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https://unitednations-my.sharepoint.com/personal/angeline_djampou_un_org/Documents/tagging 2021/"/>
    </mc:Choice>
  </mc:AlternateContent>
  <xr:revisionPtr revIDLastSave="0" documentId="8_{C8336BBD-D959-4293-B19A-7C8D97B07329}" xr6:coauthVersionLast="44" xr6:coauthVersionMax="44" xr10:uidLastSave="{00000000-0000-0000-0000-000000000000}"/>
  <bookViews>
    <workbookView xWindow="-110" yWindow="-110" windowWidth="19420" windowHeight="10420" tabRatio="818" firstSheet="1" activeTab="5" xr2:uid="{00000000-000D-0000-FFFF-FFFF00000000}"/>
  </bookViews>
  <sheets>
    <sheet name="Introduction" sheetId="38" r:id="rId1"/>
    <sheet name="T1_Mexico Hg ExpImp" sheetId="19" r:id="rId2"/>
    <sheet name="T2_Indonesia Hg ExpImp" sheetId="30" r:id="rId3"/>
    <sheet name="F1_Hg ImpExp Discrepancies" sheetId="32" r:id="rId4"/>
    <sheet name="F2_Hg ExpImp Discrepancies" sheetId="33" r:id="rId5"/>
    <sheet name="F3+F11_Hg Trade 2013-15" sheetId="7" r:id="rId6"/>
    <sheet name="F3'_Hg Trade 2010-12" sheetId="8" r:id="rId7"/>
    <sheet name="F3''_Hg Trade 2007-9" sheetId="9" r:id="rId8"/>
    <sheet name="F4+F6_Global Hg Trade 2015" sheetId="14" r:id="rId9"/>
    <sheet name="F5+F7_Global Hg Trade 2008" sheetId="2" r:id="rId10"/>
    <sheet name="T9_Hg Compounds Trade" sheetId="35" r:id="rId11"/>
    <sheet name="T10_Global Hg ImpExp" sheetId="34" r:id="rId12"/>
    <sheet name="p48_Hg &amp; Gold Prices" sheetId="13" r:id="rId13"/>
    <sheet name="T19_GeogRegions" sheetId="20" r:id="rId14"/>
    <sheet name="T20_GDP&amp;Population" sheetId="37" r:id="rId15"/>
    <sheet name="T21_ASGM" sheetId="36" r:id="rId16"/>
    <sheet name="VCM" sheetId="3" r:id="rId17"/>
    <sheet name="T22_Chlor-alkali" sheetId="22" r:id="rId18"/>
    <sheet name="4.5_Batteries" sheetId="23" r:id="rId19"/>
    <sheet name="4.6_Dental" sheetId="24" r:id="rId20"/>
    <sheet name="4.7_Measuring Devices" sheetId="25" r:id="rId21"/>
    <sheet name="4.8_Lamps" sheetId="26" r:id="rId22"/>
    <sheet name="4.9_Electric+Electronic" sheetId="27" r:id="rId23"/>
    <sheet name="4.10_Other Apps" sheetId="28" r:id="rId24"/>
    <sheet name="T17+23_Total Hg Consumption" sheetId="29" r:id="rId25"/>
  </sheets>
  <externalReferences>
    <externalReference r:id="rId26"/>
  </externalReferenc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7" i="3" l="1"/>
  <c r="C36" i="3"/>
  <c r="C35" i="3"/>
  <c r="C34" i="3"/>
  <c r="C33" i="3"/>
  <c r="C32" i="3"/>
  <c r="C31" i="3"/>
  <c r="F253" i="37"/>
  <c r="G253" i="37" s="1"/>
  <c r="C253" i="37"/>
  <c r="E252" i="37"/>
  <c r="H252" i="37" s="1"/>
  <c r="H251" i="37"/>
  <c r="H250" i="37"/>
  <c r="H249" i="37"/>
  <c r="E248" i="37"/>
  <c r="H248" i="37" s="1"/>
  <c r="H247" i="37"/>
  <c r="H246" i="37"/>
  <c r="H245" i="37"/>
  <c r="E244" i="37"/>
  <c r="H244" i="37" s="1"/>
  <c r="H243" i="37"/>
  <c r="E242" i="37"/>
  <c r="H242" i="37" s="1"/>
  <c r="E241" i="37"/>
  <c r="H241" i="37" s="1"/>
  <c r="E240" i="37"/>
  <c r="H240" i="37" s="1"/>
  <c r="H239" i="37"/>
  <c r="H238" i="37"/>
  <c r="H237" i="37"/>
  <c r="E236" i="37"/>
  <c r="H236" i="37" s="1"/>
  <c r="H235" i="37"/>
  <c r="E234" i="37"/>
  <c r="H234" i="37" s="1"/>
  <c r="H233" i="37"/>
  <c r="F230" i="37"/>
  <c r="C230" i="37"/>
  <c r="E230" i="37" s="1"/>
  <c r="E229" i="37"/>
  <c r="H229" i="37" s="1"/>
  <c r="H228" i="37"/>
  <c r="H227" i="37"/>
  <c r="H226" i="37"/>
  <c r="H225" i="37"/>
  <c r="H224" i="37"/>
  <c r="E223" i="37"/>
  <c r="H223" i="37" s="1"/>
  <c r="H222" i="37"/>
  <c r="H221" i="37"/>
  <c r="H220" i="37"/>
  <c r="H219" i="37"/>
  <c r="H218" i="37"/>
  <c r="H217" i="37"/>
  <c r="F214" i="37"/>
  <c r="C214" i="37"/>
  <c r="E213" i="37"/>
  <c r="H213" i="37" s="1"/>
  <c r="E212" i="37"/>
  <c r="H212" i="37" s="1"/>
  <c r="H211" i="37"/>
  <c r="H210" i="37"/>
  <c r="H209" i="37"/>
  <c r="H208" i="37"/>
  <c r="E207" i="37"/>
  <c r="H207" i="37" s="1"/>
  <c r="H206" i="37"/>
  <c r="H205" i="37"/>
  <c r="E204" i="37"/>
  <c r="H204" i="37" s="1"/>
  <c r="H203" i="37"/>
  <c r="H202" i="37"/>
  <c r="H201" i="37"/>
  <c r="H200" i="37"/>
  <c r="H199" i="37"/>
  <c r="H198" i="37"/>
  <c r="H197" i="37"/>
  <c r="H196" i="37"/>
  <c r="H195" i="37"/>
  <c r="E194" i="37"/>
  <c r="H194" i="37" s="1"/>
  <c r="H193" i="37"/>
  <c r="E192" i="37"/>
  <c r="H192" i="37" s="1"/>
  <c r="E191" i="37"/>
  <c r="H191" i="37" s="1"/>
  <c r="E190" i="37"/>
  <c r="H190" i="37" s="1"/>
  <c r="H189" i="37"/>
  <c r="H188" i="37"/>
  <c r="H187" i="37"/>
  <c r="E186" i="37"/>
  <c r="H186" i="37" s="1"/>
  <c r="H185" i="37"/>
  <c r="E184" i="37"/>
  <c r="H184" i="37" s="1"/>
  <c r="F181" i="37"/>
  <c r="C181" i="37"/>
  <c r="H180" i="37"/>
  <c r="E179" i="37"/>
  <c r="H179" i="37" s="1"/>
  <c r="H178" i="37"/>
  <c r="H181" i="37" s="1"/>
  <c r="F175" i="37"/>
  <c r="K12" i="37" s="1"/>
  <c r="C175" i="37"/>
  <c r="E175" i="37" s="1"/>
  <c r="H174" i="37"/>
  <c r="H173" i="37"/>
  <c r="H172" i="37"/>
  <c r="H171" i="37"/>
  <c r="H170" i="37"/>
  <c r="H169" i="37"/>
  <c r="H168" i="37"/>
  <c r="H167" i="37"/>
  <c r="H166" i="37"/>
  <c r="E165" i="37"/>
  <c r="H165" i="37" s="1"/>
  <c r="H164" i="37"/>
  <c r="H163" i="37"/>
  <c r="H162" i="37"/>
  <c r="H161" i="37"/>
  <c r="E160" i="37"/>
  <c r="H160" i="37" s="1"/>
  <c r="H159" i="37"/>
  <c r="H158" i="37"/>
  <c r="H157" i="37"/>
  <c r="H156" i="37"/>
  <c r="H155" i="37"/>
  <c r="H154" i="37"/>
  <c r="E153" i="37"/>
  <c r="H153" i="37" s="1"/>
  <c r="H152" i="37"/>
  <c r="H151" i="37"/>
  <c r="H150" i="37"/>
  <c r="H149" i="37"/>
  <c r="H148" i="37"/>
  <c r="H147" i="37"/>
  <c r="H146" i="37"/>
  <c r="H145" i="37"/>
  <c r="H144" i="37"/>
  <c r="H143" i="37"/>
  <c r="H142" i="37"/>
  <c r="H141" i="37"/>
  <c r="E140" i="37"/>
  <c r="H140" i="37" s="1"/>
  <c r="H139" i="37"/>
  <c r="H138" i="37"/>
  <c r="H137" i="37"/>
  <c r="H136" i="37"/>
  <c r="H135" i="37"/>
  <c r="H134" i="37"/>
  <c r="H133" i="37"/>
  <c r="H132" i="37"/>
  <c r="H131" i="37"/>
  <c r="H130" i="37"/>
  <c r="H129" i="37"/>
  <c r="H128" i="37"/>
  <c r="H127" i="37"/>
  <c r="H126" i="37"/>
  <c r="H125" i="37"/>
  <c r="F122" i="37"/>
  <c r="C122" i="37"/>
  <c r="H121" i="37"/>
  <c r="H120" i="37"/>
  <c r="E119" i="37"/>
  <c r="H119" i="37" s="1"/>
  <c r="H118" i="37"/>
  <c r="H117" i="37"/>
  <c r="F114" i="37"/>
  <c r="C114" i="37"/>
  <c r="H113" i="37"/>
  <c r="H112" i="37"/>
  <c r="H111" i="37"/>
  <c r="H110" i="37"/>
  <c r="E109" i="37"/>
  <c r="H109" i="37" s="1"/>
  <c r="H108" i="37"/>
  <c r="H107" i="37"/>
  <c r="H106" i="37"/>
  <c r="H105" i="37"/>
  <c r="H104" i="37"/>
  <c r="H103" i="37"/>
  <c r="H102" i="37"/>
  <c r="H101" i="37"/>
  <c r="E100" i="37"/>
  <c r="H100" i="37" s="1"/>
  <c r="H99" i="37"/>
  <c r="F96" i="37"/>
  <c r="C96" i="37"/>
  <c r="E96" i="37" s="1"/>
  <c r="H95" i="37"/>
  <c r="H94" i="37"/>
  <c r="H93" i="37"/>
  <c r="H92" i="37"/>
  <c r="H91" i="37"/>
  <c r="H90" i="37"/>
  <c r="H89" i="37"/>
  <c r="H88" i="37"/>
  <c r="H87" i="37"/>
  <c r="H86" i="37"/>
  <c r="H85" i="37"/>
  <c r="E84" i="37"/>
  <c r="H84" i="37" s="1"/>
  <c r="H83" i="37"/>
  <c r="H82" i="37"/>
  <c r="H81" i="37"/>
  <c r="H80" i="37"/>
  <c r="E79" i="37"/>
  <c r="H79" i="37" s="1"/>
  <c r="H78" i="37"/>
  <c r="H77" i="37"/>
  <c r="H76" i="37"/>
  <c r="H75" i="37"/>
  <c r="H74" i="37"/>
  <c r="E73" i="37"/>
  <c r="H73" i="37" s="1"/>
  <c r="H72" i="37"/>
  <c r="F69" i="37"/>
  <c r="C69" i="37"/>
  <c r="E69" i="37" s="1"/>
  <c r="H68" i="37"/>
  <c r="H67" i="37"/>
  <c r="H66" i="37"/>
  <c r="H65" i="37"/>
  <c r="H64" i="37"/>
  <c r="H63" i="37"/>
  <c r="H62" i="37"/>
  <c r="H61" i="37"/>
  <c r="H60" i="37"/>
  <c r="H59" i="37"/>
  <c r="H58" i="37"/>
  <c r="H57" i="37"/>
  <c r="H56" i="37"/>
  <c r="H55" i="37"/>
  <c r="H54" i="37"/>
  <c r="H53" i="37"/>
  <c r="H52" i="37"/>
  <c r="H51" i="37"/>
  <c r="H50" i="37"/>
  <c r="H49" i="37"/>
  <c r="H48" i="37"/>
  <c r="H47" i="37"/>
  <c r="H46" i="37"/>
  <c r="H45" i="37"/>
  <c r="H44" i="37"/>
  <c r="H43" i="37"/>
  <c r="H42" i="37"/>
  <c r="H41" i="37"/>
  <c r="F38" i="37"/>
  <c r="C38" i="37"/>
  <c r="E38" i="37" s="1"/>
  <c r="H37" i="37"/>
  <c r="H36" i="37"/>
  <c r="H35" i="37"/>
  <c r="H34" i="37"/>
  <c r="H33" i="37"/>
  <c r="H32" i="37"/>
  <c r="H31" i="37"/>
  <c r="H30" i="37"/>
  <c r="F27" i="37"/>
  <c r="K6" i="37" s="1"/>
  <c r="C27" i="37"/>
  <c r="D27" i="37" s="1"/>
  <c r="H26" i="37"/>
  <c r="H25" i="37"/>
  <c r="H24" i="37"/>
  <c r="H23" i="37"/>
  <c r="E23" i="37"/>
  <c r="H22" i="37"/>
  <c r="H21" i="37"/>
  <c r="H20" i="37"/>
  <c r="E20" i="37"/>
  <c r="H19" i="37"/>
  <c r="H18" i="37"/>
  <c r="H17" i="37"/>
  <c r="L16" i="37"/>
  <c r="H16" i="37"/>
  <c r="L15" i="37"/>
  <c r="K15" i="37"/>
  <c r="M15" i="37" s="1"/>
  <c r="H15" i="37"/>
  <c r="L14" i="37"/>
  <c r="K14" i="37"/>
  <c r="H14" i="37"/>
  <c r="E14" i="37"/>
  <c r="L13" i="37"/>
  <c r="K13" i="37"/>
  <c r="H13" i="37"/>
  <c r="H12" i="37"/>
  <c r="L11" i="37"/>
  <c r="K11" i="37"/>
  <c r="H11" i="37"/>
  <c r="L10" i="37"/>
  <c r="K10" i="37"/>
  <c r="H10" i="37"/>
  <c r="K9" i="37"/>
  <c r="H9" i="37"/>
  <c r="K8" i="37"/>
  <c r="H8" i="37"/>
  <c r="L7" i="37"/>
  <c r="H7" i="37"/>
  <c r="H230" i="37" l="1"/>
  <c r="M10" i="37"/>
  <c r="L8" i="37"/>
  <c r="M8" i="37" s="1"/>
  <c r="K16" i="37"/>
  <c r="M16" i="37" s="1"/>
  <c r="G69" i="37"/>
  <c r="H38" i="37"/>
  <c r="H96" i="37"/>
  <c r="D122" i="37"/>
  <c r="L6" i="37"/>
  <c r="M6" i="37" s="1"/>
  <c r="G38" i="37"/>
  <c r="G96" i="37"/>
  <c r="D114" i="37"/>
  <c r="G122" i="37"/>
  <c r="D181" i="37"/>
  <c r="H27" i="37"/>
  <c r="L9" i="37"/>
  <c r="H69" i="37"/>
  <c r="H114" i="37"/>
  <c r="G114" i="37"/>
  <c r="H175" i="37"/>
  <c r="D214" i="37"/>
  <c r="K7" i="37"/>
  <c r="M7" i="37" s="1"/>
  <c r="L12" i="37"/>
  <c r="M12" i="37" s="1"/>
  <c r="H122" i="37"/>
  <c r="G214" i="37"/>
  <c r="G230" i="37"/>
  <c r="E253" i="37"/>
  <c r="G181" i="37"/>
  <c r="H253" i="37"/>
  <c r="D175" i="37"/>
  <c r="G175" i="37"/>
  <c r="H214" i="37"/>
  <c r="M9" i="37"/>
  <c r="M11" i="37"/>
  <c r="M13" i="37"/>
  <c r="M14" i="37"/>
  <c r="E27" i="37"/>
  <c r="G27" i="37"/>
  <c r="D96" i="37"/>
  <c r="E114" i="37"/>
  <c r="E122" i="37"/>
  <c r="E181" i="37"/>
  <c r="E214" i="37"/>
  <c r="D230" i="37"/>
  <c r="D253" i="37"/>
  <c r="D38" i="37"/>
  <c r="D69" i="37"/>
  <c r="L17" i="37" l="1"/>
  <c r="M17" i="37" s="1"/>
  <c r="K17" i="37"/>
  <c r="N6" i="37"/>
  <c r="N15" i="37"/>
  <c r="N14" i="37"/>
  <c r="N11" i="37"/>
  <c r="N7" i="37"/>
  <c r="N12" i="37"/>
  <c r="N10" i="37"/>
  <c r="N8" i="37"/>
  <c r="N16" i="37"/>
  <c r="N13" i="37"/>
  <c r="N9" i="37"/>
  <c r="N17" i="37" l="1"/>
  <c r="AQ88" i="36" l="1"/>
  <c r="AP88" i="36"/>
  <c r="AO88" i="36"/>
  <c r="AH88" i="36"/>
  <c r="AG88" i="36"/>
  <c r="AF88" i="36"/>
  <c r="AB88" i="36"/>
  <c r="AA88" i="36"/>
  <c r="Z88" i="36"/>
  <c r="S88" i="36"/>
  <c r="R88" i="36"/>
  <c r="Q88" i="36"/>
  <c r="F88" i="36"/>
  <c r="AE87" i="36"/>
  <c r="AT87" i="36" s="1"/>
  <c r="AD87" i="36"/>
  <c r="AS87" i="36" s="1"/>
  <c r="AC87" i="36"/>
  <c r="AR87" i="36" s="1"/>
  <c r="V86" i="36"/>
  <c r="AT86" i="36" s="1"/>
  <c r="U86" i="36"/>
  <c r="AS86" i="36" s="1"/>
  <c r="T86" i="36"/>
  <c r="AR86" i="36" s="1"/>
  <c r="V85" i="36"/>
  <c r="AT85" i="36" s="1"/>
  <c r="U85" i="36"/>
  <c r="AS85" i="36" s="1"/>
  <c r="T85" i="36"/>
  <c r="AR85" i="36" s="1"/>
  <c r="AE84" i="36"/>
  <c r="AT84" i="36" s="1"/>
  <c r="AD84" i="36"/>
  <c r="AS84" i="36" s="1"/>
  <c r="AC84" i="36"/>
  <c r="AR84" i="36" s="1"/>
  <c r="AE83" i="36"/>
  <c r="AT83" i="36" s="1"/>
  <c r="AD83" i="36"/>
  <c r="AS83" i="36" s="1"/>
  <c r="AC83" i="36"/>
  <c r="AR83" i="36" s="1"/>
  <c r="AN82" i="36"/>
  <c r="AT82" i="36" s="1"/>
  <c r="AM82" i="36"/>
  <c r="AS82" i="36" s="1"/>
  <c r="AL82" i="36"/>
  <c r="AR82" i="36" s="1"/>
  <c r="AE81" i="36"/>
  <c r="AT81" i="36" s="1"/>
  <c r="AD81" i="36"/>
  <c r="AS81" i="36" s="1"/>
  <c r="AC81" i="36"/>
  <c r="AR81" i="36" s="1"/>
  <c r="AE80" i="36"/>
  <c r="AT80" i="36" s="1"/>
  <c r="AD80" i="36"/>
  <c r="AS80" i="36" s="1"/>
  <c r="AC80" i="36"/>
  <c r="AR80" i="36" s="1"/>
  <c r="AE79" i="36"/>
  <c r="AT79" i="36" s="1"/>
  <c r="AD79" i="36"/>
  <c r="AS79" i="36" s="1"/>
  <c r="AC79" i="36"/>
  <c r="AR79" i="36" s="1"/>
  <c r="AE78" i="36"/>
  <c r="AT78" i="36" s="1"/>
  <c r="AD78" i="36"/>
  <c r="AS78" i="36" s="1"/>
  <c r="AC78" i="36"/>
  <c r="AR78" i="36" s="1"/>
  <c r="AE77" i="36"/>
  <c r="AT77" i="36" s="1"/>
  <c r="AD77" i="36"/>
  <c r="AS77" i="36" s="1"/>
  <c r="AC77" i="36"/>
  <c r="AR77" i="36" s="1"/>
  <c r="V76" i="36"/>
  <c r="AT76" i="36" s="1"/>
  <c r="U76" i="36"/>
  <c r="AS76" i="36" s="1"/>
  <c r="T76" i="36"/>
  <c r="AR76" i="36" s="1"/>
  <c r="Y75" i="36"/>
  <c r="Y88" i="36" s="1"/>
  <c r="X75" i="36"/>
  <c r="X88" i="36" s="1"/>
  <c r="W75" i="36"/>
  <c r="W88" i="36" s="1"/>
  <c r="AE74" i="36"/>
  <c r="AT74" i="36" s="1"/>
  <c r="AD74" i="36"/>
  <c r="AS74" i="36" s="1"/>
  <c r="AC74" i="36"/>
  <c r="AR74" i="36" s="1"/>
  <c r="AE73" i="36"/>
  <c r="AT73" i="36" s="1"/>
  <c r="AD73" i="36"/>
  <c r="AS73" i="36" s="1"/>
  <c r="AC73" i="36"/>
  <c r="AR73" i="36" s="1"/>
  <c r="AE72" i="36"/>
  <c r="AT72" i="36" s="1"/>
  <c r="AD72" i="36"/>
  <c r="AS72" i="36" s="1"/>
  <c r="AC72" i="36"/>
  <c r="AR72" i="36" s="1"/>
  <c r="AE71" i="36"/>
  <c r="AT71" i="36" s="1"/>
  <c r="AD71" i="36"/>
  <c r="AS71" i="36" s="1"/>
  <c r="AC71" i="36"/>
  <c r="AR71" i="36" s="1"/>
  <c r="AE70" i="36"/>
  <c r="AT70" i="36" s="1"/>
  <c r="AD70" i="36"/>
  <c r="AS70" i="36" s="1"/>
  <c r="AC70" i="36"/>
  <c r="AR70" i="36" s="1"/>
  <c r="AE69" i="36"/>
  <c r="AT69" i="36" s="1"/>
  <c r="AD69" i="36"/>
  <c r="AS69" i="36" s="1"/>
  <c r="AC69" i="36"/>
  <c r="AR69" i="36" s="1"/>
  <c r="AK68" i="36"/>
  <c r="AT68" i="36" s="1"/>
  <c r="AJ68" i="36"/>
  <c r="AS68" i="36" s="1"/>
  <c r="AI68" i="36"/>
  <c r="AR68" i="36" s="1"/>
  <c r="AK67" i="36"/>
  <c r="AT67" i="36" s="1"/>
  <c r="AJ67" i="36"/>
  <c r="AS67" i="36" s="1"/>
  <c r="AI67" i="36"/>
  <c r="AR67" i="36" s="1"/>
  <c r="AE66" i="36"/>
  <c r="AT66" i="36" s="1"/>
  <c r="AD66" i="36"/>
  <c r="AS66" i="36" s="1"/>
  <c r="AC66" i="36"/>
  <c r="AR66" i="36" s="1"/>
  <c r="AK65" i="36"/>
  <c r="AT65" i="36" s="1"/>
  <c r="AJ65" i="36"/>
  <c r="AS65" i="36" s="1"/>
  <c r="AI65" i="36"/>
  <c r="AR65" i="36" s="1"/>
  <c r="AE64" i="36"/>
  <c r="AT64" i="36" s="1"/>
  <c r="AD64" i="36"/>
  <c r="AS64" i="36" s="1"/>
  <c r="AC64" i="36"/>
  <c r="AR64" i="36" s="1"/>
  <c r="AE63" i="36"/>
  <c r="AT63" i="36" s="1"/>
  <c r="AD63" i="36"/>
  <c r="AS63" i="36" s="1"/>
  <c r="AC63" i="36"/>
  <c r="AR63" i="36" s="1"/>
  <c r="AE62" i="36"/>
  <c r="AT62" i="36" s="1"/>
  <c r="AD62" i="36"/>
  <c r="AS62" i="36" s="1"/>
  <c r="AC62" i="36"/>
  <c r="AR62" i="36" s="1"/>
  <c r="V61" i="36"/>
  <c r="AT61" i="36" s="1"/>
  <c r="U61" i="36"/>
  <c r="AS61" i="36" s="1"/>
  <c r="T61" i="36"/>
  <c r="AR61" i="36" s="1"/>
  <c r="AN60" i="36"/>
  <c r="AT60" i="36" s="1"/>
  <c r="AM60" i="36"/>
  <c r="AS60" i="36" s="1"/>
  <c r="AL60" i="36"/>
  <c r="AR60" i="36" s="1"/>
  <c r="AE59" i="36"/>
  <c r="AT59" i="36" s="1"/>
  <c r="AD59" i="36"/>
  <c r="AS59" i="36" s="1"/>
  <c r="AC59" i="36"/>
  <c r="AR59" i="36" s="1"/>
  <c r="L58" i="36"/>
  <c r="AS58" i="36" s="1"/>
  <c r="G58" i="36"/>
  <c r="M58" i="36" s="1"/>
  <c r="AT58" i="36" s="1"/>
  <c r="E58" i="36"/>
  <c r="K58" i="36" s="1"/>
  <c r="AR58" i="36" s="1"/>
  <c r="AE57" i="36"/>
  <c r="AT57" i="36" s="1"/>
  <c r="AD57" i="36"/>
  <c r="AS57" i="36" s="1"/>
  <c r="AC57" i="36"/>
  <c r="AR57" i="36" s="1"/>
  <c r="AE56" i="36"/>
  <c r="AT56" i="36" s="1"/>
  <c r="AD56" i="36"/>
  <c r="AS56" i="36" s="1"/>
  <c r="G56" i="36"/>
  <c r="E56" i="36"/>
  <c r="AC56" i="36" s="1"/>
  <c r="AR56" i="36" s="1"/>
  <c r="AS55" i="36"/>
  <c r="M55" i="36"/>
  <c r="AT55" i="36" s="1"/>
  <c r="L55" i="36"/>
  <c r="G55" i="36"/>
  <c r="E55" i="36"/>
  <c r="K55" i="36" s="1"/>
  <c r="AR55" i="36" s="1"/>
  <c r="AS54" i="36"/>
  <c r="AE54" i="36"/>
  <c r="AT54" i="36" s="1"/>
  <c r="AD54" i="36"/>
  <c r="AC54" i="36"/>
  <c r="AR54" i="36" s="1"/>
  <c r="AS53" i="36"/>
  <c r="U53" i="36"/>
  <c r="G53" i="36"/>
  <c r="V53" i="36" s="1"/>
  <c r="AT53" i="36" s="1"/>
  <c r="E53" i="36"/>
  <c r="T53" i="36" s="1"/>
  <c r="AR53" i="36" s="1"/>
  <c r="AE52" i="36"/>
  <c r="AT52" i="36" s="1"/>
  <c r="AD52" i="36"/>
  <c r="AS52" i="36" s="1"/>
  <c r="AC52" i="36"/>
  <c r="AR52" i="36" s="1"/>
  <c r="AT51" i="36"/>
  <c r="AS51" i="36"/>
  <c r="AR51" i="36"/>
  <c r="AT50" i="36"/>
  <c r="AE50" i="36"/>
  <c r="AD50" i="36"/>
  <c r="AS50" i="36" s="1"/>
  <c r="AC50" i="36"/>
  <c r="AR50" i="36" s="1"/>
  <c r="U49" i="36"/>
  <c r="AS49" i="36" s="1"/>
  <c r="G49" i="36"/>
  <c r="V49" i="36" s="1"/>
  <c r="AT49" i="36" s="1"/>
  <c r="E49" i="36"/>
  <c r="T49" i="36" s="1"/>
  <c r="AR49" i="36" s="1"/>
  <c r="L48" i="36"/>
  <c r="AS48" i="36" s="1"/>
  <c r="G48" i="36"/>
  <c r="M48" i="36" s="1"/>
  <c r="AT48" i="36" s="1"/>
  <c r="E48" i="36"/>
  <c r="K48" i="36" s="1"/>
  <c r="AR48" i="36" s="1"/>
  <c r="AJ47" i="36"/>
  <c r="AS47" i="36" s="1"/>
  <c r="G47" i="36"/>
  <c r="AK47" i="36" s="1"/>
  <c r="AT47" i="36" s="1"/>
  <c r="E47" i="36"/>
  <c r="AI47" i="36" s="1"/>
  <c r="AR47" i="36" s="1"/>
  <c r="L46" i="36"/>
  <c r="AS46" i="36" s="1"/>
  <c r="G46" i="36"/>
  <c r="M46" i="36" s="1"/>
  <c r="AT46" i="36" s="1"/>
  <c r="E46" i="36"/>
  <c r="K46" i="36" s="1"/>
  <c r="AR46" i="36" s="1"/>
  <c r="AJ45" i="36"/>
  <c r="AS45" i="36" s="1"/>
  <c r="G45" i="36"/>
  <c r="AK45" i="36" s="1"/>
  <c r="AT45" i="36" s="1"/>
  <c r="E45" i="36"/>
  <c r="AI45" i="36" s="1"/>
  <c r="AR45" i="36" s="1"/>
  <c r="L44" i="36"/>
  <c r="AS44" i="36" s="1"/>
  <c r="G44" i="36"/>
  <c r="M44" i="36" s="1"/>
  <c r="AT44" i="36" s="1"/>
  <c r="E44" i="36"/>
  <c r="K44" i="36" s="1"/>
  <c r="AR44" i="36" s="1"/>
  <c r="AD43" i="36"/>
  <c r="AS43" i="36" s="1"/>
  <c r="G43" i="36"/>
  <c r="AE43" i="36" s="1"/>
  <c r="AT43" i="36" s="1"/>
  <c r="E43" i="36"/>
  <c r="AC43" i="36" s="1"/>
  <c r="AR43" i="36" s="1"/>
  <c r="U42" i="36"/>
  <c r="G42" i="36"/>
  <c r="V42" i="36" s="1"/>
  <c r="E42" i="36"/>
  <c r="T42" i="36" s="1"/>
  <c r="AR41" i="36"/>
  <c r="AE41" i="36"/>
  <c r="AT41" i="36" s="1"/>
  <c r="AD41" i="36"/>
  <c r="AS41" i="36" s="1"/>
  <c r="AC41" i="36"/>
  <c r="AJ40" i="36"/>
  <c r="AS40" i="36" s="1"/>
  <c r="G40" i="36"/>
  <c r="AK40" i="36" s="1"/>
  <c r="AT40" i="36" s="1"/>
  <c r="E40" i="36"/>
  <c r="AI40" i="36" s="1"/>
  <c r="AR40" i="36" s="1"/>
  <c r="AJ39" i="36"/>
  <c r="AS39" i="36" s="1"/>
  <c r="G39" i="36"/>
  <c r="AK39" i="36" s="1"/>
  <c r="AT39" i="36" s="1"/>
  <c r="E39" i="36"/>
  <c r="AI39" i="36" s="1"/>
  <c r="AR39" i="36" s="1"/>
  <c r="AD38" i="36"/>
  <c r="AS38" i="36" s="1"/>
  <c r="G38" i="36"/>
  <c r="AE38" i="36" s="1"/>
  <c r="AT38" i="36" s="1"/>
  <c r="E38" i="36"/>
  <c r="AC38" i="36" s="1"/>
  <c r="AR38" i="36" s="1"/>
  <c r="AD37" i="36"/>
  <c r="AS37" i="36" s="1"/>
  <c r="G37" i="36"/>
  <c r="AE37" i="36" s="1"/>
  <c r="AT37" i="36" s="1"/>
  <c r="E37" i="36"/>
  <c r="AC37" i="36" s="1"/>
  <c r="AR37" i="36" s="1"/>
  <c r="L36" i="36"/>
  <c r="AS36" i="36" s="1"/>
  <c r="G36" i="36"/>
  <c r="M36" i="36" s="1"/>
  <c r="AT36" i="36" s="1"/>
  <c r="E36" i="36"/>
  <c r="K36" i="36" s="1"/>
  <c r="AR36" i="36" s="1"/>
  <c r="AM35" i="36"/>
  <c r="AS35" i="36" s="1"/>
  <c r="G35" i="36"/>
  <c r="AN35" i="36" s="1"/>
  <c r="AT35" i="36" s="1"/>
  <c r="E35" i="36"/>
  <c r="AL35" i="36" s="1"/>
  <c r="AR35" i="36" s="1"/>
  <c r="AD34" i="36"/>
  <c r="AS34" i="36" s="1"/>
  <c r="G34" i="36"/>
  <c r="AE34" i="36" s="1"/>
  <c r="AT34" i="36" s="1"/>
  <c r="E34" i="36"/>
  <c r="AC34" i="36" s="1"/>
  <c r="AR34" i="36" s="1"/>
  <c r="AD33" i="36"/>
  <c r="AS33" i="36" s="1"/>
  <c r="G33" i="36"/>
  <c r="AE33" i="36" s="1"/>
  <c r="AT33" i="36" s="1"/>
  <c r="E33" i="36"/>
  <c r="AC33" i="36" s="1"/>
  <c r="AR33" i="36" s="1"/>
  <c r="AD32" i="36"/>
  <c r="AS32" i="36" s="1"/>
  <c r="G32" i="36"/>
  <c r="AE32" i="36" s="1"/>
  <c r="AT32" i="36" s="1"/>
  <c r="E32" i="36"/>
  <c r="AC32" i="36" s="1"/>
  <c r="AR32" i="36" s="1"/>
  <c r="AD31" i="36"/>
  <c r="AS31" i="36" s="1"/>
  <c r="G31" i="36"/>
  <c r="AE31" i="36" s="1"/>
  <c r="AT31" i="36" s="1"/>
  <c r="E31" i="36"/>
  <c r="AC31" i="36" s="1"/>
  <c r="AR31" i="36" s="1"/>
  <c r="AM30" i="36"/>
  <c r="AS30" i="36" s="1"/>
  <c r="G30" i="36"/>
  <c r="AN30" i="36" s="1"/>
  <c r="AT30" i="36" s="1"/>
  <c r="E30" i="36"/>
  <c r="AL30" i="36" s="1"/>
  <c r="AR30" i="36" s="1"/>
  <c r="AT29" i="36"/>
  <c r="AR29" i="36"/>
  <c r="AE29" i="36"/>
  <c r="AD29" i="36"/>
  <c r="AS29" i="36" s="1"/>
  <c r="AC29" i="36"/>
  <c r="L28" i="36"/>
  <c r="AS28" i="36" s="1"/>
  <c r="G28" i="36"/>
  <c r="M28" i="36" s="1"/>
  <c r="AT28" i="36" s="1"/>
  <c r="E28" i="36"/>
  <c r="K28" i="36" s="1"/>
  <c r="AR28" i="36" s="1"/>
  <c r="AM27" i="36"/>
  <c r="AS27" i="36" s="1"/>
  <c r="G27" i="36"/>
  <c r="AN27" i="36" s="1"/>
  <c r="AT27" i="36" s="1"/>
  <c r="E27" i="36"/>
  <c r="AL27" i="36" s="1"/>
  <c r="AR27" i="36" s="1"/>
  <c r="AD26" i="36"/>
  <c r="AS26" i="36" s="1"/>
  <c r="G26" i="36"/>
  <c r="AE26" i="36" s="1"/>
  <c r="AT26" i="36" s="1"/>
  <c r="E26" i="36"/>
  <c r="AC26" i="36" s="1"/>
  <c r="AR26" i="36" s="1"/>
  <c r="AD25" i="36"/>
  <c r="AS25" i="36" s="1"/>
  <c r="G25" i="36"/>
  <c r="AE25" i="36" s="1"/>
  <c r="AT25" i="36" s="1"/>
  <c r="E25" i="36"/>
  <c r="AC25" i="36" s="1"/>
  <c r="AR25" i="36" s="1"/>
  <c r="L24" i="36"/>
  <c r="AS24" i="36" s="1"/>
  <c r="G24" i="36"/>
  <c r="M24" i="36" s="1"/>
  <c r="AT24" i="36" s="1"/>
  <c r="E24" i="36"/>
  <c r="K24" i="36" s="1"/>
  <c r="AR24" i="36" s="1"/>
  <c r="AT23" i="36"/>
  <c r="AR23" i="36"/>
  <c r="AE23" i="36"/>
  <c r="AD23" i="36"/>
  <c r="AS23" i="36" s="1"/>
  <c r="AC23" i="36"/>
  <c r="L22" i="36"/>
  <c r="AS22" i="36" s="1"/>
  <c r="G22" i="36"/>
  <c r="M22" i="36" s="1"/>
  <c r="AT22" i="36" s="1"/>
  <c r="E22" i="36"/>
  <c r="K22" i="36" s="1"/>
  <c r="AR22" i="36" s="1"/>
  <c r="L21" i="36"/>
  <c r="AS21" i="36" s="1"/>
  <c r="G21" i="36"/>
  <c r="M21" i="36" s="1"/>
  <c r="AT21" i="36" s="1"/>
  <c r="E21" i="36"/>
  <c r="K21" i="36" s="1"/>
  <c r="AR21" i="36" s="1"/>
  <c r="AR20" i="36"/>
  <c r="P20" i="36"/>
  <c r="P88" i="36" s="1"/>
  <c r="O20" i="36"/>
  <c r="O88" i="36" s="1"/>
  <c r="N20" i="36"/>
  <c r="N88" i="36" s="1"/>
  <c r="AM19" i="36"/>
  <c r="AS19" i="36" s="1"/>
  <c r="G19" i="36"/>
  <c r="AN19" i="36" s="1"/>
  <c r="AT19" i="36" s="1"/>
  <c r="E19" i="36"/>
  <c r="AL19" i="36" s="1"/>
  <c r="AR19" i="36" s="1"/>
  <c r="AD18" i="36"/>
  <c r="AS18" i="36" s="1"/>
  <c r="G18" i="36"/>
  <c r="AE18" i="36" s="1"/>
  <c r="AT18" i="36" s="1"/>
  <c r="E18" i="36"/>
  <c r="AC18" i="36" s="1"/>
  <c r="AR18" i="36" s="1"/>
  <c r="AM17" i="36"/>
  <c r="AS17" i="36" s="1"/>
  <c r="G17" i="36"/>
  <c r="AN17" i="36" s="1"/>
  <c r="AT17" i="36" s="1"/>
  <c r="E17" i="36"/>
  <c r="AL17" i="36" s="1"/>
  <c r="AR17" i="36" s="1"/>
  <c r="AM16" i="36"/>
  <c r="AS16" i="36" s="1"/>
  <c r="G16" i="36"/>
  <c r="AN16" i="36" s="1"/>
  <c r="AT16" i="36" s="1"/>
  <c r="E16" i="36"/>
  <c r="AL16" i="36" s="1"/>
  <c r="AR16" i="36" s="1"/>
  <c r="AM15" i="36"/>
  <c r="AS15" i="36" s="1"/>
  <c r="G15" i="36"/>
  <c r="AN15" i="36" s="1"/>
  <c r="AT15" i="36" s="1"/>
  <c r="E15" i="36"/>
  <c r="AL15" i="36" s="1"/>
  <c r="AR15" i="36" s="1"/>
  <c r="L14" i="36"/>
  <c r="G14" i="36"/>
  <c r="M14" i="36" s="1"/>
  <c r="E14" i="36"/>
  <c r="K14" i="36" s="1"/>
  <c r="AD13" i="36"/>
  <c r="AS13" i="36" s="1"/>
  <c r="G13" i="36"/>
  <c r="AE13" i="36" s="1"/>
  <c r="AT13" i="36" s="1"/>
  <c r="E13" i="36"/>
  <c r="AC13" i="36" s="1"/>
  <c r="AR13" i="36" s="1"/>
  <c r="AM12" i="36"/>
  <c r="AS12" i="36" s="1"/>
  <c r="G12" i="36"/>
  <c r="AN12" i="36" s="1"/>
  <c r="AT12" i="36" s="1"/>
  <c r="E12" i="36"/>
  <c r="AL12" i="36" s="1"/>
  <c r="AR12" i="36" s="1"/>
  <c r="AM11" i="36"/>
  <c r="AS11" i="36" s="1"/>
  <c r="G11" i="36"/>
  <c r="AN11" i="36" s="1"/>
  <c r="AT11" i="36" s="1"/>
  <c r="E11" i="36"/>
  <c r="AL11" i="36" s="1"/>
  <c r="AR11" i="36" s="1"/>
  <c r="AD10" i="36"/>
  <c r="AS10" i="36" s="1"/>
  <c r="G10" i="36"/>
  <c r="AE10" i="36" s="1"/>
  <c r="AT10" i="36" s="1"/>
  <c r="E10" i="36"/>
  <c r="AC10" i="36" s="1"/>
  <c r="AR10" i="36" s="1"/>
  <c r="AJ9" i="36"/>
  <c r="G9" i="36"/>
  <c r="AK9" i="36" s="1"/>
  <c r="E9" i="36"/>
  <c r="AI9" i="36" s="1"/>
  <c r="AD8" i="36"/>
  <c r="G8" i="36"/>
  <c r="AE8" i="36" s="1"/>
  <c r="E8" i="36"/>
  <c r="AC8" i="36" s="1"/>
  <c r="AM7" i="36"/>
  <c r="G7" i="36"/>
  <c r="G88" i="36" s="1"/>
  <c r="D88" i="36" s="1"/>
  <c r="E7" i="36"/>
  <c r="AM88" i="36" l="1"/>
  <c r="U88" i="36"/>
  <c r="AT20" i="36"/>
  <c r="AS75" i="36"/>
  <c r="AD88" i="36"/>
  <c r="L88" i="36"/>
  <c r="E88" i="36"/>
  <c r="AJ88" i="36"/>
  <c r="AC88" i="36"/>
  <c r="AR8" i="36"/>
  <c r="AK88" i="36"/>
  <c r="AT9" i="36"/>
  <c r="K88" i="36"/>
  <c r="AR14" i="36"/>
  <c r="AR42" i="36"/>
  <c r="T88" i="36"/>
  <c r="AE88" i="36"/>
  <c r="AT8" i="36"/>
  <c r="AI88" i="36"/>
  <c r="AR9" i="36"/>
  <c r="M88" i="36"/>
  <c r="AT14" i="36"/>
  <c r="AT42" i="36"/>
  <c r="V88" i="36"/>
  <c r="AL7" i="36"/>
  <c r="AN7" i="36"/>
  <c r="AS7" i="36"/>
  <c r="AS8" i="36"/>
  <c r="AS9" i="36"/>
  <c r="AS14" i="36"/>
  <c r="AS20" i="36"/>
  <c r="AS42" i="36"/>
  <c r="AR75" i="36"/>
  <c r="AT75" i="36"/>
  <c r="AR7" i="36" l="1"/>
  <c r="AR88" i="36" s="1"/>
  <c r="AL88" i="36"/>
  <c r="AS88" i="36"/>
  <c r="AT7" i="36"/>
  <c r="AT88" i="36" s="1"/>
  <c r="AN88" i="36"/>
  <c r="B188" i="35" l="1"/>
  <c r="B187" i="35"/>
  <c r="B186" i="35"/>
  <c r="B185" i="35"/>
  <c r="B184" i="35"/>
  <c r="B183" i="35"/>
  <c r="B182" i="35"/>
  <c r="B181" i="35"/>
  <c r="B180" i="35"/>
  <c r="B179" i="35"/>
  <c r="B178" i="35"/>
  <c r="B177" i="35"/>
  <c r="Y158" i="35"/>
  <c r="V158" i="35"/>
  <c r="U158" i="35"/>
  <c r="Y157" i="35"/>
  <c r="V157" i="35"/>
  <c r="U157" i="35"/>
  <c r="Y156" i="35"/>
  <c r="V156" i="35"/>
  <c r="U156" i="35"/>
  <c r="Y155" i="35"/>
  <c r="V155" i="35"/>
  <c r="F187" i="35" s="1"/>
  <c r="G187" i="35" s="1"/>
  <c r="U155" i="35"/>
  <c r="Y154" i="35"/>
  <c r="V154" i="35"/>
  <c r="U154" i="35"/>
  <c r="Y153" i="35"/>
  <c r="V153" i="35"/>
  <c r="F179" i="35" s="1"/>
  <c r="G179" i="35" s="1"/>
  <c r="U153" i="35"/>
  <c r="Y152" i="35"/>
  <c r="V152" i="35"/>
  <c r="U152" i="35"/>
  <c r="Z152" i="35" s="1"/>
  <c r="Y151" i="35"/>
  <c r="V151" i="35"/>
  <c r="U151" i="35"/>
  <c r="Y150" i="35"/>
  <c r="V150" i="35"/>
  <c r="U150" i="35"/>
  <c r="Z150" i="35" s="1"/>
  <c r="Y149" i="35"/>
  <c r="V149" i="35"/>
  <c r="U149" i="35"/>
  <c r="Y148" i="35"/>
  <c r="V148" i="35"/>
  <c r="U148" i="35"/>
  <c r="Y147" i="35"/>
  <c r="V147" i="35"/>
  <c r="U147" i="35"/>
  <c r="Y146" i="35"/>
  <c r="V146" i="35"/>
  <c r="U146" i="35"/>
  <c r="Z146" i="35" s="1"/>
  <c r="Y145" i="35"/>
  <c r="V145" i="35"/>
  <c r="U145" i="35"/>
  <c r="Y144" i="35"/>
  <c r="V144" i="35"/>
  <c r="U144" i="35"/>
  <c r="Z144" i="35" s="1"/>
  <c r="Y143" i="35"/>
  <c r="V143" i="35"/>
  <c r="U143" i="35"/>
  <c r="Y142" i="35"/>
  <c r="V142" i="35"/>
  <c r="U142" i="35"/>
  <c r="Z142" i="35" s="1"/>
  <c r="Y141" i="35"/>
  <c r="V141" i="35"/>
  <c r="U141" i="35"/>
  <c r="Y140" i="35"/>
  <c r="V140" i="35"/>
  <c r="U140" i="35"/>
  <c r="Y139" i="35"/>
  <c r="V139" i="35"/>
  <c r="U139" i="35"/>
  <c r="Y138" i="35"/>
  <c r="V138" i="35"/>
  <c r="U138" i="35"/>
  <c r="Z138" i="35" s="1"/>
  <c r="Y137" i="35"/>
  <c r="V137" i="35"/>
  <c r="F188" i="35" s="1"/>
  <c r="G188" i="35" s="1"/>
  <c r="U137" i="35"/>
  <c r="C188" i="35" s="1"/>
  <c r="D188" i="35" s="1"/>
  <c r="Y136" i="35"/>
  <c r="V136" i="35"/>
  <c r="U136" i="35"/>
  <c r="Z136" i="35" s="1"/>
  <c r="Y135" i="35"/>
  <c r="V135" i="35"/>
  <c r="U135" i="35"/>
  <c r="Z135" i="35" s="1"/>
  <c r="Y134" i="35"/>
  <c r="V134" i="35"/>
  <c r="U134" i="35"/>
  <c r="Z134" i="35" s="1"/>
  <c r="Y133" i="35"/>
  <c r="V133" i="35"/>
  <c r="U133" i="35"/>
  <c r="Y132" i="35"/>
  <c r="V132" i="35"/>
  <c r="U132" i="35"/>
  <c r="Y131" i="35"/>
  <c r="V131" i="35"/>
  <c r="U131" i="35"/>
  <c r="Y130" i="35"/>
  <c r="V130" i="35"/>
  <c r="U130" i="35"/>
  <c r="Z130" i="35" s="1"/>
  <c r="Y129" i="35"/>
  <c r="V129" i="35"/>
  <c r="U129" i="35"/>
  <c r="Y128" i="35"/>
  <c r="V128" i="35"/>
  <c r="U128" i="35"/>
  <c r="Z128" i="35" s="1"/>
  <c r="Y127" i="35"/>
  <c r="V127" i="35"/>
  <c r="U127" i="35"/>
  <c r="Z127" i="35" s="1"/>
  <c r="Y126" i="35"/>
  <c r="V126" i="35"/>
  <c r="U126" i="35"/>
  <c r="Z126" i="35" s="1"/>
  <c r="Y125" i="35"/>
  <c r="V125" i="35"/>
  <c r="U125" i="35"/>
  <c r="Y124" i="35"/>
  <c r="V124" i="35"/>
  <c r="U124" i="35"/>
  <c r="Y123" i="35"/>
  <c r="V123" i="35"/>
  <c r="U123" i="35"/>
  <c r="Y122" i="35"/>
  <c r="V122" i="35"/>
  <c r="U122" i="35"/>
  <c r="Z122" i="35" s="1"/>
  <c r="Y121" i="35"/>
  <c r="V121" i="35"/>
  <c r="U121" i="35"/>
  <c r="Y120" i="35"/>
  <c r="V120" i="35"/>
  <c r="U120" i="35"/>
  <c r="Z120" i="35" s="1"/>
  <c r="Y119" i="35"/>
  <c r="V119" i="35"/>
  <c r="U119" i="35"/>
  <c r="Z119" i="35" s="1"/>
  <c r="Y118" i="35"/>
  <c r="V118" i="35"/>
  <c r="U118" i="35"/>
  <c r="Z118" i="35" s="1"/>
  <c r="Y117" i="35"/>
  <c r="V117" i="35"/>
  <c r="U117" i="35"/>
  <c r="Y116" i="35"/>
  <c r="V116" i="35"/>
  <c r="U116" i="35"/>
  <c r="Y115" i="35"/>
  <c r="V115" i="35"/>
  <c r="U115" i="35"/>
  <c r="Y114" i="35"/>
  <c r="V114" i="35"/>
  <c r="U114" i="35"/>
  <c r="Z114" i="35" s="1"/>
  <c r="Y113" i="35"/>
  <c r="V113" i="35"/>
  <c r="U113" i="35"/>
  <c r="Y112" i="35"/>
  <c r="V112" i="35"/>
  <c r="U112" i="35"/>
  <c r="Z112" i="35" s="1"/>
  <c r="Y111" i="35"/>
  <c r="V111" i="35"/>
  <c r="U111" i="35"/>
  <c r="Z111" i="35" s="1"/>
  <c r="Y110" i="35"/>
  <c r="V110" i="35"/>
  <c r="U110" i="35"/>
  <c r="Z110" i="35" s="1"/>
  <c r="Y109" i="35"/>
  <c r="V109" i="35"/>
  <c r="U109" i="35"/>
  <c r="Y108" i="35"/>
  <c r="V108" i="35"/>
  <c r="U108" i="35"/>
  <c r="Y107" i="35"/>
  <c r="V107" i="35"/>
  <c r="U107" i="35"/>
  <c r="Y106" i="35"/>
  <c r="V106" i="35"/>
  <c r="U106" i="35"/>
  <c r="Z106" i="35" s="1"/>
  <c r="Y105" i="35"/>
  <c r="V105" i="35"/>
  <c r="F184" i="35" s="1"/>
  <c r="G184" i="35" s="1"/>
  <c r="U105" i="35"/>
  <c r="C184" i="35" s="1"/>
  <c r="D184" i="35" s="1"/>
  <c r="Y104" i="35"/>
  <c r="V104" i="35"/>
  <c r="U104" i="35"/>
  <c r="Z104" i="35" s="1"/>
  <c r="Y103" i="35"/>
  <c r="V103" i="35"/>
  <c r="U103" i="35"/>
  <c r="Z103" i="35" s="1"/>
  <c r="Y102" i="35"/>
  <c r="V102" i="35"/>
  <c r="U102" i="35"/>
  <c r="Z102" i="35" s="1"/>
  <c r="Y101" i="35"/>
  <c r="V101" i="35"/>
  <c r="U101" i="35"/>
  <c r="Y100" i="35"/>
  <c r="V100" i="35"/>
  <c r="U100" i="35"/>
  <c r="Y99" i="35"/>
  <c r="V99" i="35"/>
  <c r="U99" i="35"/>
  <c r="Y98" i="35"/>
  <c r="V98" i="35"/>
  <c r="U98" i="35"/>
  <c r="Z98" i="35" s="1"/>
  <c r="Y97" i="35"/>
  <c r="V97" i="35"/>
  <c r="U97" i="35"/>
  <c r="Y96" i="35"/>
  <c r="V96" i="35"/>
  <c r="U96" i="35"/>
  <c r="Z96" i="35" s="1"/>
  <c r="Y95" i="35"/>
  <c r="V95" i="35"/>
  <c r="U95" i="35"/>
  <c r="Z95" i="35" s="1"/>
  <c r="Y94" i="35"/>
  <c r="V94" i="35"/>
  <c r="U94" i="35"/>
  <c r="Z94" i="35" s="1"/>
  <c r="Y93" i="35"/>
  <c r="V93" i="35"/>
  <c r="U93" i="35"/>
  <c r="Y92" i="35"/>
  <c r="V92" i="35"/>
  <c r="U92" i="35"/>
  <c r="Y91" i="35"/>
  <c r="V91" i="35"/>
  <c r="U91" i="35"/>
  <c r="Y90" i="35"/>
  <c r="V90" i="35"/>
  <c r="U90" i="35"/>
  <c r="Z90" i="35" s="1"/>
  <c r="Y89" i="35"/>
  <c r="V89" i="35"/>
  <c r="U89" i="35"/>
  <c r="Y88" i="35"/>
  <c r="V88" i="35"/>
  <c r="U88" i="35"/>
  <c r="Z88" i="35" s="1"/>
  <c r="Y87" i="35"/>
  <c r="V87" i="35"/>
  <c r="U87" i="35"/>
  <c r="Z87" i="35" s="1"/>
  <c r="Y86" i="35"/>
  <c r="V86" i="35"/>
  <c r="U86" i="35"/>
  <c r="Z86" i="35" s="1"/>
  <c r="Y85" i="35"/>
  <c r="V85" i="35"/>
  <c r="U85" i="35"/>
  <c r="Y84" i="35"/>
  <c r="V84" i="35"/>
  <c r="U84" i="35"/>
  <c r="Y83" i="35"/>
  <c r="V83" i="35"/>
  <c r="U83" i="35"/>
  <c r="Y82" i="35"/>
  <c r="V82" i="35"/>
  <c r="U82" i="35"/>
  <c r="Z82" i="35" s="1"/>
  <c r="Y81" i="35"/>
  <c r="V81" i="35"/>
  <c r="U81" i="35"/>
  <c r="Y80" i="35"/>
  <c r="V80" i="35"/>
  <c r="U80" i="35"/>
  <c r="Z80" i="35" s="1"/>
  <c r="Y79" i="35"/>
  <c r="V79" i="35"/>
  <c r="U79" i="35"/>
  <c r="Z79" i="35" s="1"/>
  <c r="Y78" i="35"/>
  <c r="V78" i="35"/>
  <c r="U78" i="35"/>
  <c r="Z78" i="35" s="1"/>
  <c r="Y77" i="35"/>
  <c r="V77" i="35"/>
  <c r="U77" i="35"/>
  <c r="Y76" i="35"/>
  <c r="V76" i="35"/>
  <c r="U76" i="35"/>
  <c r="Y75" i="35"/>
  <c r="V75" i="35"/>
  <c r="U75" i="35"/>
  <c r="Y74" i="35"/>
  <c r="V74" i="35"/>
  <c r="F181" i="35" s="1"/>
  <c r="G181" i="35" s="1"/>
  <c r="U74" i="35"/>
  <c r="C181" i="35" s="1"/>
  <c r="D181" i="35" s="1"/>
  <c r="Y73" i="35"/>
  <c r="V73" i="35"/>
  <c r="U73" i="35"/>
  <c r="Y72" i="35"/>
  <c r="V72" i="35"/>
  <c r="U72" i="35"/>
  <c r="Z72" i="35" s="1"/>
  <c r="Y71" i="35"/>
  <c r="V71" i="35"/>
  <c r="U71" i="35"/>
  <c r="Z71" i="35" s="1"/>
  <c r="Y70" i="35"/>
  <c r="V70" i="35"/>
  <c r="U70" i="35"/>
  <c r="Z70" i="35" s="1"/>
  <c r="Y69" i="35"/>
  <c r="V69" i="35"/>
  <c r="U69" i="35"/>
  <c r="Y68" i="35"/>
  <c r="V68" i="35"/>
  <c r="U68" i="35"/>
  <c r="Y67" i="35"/>
  <c r="V67" i="35"/>
  <c r="U67" i="35"/>
  <c r="Y66" i="35"/>
  <c r="V66" i="35"/>
  <c r="U66" i="35"/>
  <c r="Z66" i="35" s="1"/>
  <c r="Y65" i="35"/>
  <c r="V65" i="35"/>
  <c r="U65" i="35"/>
  <c r="Y64" i="35"/>
  <c r="V64" i="35"/>
  <c r="U64" i="35"/>
  <c r="Z64" i="35" s="1"/>
  <c r="Y63" i="35"/>
  <c r="V63" i="35"/>
  <c r="U63" i="35"/>
  <c r="Z63" i="35" s="1"/>
  <c r="Y62" i="35"/>
  <c r="V62" i="35"/>
  <c r="U62" i="35"/>
  <c r="Z62" i="35" s="1"/>
  <c r="Y61" i="35"/>
  <c r="V61" i="35"/>
  <c r="U61" i="35"/>
  <c r="Y60" i="35"/>
  <c r="V60" i="35"/>
  <c r="U60" i="35"/>
  <c r="Y59" i="35"/>
  <c r="V59" i="35"/>
  <c r="F185" i="35" s="1"/>
  <c r="G185" i="35" s="1"/>
  <c r="U59" i="35"/>
  <c r="Y58" i="35"/>
  <c r="V58" i="35"/>
  <c r="U58" i="35"/>
  <c r="Z58" i="35" s="1"/>
  <c r="Y57" i="35"/>
  <c r="V57" i="35"/>
  <c r="U57" i="35"/>
  <c r="Y56" i="35"/>
  <c r="V56" i="35"/>
  <c r="U56" i="35"/>
  <c r="Z56" i="35" s="1"/>
  <c r="Y55" i="35"/>
  <c r="V55" i="35"/>
  <c r="F178" i="35" s="1"/>
  <c r="G178" i="35" s="1"/>
  <c r="U55" i="35"/>
  <c r="C178" i="35" s="1"/>
  <c r="D178" i="35" s="1"/>
  <c r="Y54" i="35"/>
  <c r="V54" i="35"/>
  <c r="U54" i="35"/>
  <c r="Z54" i="35" s="1"/>
  <c r="Y53" i="35"/>
  <c r="V53" i="35"/>
  <c r="U53" i="35"/>
  <c r="Y52" i="35"/>
  <c r="V52" i="35"/>
  <c r="U52" i="35"/>
  <c r="Y51" i="35"/>
  <c r="V51" i="35"/>
  <c r="U51" i="35"/>
  <c r="Y50" i="35"/>
  <c r="V50" i="35"/>
  <c r="U50" i="35"/>
  <c r="Z50" i="35" s="1"/>
  <c r="Y49" i="35"/>
  <c r="V49" i="35"/>
  <c r="U49" i="35"/>
  <c r="Y48" i="35"/>
  <c r="V48" i="35"/>
  <c r="U48" i="35"/>
  <c r="Z48" i="35" s="1"/>
  <c r="Y47" i="35"/>
  <c r="V47" i="35"/>
  <c r="U47" i="35"/>
  <c r="Z47" i="35" s="1"/>
  <c r="Y46" i="35"/>
  <c r="V46" i="35"/>
  <c r="U46" i="35"/>
  <c r="Z46" i="35" s="1"/>
  <c r="Y45" i="35"/>
  <c r="V45" i="35"/>
  <c r="F182" i="35" s="1"/>
  <c r="G182" i="35" s="1"/>
  <c r="U45" i="35"/>
  <c r="C182" i="35" s="1"/>
  <c r="D182" i="35" s="1"/>
  <c r="Y44" i="35"/>
  <c r="V44" i="35"/>
  <c r="U44" i="35"/>
  <c r="Y43" i="35"/>
  <c r="V43" i="35"/>
  <c r="U43" i="35"/>
  <c r="Y42" i="35"/>
  <c r="V42" i="35"/>
  <c r="U42" i="35"/>
  <c r="Z42" i="35" s="1"/>
  <c r="Y41" i="35"/>
  <c r="V41" i="35"/>
  <c r="U41" i="35"/>
  <c r="Y40" i="35"/>
  <c r="V40" i="35"/>
  <c r="U40" i="35"/>
  <c r="Z40" i="35" s="1"/>
  <c r="Y39" i="35"/>
  <c r="V39" i="35"/>
  <c r="U39" i="35"/>
  <c r="Z39" i="35" s="1"/>
  <c r="Y38" i="35"/>
  <c r="V38" i="35"/>
  <c r="U38" i="35"/>
  <c r="Z38" i="35" s="1"/>
  <c r="Y37" i="35"/>
  <c r="V37" i="35"/>
  <c r="F186" i="35" s="1"/>
  <c r="G186" i="35" s="1"/>
  <c r="U37" i="35"/>
  <c r="C186" i="35" s="1"/>
  <c r="D186" i="35" s="1"/>
  <c r="Y36" i="35"/>
  <c r="V36" i="35"/>
  <c r="U36" i="35"/>
  <c r="Y35" i="35"/>
  <c r="V35" i="35"/>
  <c r="U35" i="35"/>
  <c r="Y34" i="35"/>
  <c r="V34" i="35"/>
  <c r="U34" i="35"/>
  <c r="Z34" i="35" s="1"/>
  <c r="Y33" i="35"/>
  <c r="V33" i="35"/>
  <c r="U33" i="35"/>
  <c r="Y32" i="35"/>
  <c r="V32" i="35"/>
  <c r="U32" i="35"/>
  <c r="Z32" i="35" s="1"/>
  <c r="Y31" i="35"/>
  <c r="V31" i="35"/>
  <c r="U31" i="35"/>
  <c r="Z31" i="35" s="1"/>
  <c r="Y30" i="35"/>
  <c r="V30" i="35"/>
  <c r="U30" i="35"/>
  <c r="Z30" i="35" s="1"/>
  <c r="Y29" i="35"/>
  <c r="V29" i="35"/>
  <c r="U29" i="35"/>
  <c r="Y28" i="35"/>
  <c r="V28" i="35"/>
  <c r="U28" i="35"/>
  <c r="Y27" i="35"/>
  <c r="V27" i="35"/>
  <c r="U27" i="35"/>
  <c r="Y26" i="35"/>
  <c r="V26" i="35"/>
  <c r="U26" i="35"/>
  <c r="Z26" i="35" s="1"/>
  <c r="Y25" i="35"/>
  <c r="V25" i="35"/>
  <c r="U25" i="35"/>
  <c r="Y24" i="35"/>
  <c r="V24" i="35"/>
  <c r="F177" i="35" s="1"/>
  <c r="G177" i="35" s="1"/>
  <c r="U24" i="35"/>
  <c r="C177" i="35" s="1"/>
  <c r="D177" i="35" s="1"/>
  <c r="Y23" i="35"/>
  <c r="V23" i="35"/>
  <c r="U23" i="35"/>
  <c r="Z23" i="35" s="1"/>
  <c r="Y22" i="35"/>
  <c r="V22" i="35"/>
  <c r="U22" i="35"/>
  <c r="Z22" i="35" s="1"/>
  <c r="Y21" i="35"/>
  <c r="V21" i="35"/>
  <c r="U21" i="35"/>
  <c r="Y20" i="35"/>
  <c r="V20" i="35"/>
  <c r="U20" i="35"/>
  <c r="Y19" i="35"/>
  <c r="V19" i="35"/>
  <c r="U19" i="35"/>
  <c r="Y18" i="35"/>
  <c r="V18" i="35"/>
  <c r="F180" i="35" s="1"/>
  <c r="G180" i="35" s="1"/>
  <c r="U18" i="35"/>
  <c r="C180" i="35" s="1"/>
  <c r="D180" i="35" s="1"/>
  <c r="Y17" i="35"/>
  <c r="V17" i="35"/>
  <c r="U17" i="35"/>
  <c r="Y16" i="35"/>
  <c r="V16" i="35"/>
  <c r="F183" i="35" s="1"/>
  <c r="G183" i="35" s="1"/>
  <c r="U16" i="35"/>
  <c r="C183" i="35" s="1"/>
  <c r="D183" i="35" s="1"/>
  <c r="Y15" i="35"/>
  <c r="V15" i="35"/>
  <c r="U15" i="35"/>
  <c r="Z15" i="35" s="1"/>
  <c r="Y14" i="35"/>
  <c r="V14" i="35"/>
  <c r="U14" i="35"/>
  <c r="Z14" i="35" s="1"/>
  <c r="Y13" i="35"/>
  <c r="V13" i="35"/>
  <c r="U13" i="35"/>
  <c r="Y12" i="35"/>
  <c r="V12" i="35"/>
  <c r="U12" i="35"/>
  <c r="Y11" i="35"/>
  <c r="V11" i="35"/>
  <c r="U11" i="35"/>
  <c r="Y10" i="35"/>
  <c r="V10" i="35"/>
  <c r="U10" i="35"/>
  <c r="Z10" i="35" s="1"/>
  <c r="Y9" i="35"/>
  <c r="V9" i="35"/>
  <c r="U9" i="35"/>
  <c r="G16" i="34"/>
  <c r="F16" i="34"/>
  <c r="D16" i="34"/>
  <c r="J16" i="34" s="1"/>
  <c r="C16" i="34"/>
  <c r="G15" i="34"/>
  <c r="F15" i="34"/>
  <c r="D15" i="34"/>
  <c r="J15" i="34" s="1"/>
  <c r="C15" i="34"/>
  <c r="G14" i="34"/>
  <c r="F14" i="34"/>
  <c r="D14" i="34"/>
  <c r="J14" i="34" s="1"/>
  <c r="C14" i="34"/>
  <c r="G13" i="34"/>
  <c r="F13" i="34"/>
  <c r="D13" i="34"/>
  <c r="J13" i="34" s="1"/>
  <c r="C13" i="34"/>
  <c r="G12" i="34"/>
  <c r="F12" i="34"/>
  <c r="D12" i="34"/>
  <c r="J12" i="34" s="1"/>
  <c r="C12" i="34"/>
  <c r="G11" i="34"/>
  <c r="F11" i="34"/>
  <c r="D11" i="34"/>
  <c r="J11" i="34" s="1"/>
  <c r="C11" i="34"/>
  <c r="G10" i="34"/>
  <c r="F10" i="34"/>
  <c r="D10" i="34"/>
  <c r="J10" i="34" s="1"/>
  <c r="C10" i="34"/>
  <c r="G9" i="34"/>
  <c r="F9" i="34"/>
  <c r="D9" i="34"/>
  <c r="J9" i="34" s="1"/>
  <c r="C9" i="34"/>
  <c r="G8" i="34"/>
  <c r="G17" i="34" s="1"/>
  <c r="F8" i="34"/>
  <c r="D8" i="34"/>
  <c r="C8" i="34"/>
  <c r="C17" i="34" s="1"/>
  <c r="Y126" i="33"/>
  <c r="X126" i="33"/>
  <c r="V126" i="33"/>
  <c r="AB126" i="33" s="1"/>
  <c r="U126" i="33"/>
  <c r="Y125" i="33"/>
  <c r="X125" i="33"/>
  <c r="V125" i="33"/>
  <c r="AB125" i="33" s="1"/>
  <c r="U125" i="33"/>
  <c r="Y124" i="33"/>
  <c r="X124" i="33"/>
  <c r="V124" i="33"/>
  <c r="AB124" i="33" s="1"/>
  <c r="U124" i="33"/>
  <c r="Y123" i="33"/>
  <c r="X123" i="33"/>
  <c r="V123" i="33"/>
  <c r="AB123" i="33" s="1"/>
  <c r="U123" i="33"/>
  <c r="X122" i="33"/>
  <c r="V122" i="33"/>
  <c r="U122" i="33"/>
  <c r="AA122" i="33" s="1"/>
  <c r="Y121" i="33"/>
  <c r="X121" i="33"/>
  <c r="V121" i="33"/>
  <c r="AB121" i="33" s="1"/>
  <c r="U121" i="33"/>
  <c r="AA121" i="33" s="1"/>
  <c r="Y120" i="33"/>
  <c r="X120" i="33"/>
  <c r="V120" i="33"/>
  <c r="AB120" i="33" s="1"/>
  <c r="U120" i="33"/>
  <c r="AA120" i="33" s="1"/>
  <c r="Y119" i="33"/>
  <c r="X119" i="33"/>
  <c r="V119" i="33"/>
  <c r="AB119" i="33" s="1"/>
  <c r="U119" i="33"/>
  <c r="AA119" i="33" s="1"/>
  <c r="Y118" i="33"/>
  <c r="X118" i="33"/>
  <c r="V118" i="33"/>
  <c r="AB118" i="33" s="1"/>
  <c r="U118" i="33"/>
  <c r="AA118" i="33" s="1"/>
  <c r="Y117" i="33"/>
  <c r="X117" i="33"/>
  <c r="V117" i="33"/>
  <c r="AB117" i="33" s="1"/>
  <c r="U117" i="33"/>
  <c r="AA117" i="33" s="1"/>
  <c r="Y116" i="33"/>
  <c r="X116" i="33"/>
  <c r="V116" i="33"/>
  <c r="AB116" i="33" s="1"/>
  <c r="U116" i="33"/>
  <c r="AA116" i="33" s="1"/>
  <c r="Y115" i="33"/>
  <c r="X115" i="33"/>
  <c r="V115" i="33"/>
  <c r="AB115" i="33" s="1"/>
  <c r="U115" i="33"/>
  <c r="AA115" i="33" s="1"/>
  <c r="Y114" i="33"/>
  <c r="X114" i="33"/>
  <c r="V114" i="33"/>
  <c r="AB114" i="33" s="1"/>
  <c r="U114" i="33"/>
  <c r="AA114" i="33" s="1"/>
  <c r="Y113" i="33"/>
  <c r="X113" i="33"/>
  <c r="V113" i="33"/>
  <c r="AB113" i="33" s="1"/>
  <c r="U113" i="33"/>
  <c r="AA113" i="33" s="1"/>
  <c r="Y112" i="33"/>
  <c r="X112" i="33"/>
  <c r="V112" i="33"/>
  <c r="AB112" i="33" s="1"/>
  <c r="U112" i="33"/>
  <c r="AA112" i="33" s="1"/>
  <c r="Y111" i="33"/>
  <c r="X111" i="33"/>
  <c r="V111" i="33"/>
  <c r="AB111" i="33" s="1"/>
  <c r="U111" i="33"/>
  <c r="AA111" i="33" s="1"/>
  <c r="Y110" i="33"/>
  <c r="X110" i="33"/>
  <c r="V110" i="33"/>
  <c r="AB110" i="33" s="1"/>
  <c r="U110" i="33"/>
  <c r="AA110" i="33" s="1"/>
  <c r="Y109" i="33"/>
  <c r="X109" i="33"/>
  <c r="V109" i="33"/>
  <c r="AB109" i="33" s="1"/>
  <c r="U109" i="33"/>
  <c r="AA109" i="33" s="1"/>
  <c r="Y108" i="33"/>
  <c r="X108" i="33"/>
  <c r="V108" i="33"/>
  <c r="AB108" i="33" s="1"/>
  <c r="U108" i="33"/>
  <c r="AA108" i="33" s="1"/>
  <c r="Y107" i="33"/>
  <c r="X107" i="33"/>
  <c r="V107" i="33"/>
  <c r="AB107" i="33" s="1"/>
  <c r="U107" i="33"/>
  <c r="AA107" i="33" s="1"/>
  <c r="Y106" i="33"/>
  <c r="X106" i="33"/>
  <c r="V106" i="33"/>
  <c r="AB106" i="33" s="1"/>
  <c r="U106" i="33"/>
  <c r="AA106" i="33" s="1"/>
  <c r="Y105" i="33"/>
  <c r="X105" i="33"/>
  <c r="V105" i="33"/>
  <c r="AB105" i="33" s="1"/>
  <c r="U105" i="33"/>
  <c r="AA105" i="33" s="1"/>
  <c r="Y104" i="33"/>
  <c r="X104" i="33"/>
  <c r="V104" i="33"/>
  <c r="AB104" i="33" s="1"/>
  <c r="U104" i="33"/>
  <c r="AA104" i="33" s="1"/>
  <c r="Y103" i="33"/>
  <c r="X103" i="33"/>
  <c r="V103" i="33"/>
  <c r="AB103" i="33" s="1"/>
  <c r="U103" i="33"/>
  <c r="AA103" i="33" s="1"/>
  <c r="Y102" i="33"/>
  <c r="X102" i="33"/>
  <c r="V102" i="33"/>
  <c r="AB102" i="33" s="1"/>
  <c r="U102" i="33"/>
  <c r="AA102" i="33" s="1"/>
  <c r="X101" i="33"/>
  <c r="V101" i="33"/>
  <c r="U101" i="33"/>
  <c r="AA101" i="33" s="1"/>
  <c r="Y100" i="33"/>
  <c r="X100" i="33"/>
  <c r="V100" i="33"/>
  <c r="U100" i="33"/>
  <c r="AA100" i="33" s="1"/>
  <c r="Y99" i="33"/>
  <c r="X99" i="33"/>
  <c r="V99" i="33"/>
  <c r="U99" i="33"/>
  <c r="AA99" i="33" s="1"/>
  <c r="Y98" i="33"/>
  <c r="X98" i="33"/>
  <c r="V98" i="33"/>
  <c r="U98" i="33"/>
  <c r="AA98" i="33" s="1"/>
  <c r="Y97" i="33"/>
  <c r="X97" i="33"/>
  <c r="V97" i="33"/>
  <c r="U97" i="33"/>
  <c r="AA97" i="33" s="1"/>
  <c r="Y96" i="33"/>
  <c r="X96" i="33"/>
  <c r="V96" i="33"/>
  <c r="U96" i="33"/>
  <c r="AA96" i="33" s="1"/>
  <c r="Y95" i="33"/>
  <c r="X95" i="33"/>
  <c r="V95" i="33"/>
  <c r="U95" i="33"/>
  <c r="AA95" i="33" s="1"/>
  <c r="Y94" i="33"/>
  <c r="X94" i="33"/>
  <c r="V94" i="33"/>
  <c r="U94" i="33"/>
  <c r="AA94" i="33" s="1"/>
  <c r="Y93" i="33"/>
  <c r="X93" i="33"/>
  <c r="V93" i="33"/>
  <c r="U93" i="33"/>
  <c r="AA93" i="33" s="1"/>
  <c r="Y92" i="33"/>
  <c r="X92" i="33"/>
  <c r="V92" i="33"/>
  <c r="U92" i="33"/>
  <c r="AA92" i="33" s="1"/>
  <c r="Y91" i="33"/>
  <c r="X91" i="33"/>
  <c r="V91" i="33"/>
  <c r="U91" i="33"/>
  <c r="AA91" i="33" s="1"/>
  <c r="Y90" i="33"/>
  <c r="X90" i="33"/>
  <c r="V90" i="33"/>
  <c r="U90" i="33"/>
  <c r="AA90" i="33" s="1"/>
  <c r="Y89" i="33"/>
  <c r="X89" i="33"/>
  <c r="V89" i="33"/>
  <c r="U89" i="33"/>
  <c r="AA89" i="33" s="1"/>
  <c r="Y88" i="33"/>
  <c r="X88" i="33"/>
  <c r="V88" i="33"/>
  <c r="U88" i="33"/>
  <c r="AA88" i="33" s="1"/>
  <c r="Y87" i="33"/>
  <c r="X87" i="33"/>
  <c r="V87" i="33"/>
  <c r="U87" i="33"/>
  <c r="AA87" i="33" s="1"/>
  <c r="Y86" i="33"/>
  <c r="X86" i="33"/>
  <c r="V86" i="33"/>
  <c r="U86" i="33"/>
  <c r="AA86" i="33" s="1"/>
  <c r="Y85" i="33"/>
  <c r="X85" i="33"/>
  <c r="V85" i="33"/>
  <c r="U85" i="33"/>
  <c r="AA85" i="33" s="1"/>
  <c r="Y84" i="33"/>
  <c r="X84" i="33"/>
  <c r="V84" i="33"/>
  <c r="U84" i="33"/>
  <c r="AA84" i="33" s="1"/>
  <c r="Y83" i="33"/>
  <c r="X83" i="33"/>
  <c r="V83" i="33"/>
  <c r="U83" i="33"/>
  <c r="AA83" i="33" s="1"/>
  <c r="Y82" i="33"/>
  <c r="X82" i="33"/>
  <c r="V82" i="33"/>
  <c r="U82" i="33"/>
  <c r="AA82" i="33" s="1"/>
  <c r="Y81" i="33"/>
  <c r="X81" i="33"/>
  <c r="V81" i="33"/>
  <c r="U81" i="33"/>
  <c r="AA81" i="33" s="1"/>
  <c r="Y80" i="33"/>
  <c r="X80" i="33"/>
  <c r="V80" i="33"/>
  <c r="U80" i="33"/>
  <c r="AA80" i="33" s="1"/>
  <c r="Y79" i="33"/>
  <c r="X79" i="33"/>
  <c r="V79" i="33"/>
  <c r="U79" i="33"/>
  <c r="AA79" i="33" s="1"/>
  <c r="Y78" i="33"/>
  <c r="X78" i="33"/>
  <c r="V78" i="33"/>
  <c r="U78" i="33"/>
  <c r="AA78" i="33" s="1"/>
  <c r="Y77" i="33"/>
  <c r="X77" i="33"/>
  <c r="V77" i="33"/>
  <c r="U77" i="33"/>
  <c r="AA77" i="33" s="1"/>
  <c r="Y76" i="33"/>
  <c r="X76" i="33"/>
  <c r="V76" i="33"/>
  <c r="U76" i="33"/>
  <c r="AA76" i="33" s="1"/>
  <c r="Y75" i="33"/>
  <c r="X75" i="33"/>
  <c r="V75" i="33"/>
  <c r="U75" i="33"/>
  <c r="AA75" i="33" s="1"/>
  <c r="Y74" i="33"/>
  <c r="X74" i="33"/>
  <c r="V74" i="33"/>
  <c r="U74" i="33"/>
  <c r="AA74" i="33" s="1"/>
  <c r="Y73" i="33"/>
  <c r="X73" i="33"/>
  <c r="V73" i="33"/>
  <c r="U73" i="33"/>
  <c r="AA73" i="33" s="1"/>
  <c r="Y72" i="33"/>
  <c r="X72" i="33"/>
  <c r="V72" i="33"/>
  <c r="U72" i="33"/>
  <c r="AA72" i="33" s="1"/>
  <c r="X71" i="33"/>
  <c r="V71" i="33"/>
  <c r="U71" i="33"/>
  <c r="Y70" i="33"/>
  <c r="X70" i="33"/>
  <c r="V70" i="33"/>
  <c r="U70" i="33"/>
  <c r="Y69" i="33"/>
  <c r="X69" i="33"/>
  <c r="V69" i="33"/>
  <c r="U69" i="33"/>
  <c r="Y68" i="33"/>
  <c r="X68" i="33"/>
  <c r="V68" i="33"/>
  <c r="U68" i="33"/>
  <c r="Y67" i="33"/>
  <c r="X67" i="33"/>
  <c r="V67" i="33"/>
  <c r="U67" i="33"/>
  <c r="Y66" i="33"/>
  <c r="X66" i="33"/>
  <c r="V66" i="33"/>
  <c r="U66" i="33"/>
  <c r="Y65" i="33"/>
  <c r="X65" i="33"/>
  <c r="V65" i="33"/>
  <c r="U65" i="33"/>
  <c r="X64" i="33"/>
  <c r="V64" i="33"/>
  <c r="U64" i="33"/>
  <c r="Y63" i="33"/>
  <c r="X63" i="33"/>
  <c r="V63" i="33"/>
  <c r="AB63" i="33" s="1"/>
  <c r="U63" i="33"/>
  <c r="Y62" i="33"/>
  <c r="X62" i="33"/>
  <c r="V62" i="33"/>
  <c r="AB62" i="33" s="1"/>
  <c r="U62" i="33"/>
  <c r="Y61" i="33"/>
  <c r="X61" i="33"/>
  <c r="V61" i="33"/>
  <c r="AB61" i="33" s="1"/>
  <c r="U61" i="33"/>
  <c r="Y60" i="33"/>
  <c r="X60" i="33"/>
  <c r="V60" i="33"/>
  <c r="AB60" i="33" s="1"/>
  <c r="U60" i="33"/>
  <c r="Y59" i="33"/>
  <c r="X59" i="33"/>
  <c r="V59" i="33"/>
  <c r="AB59" i="33" s="1"/>
  <c r="U59" i="33"/>
  <c r="Y58" i="33"/>
  <c r="X58" i="33"/>
  <c r="V58" i="33"/>
  <c r="AB58" i="33" s="1"/>
  <c r="U58" i="33"/>
  <c r="Y57" i="33"/>
  <c r="X57" i="33"/>
  <c r="V57" i="33"/>
  <c r="AB57" i="33" s="1"/>
  <c r="U57" i="33"/>
  <c r="Y56" i="33"/>
  <c r="X56" i="33"/>
  <c r="V56" i="33"/>
  <c r="AB56" i="33" s="1"/>
  <c r="U56" i="33"/>
  <c r="Y55" i="33"/>
  <c r="X55" i="33"/>
  <c r="V55" i="33"/>
  <c r="AB55" i="33" s="1"/>
  <c r="U55" i="33"/>
  <c r="Y54" i="33"/>
  <c r="X54" i="33"/>
  <c r="V54" i="33"/>
  <c r="AB54" i="33" s="1"/>
  <c r="U54" i="33"/>
  <c r="Y53" i="33"/>
  <c r="X53" i="33"/>
  <c r="V53" i="33"/>
  <c r="AB53" i="33" s="1"/>
  <c r="U53" i="33"/>
  <c r="Y52" i="33"/>
  <c r="X52" i="33"/>
  <c r="V52" i="33"/>
  <c r="AB52" i="33" s="1"/>
  <c r="U52" i="33"/>
  <c r="Y51" i="33"/>
  <c r="X51" i="33"/>
  <c r="V51" i="33"/>
  <c r="AB51" i="33" s="1"/>
  <c r="U51" i="33"/>
  <c r="Y50" i="33"/>
  <c r="X50" i="33"/>
  <c r="V50" i="33"/>
  <c r="AB50" i="33" s="1"/>
  <c r="U50" i="33"/>
  <c r="Y49" i="33"/>
  <c r="X49" i="33"/>
  <c r="V49" i="33"/>
  <c r="AB49" i="33" s="1"/>
  <c r="U49" i="33"/>
  <c r="Y48" i="33"/>
  <c r="X48" i="33"/>
  <c r="V48" i="33"/>
  <c r="AB48" i="33" s="1"/>
  <c r="U48" i="33"/>
  <c r="Y47" i="33"/>
  <c r="X47" i="33"/>
  <c r="V47" i="33"/>
  <c r="AB47" i="33" s="1"/>
  <c r="U47" i="33"/>
  <c r="Y46" i="33"/>
  <c r="X46" i="33"/>
  <c r="V46" i="33"/>
  <c r="AB46" i="33" s="1"/>
  <c r="U46" i="33"/>
  <c r="Y45" i="33"/>
  <c r="X45" i="33"/>
  <c r="V45" i="33"/>
  <c r="AB45" i="33" s="1"/>
  <c r="U45" i="33"/>
  <c r="Y44" i="33"/>
  <c r="X44" i="33"/>
  <c r="V44" i="33"/>
  <c r="AB44" i="33" s="1"/>
  <c r="U44" i="33"/>
  <c r="Y43" i="33"/>
  <c r="X43" i="33"/>
  <c r="V43" i="33"/>
  <c r="AB43" i="33" s="1"/>
  <c r="U43" i="33"/>
  <c r="Y42" i="33"/>
  <c r="X42" i="33"/>
  <c r="V42" i="33"/>
  <c r="AB42" i="33" s="1"/>
  <c r="U42" i="33"/>
  <c r="Y41" i="33"/>
  <c r="X41" i="33"/>
  <c r="V41" i="33"/>
  <c r="AB41" i="33" s="1"/>
  <c r="U41" i="33"/>
  <c r="Y40" i="33"/>
  <c r="X40" i="33"/>
  <c r="V40" i="33"/>
  <c r="AB40" i="33" s="1"/>
  <c r="U40" i="33"/>
  <c r="Y39" i="33"/>
  <c r="X39" i="33"/>
  <c r="V39" i="33"/>
  <c r="AB39" i="33" s="1"/>
  <c r="U39" i="33"/>
  <c r="Y38" i="33"/>
  <c r="X38" i="33"/>
  <c r="V38" i="33"/>
  <c r="AB38" i="33" s="1"/>
  <c r="U38" i="33"/>
  <c r="Y37" i="33"/>
  <c r="X37" i="33"/>
  <c r="V37" i="33"/>
  <c r="AB37" i="33" s="1"/>
  <c r="U37" i="33"/>
  <c r="Y36" i="33"/>
  <c r="X36" i="33"/>
  <c r="V36" i="33"/>
  <c r="AB36" i="33" s="1"/>
  <c r="U36" i="33"/>
  <c r="Y35" i="33"/>
  <c r="X35" i="33"/>
  <c r="V35" i="33"/>
  <c r="AB35" i="33" s="1"/>
  <c r="U35" i="33"/>
  <c r="Y34" i="33"/>
  <c r="X34" i="33"/>
  <c r="V34" i="33"/>
  <c r="AB34" i="33" s="1"/>
  <c r="U34" i="33"/>
  <c r="Y33" i="33"/>
  <c r="X33" i="33"/>
  <c r="V33" i="33"/>
  <c r="AB33" i="33" s="1"/>
  <c r="U33" i="33"/>
  <c r="Y32" i="33"/>
  <c r="X32" i="33"/>
  <c r="V32" i="33"/>
  <c r="AB32" i="33" s="1"/>
  <c r="U32" i="33"/>
  <c r="X31" i="33"/>
  <c r="V31" i="33"/>
  <c r="U31" i="33"/>
  <c r="AA31" i="33" s="1"/>
  <c r="X30" i="33"/>
  <c r="V30" i="33"/>
  <c r="U30" i="33"/>
  <c r="AA30" i="33" s="1"/>
  <c r="Y29" i="33"/>
  <c r="X29" i="33"/>
  <c r="V29" i="33"/>
  <c r="U29" i="33"/>
  <c r="AA29" i="33" s="1"/>
  <c r="Y28" i="33"/>
  <c r="X28" i="33"/>
  <c r="V28" i="33"/>
  <c r="U28" i="33"/>
  <c r="AA28" i="33" s="1"/>
  <c r="Y27" i="33"/>
  <c r="X27" i="33"/>
  <c r="V27" i="33"/>
  <c r="U27" i="33"/>
  <c r="AA27" i="33" s="1"/>
  <c r="Y26" i="33"/>
  <c r="X26" i="33"/>
  <c r="V26" i="33"/>
  <c r="U26" i="33"/>
  <c r="AA26" i="33" s="1"/>
  <c r="Y25" i="33"/>
  <c r="X25" i="33"/>
  <c r="V25" i="33"/>
  <c r="U25" i="33"/>
  <c r="AA25" i="33" s="1"/>
  <c r="Y24" i="33"/>
  <c r="X24" i="33"/>
  <c r="V24" i="33"/>
  <c r="U24" i="33"/>
  <c r="AA24" i="33" s="1"/>
  <c r="Y23" i="33"/>
  <c r="X23" i="33"/>
  <c r="V23" i="33"/>
  <c r="U23" i="33"/>
  <c r="AA23" i="33" s="1"/>
  <c r="Y22" i="33"/>
  <c r="X22" i="33"/>
  <c r="V22" i="33"/>
  <c r="U22" i="33"/>
  <c r="AA22" i="33" s="1"/>
  <c r="Y21" i="33"/>
  <c r="X21" i="33"/>
  <c r="V21" i="33"/>
  <c r="U21" i="33"/>
  <c r="AA21" i="33" s="1"/>
  <c r="Y20" i="33"/>
  <c r="X20" i="33"/>
  <c r="V20" i="33"/>
  <c r="U20" i="33"/>
  <c r="AA20" i="33" s="1"/>
  <c r="X19" i="33"/>
  <c r="V19" i="33"/>
  <c r="U19" i="33"/>
  <c r="Y18" i="33"/>
  <c r="X18" i="33"/>
  <c r="V18" i="33"/>
  <c r="U18" i="33"/>
  <c r="Y17" i="33"/>
  <c r="X17" i="33"/>
  <c r="V17" i="33"/>
  <c r="U17" i="33"/>
  <c r="Y16" i="33"/>
  <c r="X16" i="33"/>
  <c r="V16" i="33"/>
  <c r="U16" i="33"/>
  <c r="Y15" i="33"/>
  <c r="X15" i="33"/>
  <c r="V15" i="33"/>
  <c r="U15" i="33"/>
  <c r="Y14" i="33"/>
  <c r="X14" i="33"/>
  <c r="V14" i="33"/>
  <c r="U14" i="33"/>
  <c r="Y13" i="33"/>
  <c r="X13" i="33"/>
  <c r="V13" i="33"/>
  <c r="U13" i="33"/>
  <c r="Y12" i="33"/>
  <c r="X12" i="33"/>
  <c r="V12" i="33"/>
  <c r="U12" i="33"/>
  <c r="Y11" i="33"/>
  <c r="X11" i="33"/>
  <c r="V11" i="33"/>
  <c r="U11" i="33"/>
  <c r="Y10" i="33"/>
  <c r="X10" i="33"/>
  <c r="V10" i="33"/>
  <c r="U10" i="33"/>
  <c r="Y9" i="33"/>
  <c r="X9" i="33"/>
  <c r="V9" i="33"/>
  <c r="U9" i="33"/>
  <c r="P127" i="32"/>
  <c r="O127" i="32"/>
  <c r="P128" i="32" s="1"/>
  <c r="J127" i="32"/>
  <c r="I127" i="32"/>
  <c r="J128" i="32" s="1"/>
  <c r="D127" i="32"/>
  <c r="C127" i="32"/>
  <c r="V126" i="32"/>
  <c r="U126" i="32"/>
  <c r="V125" i="32"/>
  <c r="U125" i="32"/>
  <c r="V124" i="32"/>
  <c r="U124" i="32"/>
  <c r="V123" i="32"/>
  <c r="U123" i="32"/>
  <c r="S123" i="32"/>
  <c r="R123" i="32"/>
  <c r="M123" i="32"/>
  <c r="L123" i="32"/>
  <c r="G123" i="32"/>
  <c r="F123" i="32"/>
  <c r="V122" i="32"/>
  <c r="U122" i="32"/>
  <c r="V121" i="32"/>
  <c r="U121" i="32"/>
  <c r="V120" i="32"/>
  <c r="U120" i="32"/>
  <c r="S120" i="32"/>
  <c r="R120" i="32"/>
  <c r="M120" i="32"/>
  <c r="L120" i="32"/>
  <c r="G120" i="32"/>
  <c r="F120" i="32"/>
  <c r="V119" i="32"/>
  <c r="U119" i="32"/>
  <c r="S119" i="32"/>
  <c r="R119" i="32"/>
  <c r="M119" i="32"/>
  <c r="L119" i="32"/>
  <c r="G119" i="32"/>
  <c r="F119" i="32"/>
  <c r="V118" i="32"/>
  <c r="U118" i="32"/>
  <c r="S118" i="32"/>
  <c r="R118" i="32"/>
  <c r="M118" i="32"/>
  <c r="L118" i="32"/>
  <c r="G118" i="32"/>
  <c r="F118" i="32"/>
  <c r="V117" i="32"/>
  <c r="U117" i="32"/>
  <c r="V116" i="32"/>
  <c r="U116" i="32"/>
  <c r="V115" i="32"/>
  <c r="U115" i="32"/>
  <c r="V114" i="32"/>
  <c r="U114" i="32"/>
  <c r="S114" i="32"/>
  <c r="R114" i="32"/>
  <c r="M114" i="32"/>
  <c r="L114" i="32"/>
  <c r="G114" i="32"/>
  <c r="Y114" i="32" s="1"/>
  <c r="F114" i="32"/>
  <c r="V113" i="32"/>
  <c r="U113" i="32"/>
  <c r="V112" i="32"/>
  <c r="U112" i="32"/>
  <c r="V111" i="32"/>
  <c r="U111" i="32"/>
  <c r="V110" i="32"/>
  <c r="U110" i="32"/>
  <c r="S110" i="32"/>
  <c r="R110" i="32"/>
  <c r="M110" i="32"/>
  <c r="L110" i="32"/>
  <c r="G110" i="32"/>
  <c r="F110" i="32"/>
  <c r="V109" i="32"/>
  <c r="U109" i="32"/>
  <c r="V108" i="32"/>
  <c r="U108" i="32"/>
  <c r="S108" i="32"/>
  <c r="R108" i="32"/>
  <c r="M108" i="32"/>
  <c r="L108" i="32"/>
  <c r="G108" i="32"/>
  <c r="Y108" i="32" s="1"/>
  <c r="F108" i="32"/>
  <c r="V107" i="32"/>
  <c r="U107" i="32"/>
  <c r="S107" i="32"/>
  <c r="R107" i="32"/>
  <c r="M107" i="32"/>
  <c r="L107" i="32"/>
  <c r="G107" i="32"/>
  <c r="Y107" i="32" s="1"/>
  <c r="F107" i="32"/>
  <c r="V106" i="32"/>
  <c r="U106" i="32"/>
  <c r="V105" i="32"/>
  <c r="U105" i="32"/>
  <c r="V104" i="32"/>
  <c r="U104" i="32"/>
  <c r="S104" i="32"/>
  <c r="R104" i="32"/>
  <c r="M104" i="32"/>
  <c r="L104" i="32"/>
  <c r="G104" i="32"/>
  <c r="F104" i="32"/>
  <c r="X104" i="32" s="1"/>
  <c r="V103" i="32"/>
  <c r="U103" i="32"/>
  <c r="V102" i="32"/>
  <c r="U102" i="32"/>
  <c r="V101" i="32"/>
  <c r="U101" i="32"/>
  <c r="V100" i="32"/>
  <c r="U100" i="32"/>
  <c r="V99" i="32"/>
  <c r="U99" i="32"/>
  <c r="V98" i="32"/>
  <c r="U98" i="32"/>
  <c r="V97" i="32"/>
  <c r="U97" i="32"/>
  <c r="V96" i="32"/>
  <c r="U96" i="32"/>
  <c r="S96" i="32"/>
  <c r="R96" i="32"/>
  <c r="M96" i="32"/>
  <c r="L96" i="32"/>
  <c r="G96" i="32"/>
  <c r="F96" i="32"/>
  <c r="V95" i="32"/>
  <c r="U95" i="32"/>
  <c r="S95" i="32"/>
  <c r="R95" i="32"/>
  <c r="M95" i="32"/>
  <c r="L95" i="32"/>
  <c r="G95" i="32"/>
  <c r="F95" i="32"/>
  <c r="V94" i="32"/>
  <c r="U94" i="32"/>
  <c r="V93" i="32"/>
  <c r="U93" i="32"/>
  <c r="V92" i="32"/>
  <c r="U92" i="32"/>
  <c r="V91" i="32"/>
  <c r="U91" i="32"/>
  <c r="S91" i="32"/>
  <c r="R91" i="32"/>
  <c r="M91" i="32"/>
  <c r="L91" i="32"/>
  <c r="G91" i="32"/>
  <c r="Y91" i="32" s="1"/>
  <c r="F91" i="32"/>
  <c r="V90" i="32"/>
  <c r="U90" i="32"/>
  <c r="V89" i="32"/>
  <c r="U89" i="32"/>
  <c r="V88" i="32"/>
  <c r="U88" i="32"/>
  <c r="V87" i="32"/>
  <c r="U87" i="32"/>
  <c r="V86" i="32"/>
  <c r="U86" i="32"/>
  <c r="V85" i="32"/>
  <c r="U85" i="32"/>
  <c r="V84" i="32"/>
  <c r="U84" i="32"/>
  <c r="V83" i="32"/>
  <c r="U83" i="32"/>
  <c r="V82" i="32"/>
  <c r="U82" i="32"/>
  <c r="S82" i="32"/>
  <c r="R82" i="32"/>
  <c r="M82" i="32"/>
  <c r="L82" i="32"/>
  <c r="G82" i="32"/>
  <c r="Y82" i="32" s="1"/>
  <c r="F82" i="32"/>
  <c r="V81" i="32"/>
  <c r="U81" i="32"/>
  <c r="V80" i="32"/>
  <c r="U80" i="32"/>
  <c r="V79" i="32"/>
  <c r="U79" i="32"/>
  <c r="V78" i="32"/>
  <c r="U78" i="32"/>
  <c r="V77" i="32"/>
  <c r="U77" i="32"/>
  <c r="V76" i="32"/>
  <c r="U76" i="32"/>
  <c r="V75" i="32"/>
  <c r="U75" i="32"/>
  <c r="V74" i="32"/>
  <c r="U74" i="32"/>
  <c r="V73" i="32"/>
  <c r="U73" i="32"/>
  <c r="S73" i="32"/>
  <c r="R73" i="32"/>
  <c r="M73" i="32"/>
  <c r="L73" i="32"/>
  <c r="G73" i="32"/>
  <c r="Y73" i="32" s="1"/>
  <c r="F73" i="32"/>
  <c r="V72" i="32"/>
  <c r="U72" i="32"/>
  <c r="Y71" i="32"/>
  <c r="X71" i="32"/>
  <c r="V71" i="32"/>
  <c r="U71" i="32"/>
  <c r="V70" i="32"/>
  <c r="U70" i="32"/>
  <c r="V69" i="32"/>
  <c r="U69" i="32"/>
  <c r="V68" i="32"/>
  <c r="U68" i="32"/>
  <c r="V67" i="32"/>
  <c r="U67" i="32"/>
  <c r="V66" i="32"/>
  <c r="U66" i="32"/>
  <c r="V65" i="32"/>
  <c r="U65" i="32"/>
  <c r="V64" i="32"/>
  <c r="U64" i="32"/>
  <c r="V63" i="32"/>
  <c r="U63" i="32"/>
  <c r="V62" i="32"/>
  <c r="U62" i="32"/>
  <c r="V61" i="32"/>
  <c r="U61" i="32"/>
  <c r="V60" i="32"/>
  <c r="U60" i="32"/>
  <c r="V59" i="32"/>
  <c r="U59" i="32"/>
  <c r="Y58" i="32"/>
  <c r="X58" i="32"/>
  <c r="V58" i="32"/>
  <c r="U58" i="32"/>
  <c r="V57" i="32"/>
  <c r="U57" i="32"/>
  <c r="S57" i="32"/>
  <c r="R57" i="32"/>
  <c r="M57" i="32"/>
  <c r="L57" i="32"/>
  <c r="G57" i="32"/>
  <c r="F57" i="32"/>
  <c r="V56" i="32"/>
  <c r="U56" i="32"/>
  <c r="V55" i="32"/>
  <c r="U55" i="32"/>
  <c r="V54" i="32"/>
  <c r="U54" i="32"/>
  <c r="S54" i="32"/>
  <c r="R54" i="32"/>
  <c r="M54" i="32"/>
  <c r="L54" i="32"/>
  <c r="G54" i="32"/>
  <c r="F54" i="32"/>
  <c r="V53" i="32"/>
  <c r="U53" i="32"/>
  <c r="V52" i="32"/>
  <c r="U52" i="32"/>
  <c r="S52" i="32"/>
  <c r="R52" i="32"/>
  <c r="M52" i="32"/>
  <c r="L52" i="32"/>
  <c r="G52" i="32"/>
  <c r="Y52" i="32" s="1"/>
  <c r="F52" i="32"/>
  <c r="V51" i="32"/>
  <c r="U51" i="32"/>
  <c r="V50" i="32"/>
  <c r="U50" i="32"/>
  <c r="V49" i="32"/>
  <c r="U49" i="32"/>
  <c r="V48" i="32"/>
  <c r="U48" i="32"/>
  <c r="S48" i="32"/>
  <c r="R48" i="32"/>
  <c r="M48" i="32"/>
  <c r="L48" i="32"/>
  <c r="G48" i="32"/>
  <c r="F48" i="32"/>
  <c r="V47" i="32"/>
  <c r="U47" i="32"/>
  <c r="V46" i="32"/>
  <c r="U46" i="32"/>
  <c r="V45" i="32"/>
  <c r="U45" i="32"/>
  <c r="V44" i="32"/>
  <c r="U44" i="32"/>
  <c r="V43" i="32"/>
  <c r="U43" i="32"/>
  <c r="V42" i="32"/>
  <c r="U42" i="32"/>
  <c r="S42" i="32"/>
  <c r="R42" i="32"/>
  <c r="M42" i="32"/>
  <c r="L42" i="32"/>
  <c r="G42" i="32"/>
  <c r="Y42" i="32" s="1"/>
  <c r="F42" i="32"/>
  <c r="V41" i="32"/>
  <c r="U41" i="32"/>
  <c r="V40" i="32"/>
  <c r="U40" i="32"/>
  <c r="V39" i="32"/>
  <c r="U39" i="32"/>
  <c r="V38" i="32"/>
  <c r="U38" i="32"/>
  <c r="V37" i="32"/>
  <c r="U37" i="32"/>
  <c r="V36" i="32"/>
  <c r="U36" i="32"/>
  <c r="V35" i="32"/>
  <c r="U35" i="32"/>
  <c r="S35" i="32"/>
  <c r="R35" i="32"/>
  <c r="M35" i="32"/>
  <c r="L35" i="32"/>
  <c r="G35" i="32"/>
  <c r="F35" i="32"/>
  <c r="X35" i="32" s="1"/>
  <c r="V34" i="32"/>
  <c r="U34" i="32"/>
  <c r="V33" i="32"/>
  <c r="U33" i="32"/>
  <c r="V32" i="32"/>
  <c r="U32" i="32"/>
  <c r="V31" i="32"/>
  <c r="U31" i="32"/>
  <c r="S31" i="32"/>
  <c r="R31" i="32"/>
  <c r="M31" i="32"/>
  <c r="L31" i="32"/>
  <c r="G31" i="32"/>
  <c r="F31" i="32"/>
  <c r="V30" i="32"/>
  <c r="U30" i="32"/>
  <c r="V29" i="32"/>
  <c r="U29" i="32"/>
  <c r="S29" i="32"/>
  <c r="R29" i="32"/>
  <c r="M29" i="32"/>
  <c r="L29" i="32"/>
  <c r="G29" i="32"/>
  <c r="F29" i="32"/>
  <c r="X29" i="32" s="1"/>
  <c r="V28" i="32"/>
  <c r="U28" i="32"/>
  <c r="V27" i="32"/>
  <c r="U27" i="32"/>
  <c r="V26" i="32"/>
  <c r="U26" i="32"/>
  <c r="V25" i="32"/>
  <c r="U25" i="32"/>
  <c r="V24" i="32"/>
  <c r="U24" i="32"/>
  <c r="V23" i="32"/>
  <c r="U23" i="32"/>
  <c r="S23" i="32"/>
  <c r="R23" i="32"/>
  <c r="M23" i="32"/>
  <c r="L23" i="32"/>
  <c r="G23" i="32"/>
  <c r="F23" i="32"/>
  <c r="V22" i="32"/>
  <c r="U22" i="32"/>
  <c r="V21" i="32"/>
  <c r="U21" i="32"/>
  <c r="V20" i="32"/>
  <c r="U20" i="32"/>
  <c r="S20" i="32"/>
  <c r="R20" i="32"/>
  <c r="M20" i="32"/>
  <c r="L20" i="32"/>
  <c r="G20" i="32"/>
  <c r="F20" i="32"/>
  <c r="V19" i="32"/>
  <c r="U19" i="32"/>
  <c r="V18" i="32"/>
  <c r="U18" i="32"/>
  <c r="V17" i="32"/>
  <c r="U17" i="32"/>
  <c r="V16" i="32"/>
  <c r="U16" i="32"/>
  <c r="V15" i="32"/>
  <c r="U15" i="32"/>
  <c r="S15" i="32"/>
  <c r="R15" i="32"/>
  <c r="M15" i="32"/>
  <c r="M129" i="32" s="1"/>
  <c r="L15" i="32"/>
  <c r="G15" i="32"/>
  <c r="F15" i="32"/>
  <c r="V14" i="32"/>
  <c r="U14" i="32"/>
  <c r="V13" i="32"/>
  <c r="U13" i="32"/>
  <c r="V12" i="32"/>
  <c r="U12" i="32"/>
  <c r="V11" i="32"/>
  <c r="U11" i="32"/>
  <c r="V10" i="32"/>
  <c r="U10" i="32"/>
  <c r="V9" i="32"/>
  <c r="U9" i="32"/>
  <c r="H9" i="30"/>
  <c r="I9" i="30" s="1"/>
  <c r="H17" i="30"/>
  <c r="I17" i="30" s="1"/>
  <c r="H26" i="30"/>
  <c r="I26" i="30" s="1"/>
  <c r="H33" i="30"/>
  <c r="I33" i="30" s="1"/>
  <c r="H37" i="30"/>
  <c r="I37" i="30" s="1"/>
  <c r="H41" i="30"/>
  <c r="I41" i="30" s="1"/>
  <c r="Z11" i="35" l="1"/>
  <c r="Z19" i="35"/>
  <c r="Z27" i="35"/>
  <c r="Z35" i="35"/>
  <c r="Z43" i="35"/>
  <c r="Z51" i="35"/>
  <c r="Z59" i="35"/>
  <c r="Z67" i="35"/>
  <c r="Z83" i="35"/>
  <c r="Z91" i="35"/>
  <c r="Z99" i="35"/>
  <c r="Z107" i="35"/>
  <c r="Z115" i="35"/>
  <c r="Z123" i="35"/>
  <c r="Z131" i="35"/>
  <c r="Z139" i="35"/>
  <c r="U127" i="32"/>
  <c r="R129" i="32"/>
  <c r="X23" i="32"/>
  <c r="X48" i="32"/>
  <c r="X54" i="32"/>
  <c r="AA71" i="32"/>
  <c r="X110" i="32"/>
  <c r="AA110" i="32" s="1"/>
  <c r="X123" i="32"/>
  <c r="AA10" i="33"/>
  <c r="AA12" i="33"/>
  <c r="AA14" i="33"/>
  <c r="AA16" i="33"/>
  <c r="AA18" i="33"/>
  <c r="AB20" i="33"/>
  <c r="AB22" i="33"/>
  <c r="AB24" i="33"/>
  <c r="AB26" i="33"/>
  <c r="AB28" i="33"/>
  <c r="AA65" i="33"/>
  <c r="AA67" i="33"/>
  <c r="AA69" i="33"/>
  <c r="AA71" i="33"/>
  <c r="AB73" i="33"/>
  <c r="AB75" i="33"/>
  <c r="AB77" i="33"/>
  <c r="AB79" i="33"/>
  <c r="AB81" i="33"/>
  <c r="AB83" i="33"/>
  <c r="AB85" i="33"/>
  <c r="AB87" i="33"/>
  <c r="AB89" i="33"/>
  <c r="AB91" i="33"/>
  <c r="AB93" i="33"/>
  <c r="AB95" i="33"/>
  <c r="AB97" i="33"/>
  <c r="AB99" i="33"/>
  <c r="Z158" i="35"/>
  <c r="F17" i="34"/>
  <c r="V127" i="32"/>
  <c r="S129" i="32"/>
  <c r="Y23" i="32"/>
  <c r="Y48" i="32"/>
  <c r="Y54" i="32"/>
  <c r="AB71" i="32"/>
  <c r="Y110" i="32"/>
  <c r="Y123" i="32"/>
  <c r="AB123" i="32" s="1"/>
  <c r="AB10" i="33"/>
  <c r="AB12" i="33"/>
  <c r="AB14" i="33"/>
  <c r="AB16" i="33"/>
  <c r="AB18" i="33"/>
  <c r="AA33" i="33"/>
  <c r="AA35" i="33"/>
  <c r="AA37" i="33"/>
  <c r="AA39" i="33"/>
  <c r="AA41" i="33"/>
  <c r="AA43" i="33"/>
  <c r="AA45" i="33"/>
  <c r="AA47" i="33"/>
  <c r="AA49" i="33"/>
  <c r="AA51" i="33"/>
  <c r="AA53" i="33"/>
  <c r="AA55" i="33"/>
  <c r="AA57" i="33"/>
  <c r="AA59" i="33"/>
  <c r="AA61" i="33"/>
  <c r="AA63" i="33"/>
  <c r="AB65" i="33"/>
  <c r="AB67" i="33"/>
  <c r="AB69" i="33"/>
  <c r="AA124" i="33"/>
  <c r="AA126" i="33"/>
  <c r="I9" i="34"/>
  <c r="I11" i="34"/>
  <c r="I13" i="34"/>
  <c r="I15" i="34"/>
  <c r="Z9" i="35"/>
  <c r="Z17" i="35"/>
  <c r="Z25" i="35"/>
  <c r="Z41" i="35"/>
  <c r="Z49" i="35"/>
  <c r="Z57" i="35"/>
  <c r="Z65" i="35"/>
  <c r="Z73" i="35"/>
  <c r="Z81" i="35"/>
  <c r="Z89" i="35"/>
  <c r="Z97" i="35"/>
  <c r="Z113" i="35"/>
  <c r="Z121" i="35"/>
  <c r="Z129" i="35"/>
  <c r="Z12" i="35"/>
  <c r="Z20" i="35"/>
  <c r="Z28" i="35"/>
  <c r="Z36" i="35"/>
  <c r="Z44" i="35"/>
  <c r="Z52" i="35"/>
  <c r="Z60" i="35"/>
  <c r="Z68" i="35"/>
  <c r="Z76" i="35"/>
  <c r="Z84" i="35"/>
  <c r="Z92" i="35"/>
  <c r="Z100" i="35"/>
  <c r="Z108" i="35"/>
  <c r="Z116" i="35"/>
  <c r="Z124" i="35"/>
  <c r="Z132" i="35"/>
  <c r="Z140" i="35"/>
  <c r="Z148" i="35"/>
  <c r="Z156" i="35"/>
  <c r="Y29" i="32"/>
  <c r="AB29" i="32" s="1"/>
  <c r="Y35" i="32"/>
  <c r="AB35" i="32" s="1"/>
  <c r="Y104" i="32"/>
  <c r="X57" i="32"/>
  <c r="AA58" i="32"/>
  <c r="X95" i="32"/>
  <c r="X96" i="32"/>
  <c r="X118" i="32"/>
  <c r="X119" i="32"/>
  <c r="AA119" i="32" s="1"/>
  <c r="X120" i="32"/>
  <c r="AA120" i="32" s="1"/>
  <c r="AA9" i="33"/>
  <c r="AA11" i="33"/>
  <c r="AA13" i="33"/>
  <c r="AA15" i="33"/>
  <c r="AA17" i="33"/>
  <c r="AA19" i="33"/>
  <c r="AB21" i="33"/>
  <c r="AB23" i="33"/>
  <c r="AB25" i="33"/>
  <c r="AB27" i="33"/>
  <c r="AB29" i="33"/>
  <c r="AA66" i="33"/>
  <c r="AA68" i="33"/>
  <c r="AA70" i="33"/>
  <c r="AB72" i="33"/>
  <c r="AB74" i="33"/>
  <c r="AB76" i="33"/>
  <c r="AB78" i="33"/>
  <c r="AB80" i="33"/>
  <c r="AB82" i="33"/>
  <c r="AB84" i="33"/>
  <c r="AB86" i="33"/>
  <c r="AB88" i="33"/>
  <c r="AB90" i="33"/>
  <c r="AB92" i="33"/>
  <c r="AB94" i="33"/>
  <c r="AB96" i="33"/>
  <c r="AB98" i="33"/>
  <c r="AB100" i="33"/>
  <c r="F129" i="32"/>
  <c r="X20" i="32"/>
  <c r="AA20" i="32" s="1"/>
  <c r="X31" i="32"/>
  <c r="G129" i="32"/>
  <c r="Y129" i="32" s="1"/>
  <c r="Y20" i="32"/>
  <c r="Y31" i="32"/>
  <c r="Y57" i="32"/>
  <c r="AB58" i="32"/>
  <c r="Y95" i="32"/>
  <c r="Y96" i="32"/>
  <c r="AB96" i="32" s="1"/>
  <c r="Y118" i="32"/>
  <c r="AB118" i="32" s="1"/>
  <c r="Y119" i="32"/>
  <c r="Y120" i="32"/>
  <c r="AB9" i="33"/>
  <c r="AB11" i="33"/>
  <c r="AB13" i="33"/>
  <c r="AB15" i="33"/>
  <c r="AB17" i="33"/>
  <c r="AA32" i="33"/>
  <c r="AA34" i="33"/>
  <c r="AA36" i="33"/>
  <c r="AA38" i="33"/>
  <c r="AA40" i="33"/>
  <c r="AA42" i="33"/>
  <c r="AA44" i="33"/>
  <c r="AA46" i="33"/>
  <c r="AA48" i="33"/>
  <c r="AA50" i="33"/>
  <c r="AA52" i="33"/>
  <c r="AA54" i="33"/>
  <c r="AA56" i="33"/>
  <c r="AA58" i="33"/>
  <c r="AA60" i="33"/>
  <c r="AA62" i="33"/>
  <c r="AA64" i="33"/>
  <c r="AB66" i="33"/>
  <c r="AB68" i="33"/>
  <c r="AB70" i="33"/>
  <c r="AA123" i="33"/>
  <c r="AA125" i="33"/>
  <c r="I10" i="34"/>
  <c r="I12" i="34"/>
  <c r="I14" i="34"/>
  <c r="I16" i="34"/>
  <c r="Z13" i="35"/>
  <c r="Z21" i="35"/>
  <c r="Z29" i="35"/>
  <c r="Z53" i="35"/>
  <c r="Z61" i="35"/>
  <c r="Z69" i="35"/>
  <c r="Z77" i="35"/>
  <c r="Z85" i="35"/>
  <c r="Z93" i="35"/>
  <c r="Z101" i="35"/>
  <c r="Z109" i="35"/>
  <c r="Z117" i="35"/>
  <c r="Z125" i="35"/>
  <c r="Z133" i="35"/>
  <c r="Z157" i="35"/>
  <c r="L129" i="32"/>
  <c r="M130" i="32" s="1"/>
  <c r="X42" i="32"/>
  <c r="X52" i="32"/>
  <c r="X73" i="32"/>
  <c r="X82" i="32"/>
  <c r="X91" i="32"/>
  <c r="X107" i="32"/>
  <c r="AA107" i="32" s="1"/>
  <c r="X108" i="32"/>
  <c r="AA108" i="32" s="1"/>
  <c r="X114" i="32"/>
  <c r="D128" i="32"/>
  <c r="D17" i="34"/>
  <c r="Z154" i="35"/>
  <c r="Z33" i="35"/>
  <c r="Z75" i="35"/>
  <c r="Z141" i="35"/>
  <c r="Z143" i="35"/>
  <c r="Z145" i="35"/>
  <c r="Z147" i="35"/>
  <c r="Z149" i="35"/>
  <c r="Z151" i="35"/>
  <c r="Z153" i="35"/>
  <c r="Z155" i="35"/>
  <c r="W10" i="35"/>
  <c r="W12" i="35"/>
  <c r="W14" i="35"/>
  <c r="W16" i="35"/>
  <c r="Z16" i="35"/>
  <c r="W18" i="35"/>
  <c r="Z18" i="35"/>
  <c r="W20" i="35"/>
  <c r="W22" i="35"/>
  <c r="W24" i="35"/>
  <c r="Z24" i="35"/>
  <c r="W26" i="35"/>
  <c r="W28" i="35"/>
  <c r="W30" i="35"/>
  <c r="W32" i="35"/>
  <c r="W34" i="35"/>
  <c r="W36" i="35"/>
  <c r="W38" i="35"/>
  <c r="W40" i="35"/>
  <c r="W42" i="35"/>
  <c r="W44" i="35"/>
  <c r="W46" i="35"/>
  <c r="W48" i="35"/>
  <c r="W50" i="35"/>
  <c r="W52" i="35"/>
  <c r="W54" i="35"/>
  <c r="W56" i="35"/>
  <c r="W58" i="35"/>
  <c r="W60" i="35"/>
  <c r="W62" i="35"/>
  <c r="W64" i="35"/>
  <c r="W66" i="35"/>
  <c r="W68" i="35"/>
  <c r="W70" i="35"/>
  <c r="W72" i="35"/>
  <c r="W74" i="35"/>
  <c r="Z74" i="35"/>
  <c r="W76" i="35"/>
  <c r="W78" i="35"/>
  <c r="W80" i="35"/>
  <c r="W82" i="35"/>
  <c r="W84" i="35"/>
  <c r="W86" i="35"/>
  <c r="W88" i="35"/>
  <c r="W90" i="35"/>
  <c r="W92" i="35"/>
  <c r="W94" i="35"/>
  <c r="W96" i="35"/>
  <c r="W98" i="35"/>
  <c r="W100" i="35"/>
  <c r="W102" i="35"/>
  <c r="W104" i="35"/>
  <c r="W106" i="35"/>
  <c r="W108" i="35"/>
  <c r="W110" i="35"/>
  <c r="W112" i="35"/>
  <c r="W114" i="35"/>
  <c r="W116" i="35"/>
  <c r="W118" i="35"/>
  <c r="W120" i="35"/>
  <c r="W122" i="35"/>
  <c r="W124" i="35"/>
  <c r="W126" i="35"/>
  <c r="W128" i="35"/>
  <c r="W130" i="35"/>
  <c r="W132" i="35"/>
  <c r="W134" i="35"/>
  <c r="W136" i="35"/>
  <c r="W138" i="35"/>
  <c r="W140" i="35"/>
  <c r="W142" i="35"/>
  <c r="W144" i="35"/>
  <c r="W146" i="35"/>
  <c r="W148" i="35"/>
  <c r="W150" i="35"/>
  <c r="W152" i="35"/>
  <c r="W154" i="35"/>
  <c r="W156" i="35"/>
  <c r="W158" i="35"/>
  <c r="C179" i="35"/>
  <c r="D179" i="35" s="1"/>
  <c r="C185" i="35"/>
  <c r="D185" i="35" s="1"/>
  <c r="C187" i="35"/>
  <c r="D187" i="35" s="1"/>
  <c r="W9" i="35"/>
  <c r="W11" i="35"/>
  <c r="W13" i="35"/>
  <c r="W15" i="35"/>
  <c r="W17" i="35"/>
  <c r="W19" i="35"/>
  <c r="W21" i="35"/>
  <c r="W23" i="35"/>
  <c r="W25" i="35"/>
  <c r="W27" i="35"/>
  <c r="W29" i="35"/>
  <c r="W31" i="35"/>
  <c r="W33" i="35"/>
  <c r="W35" i="35"/>
  <c r="W37" i="35"/>
  <c r="Z37" i="35"/>
  <c r="W39" i="35"/>
  <c r="W41" i="35"/>
  <c r="W43" i="35"/>
  <c r="W45" i="35"/>
  <c r="Z45" i="35"/>
  <c r="W47" i="35"/>
  <c r="W49" i="35"/>
  <c r="W51" i="35"/>
  <c r="W53" i="35"/>
  <c r="W55" i="35"/>
  <c r="Z55" i="35"/>
  <c r="W57" i="35"/>
  <c r="W59" i="35"/>
  <c r="W61" i="35"/>
  <c r="W63" i="35"/>
  <c r="W65" i="35"/>
  <c r="W67" i="35"/>
  <c r="W69" i="35"/>
  <c r="W71" i="35"/>
  <c r="W73" i="35"/>
  <c r="W75" i="35"/>
  <c r="W77" i="35"/>
  <c r="W79" i="35"/>
  <c r="W81" i="35"/>
  <c r="W83" i="35"/>
  <c r="W85" i="35"/>
  <c r="W87" i="35"/>
  <c r="W89" i="35"/>
  <c r="W91" i="35"/>
  <c r="W93" i="35"/>
  <c r="W95" i="35"/>
  <c r="W97" i="35"/>
  <c r="W99" i="35"/>
  <c r="W101" i="35"/>
  <c r="W103" i="35"/>
  <c r="W105" i="35"/>
  <c r="Z105" i="35"/>
  <c r="W107" i="35"/>
  <c r="W109" i="35"/>
  <c r="W111" i="35"/>
  <c r="W113" i="35"/>
  <c r="W115" i="35"/>
  <c r="W117" i="35"/>
  <c r="W119" i="35"/>
  <c r="W121" i="35"/>
  <c r="W123" i="35"/>
  <c r="W125" i="35"/>
  <c r="W127" i="35"/>
  <c r="W129" i="35"/>
  <c r="W131" i="35"/>
  <c r="W133" i="35"/>
  <c r="W135" i="35"/>
  <c r="W137" i="35"/>
  <c r="Z137" i="35"/>
  <c r="W139" i="35"/>
  <c r="W141" i="35"/>
  <c r="W143" i="35"/>
  <c r="W145" i="35"/>
  <c r="W147" i="35"/>
  <c r="W149" i="35"/>
  <c r="W151" i="35"/>
  <c r="W153" i="35"/>
  <c r="W155" i="35"/>
  <c r="W157" i="35"/>
  <c r="J8" i="34"/>
  <c r="J17" i="34" s="1"/>
  <c r="I8" i="34"/>
  <c r="AB20" i="32"/>
  <c r="AB23" i="32"/>
  <c r="AB31" i="32"/>
  <c r="AB42" i="32"/>
  <c r="AB48" i="32"/>
  <c r="AB52" i="32"/>
  <c r="AB54" i="32"/>
  <c r="AB57" i="32"/>
  <c r="AB73" i="32"/>
  <c r="AB82" i="32"/>
  <c r="AB91" i="32"/>
  <c r="AB95" i="32"/>
  <c r="AB104" i="32"/>
  <c r="AB107" i="32"/>
  <c r="AB108" i="32"/>
  <c r="AB110" i="32"/>
  <c r="AB114" i="32"/>
  <c r="AB119" i="32"/>
  <c r="AB120" i="32"/>
  <c r="G130" i="32"/>
  <c r="X129" i="32"/>
  <c r="Y130" i="32" s="1"/>
  <c r="AA23" i="32"/>
  <c r="AA29" i="32"/>
  <c r="AA31" i="32"/>
  <c r="AA35" i="32"/>
  <c r="AA42" i="32"/>
  <c r="AA48" i="32"/>
  <c r="AA52" i="32"/>
  <c r="AA54" i="32"/>
  <c r="AA57" i="32"/>
  <c r="AA73" i="32"/>
  <c r="AA82" i="32"/>
  <c r="AA91" i="32"/>
  <c r="AA95" i="32"/>
  <c r="AA96" i="32"/>
  <c r="AA104" i="32"/>
  <c r="AA114" i="32"/>
  <c r="AA118" i="32"/>
  <c r="AA123" i="32"/>
  <c r="Y15" i="32"/>
  <c r="AB15" i="32" s="1"/>
  <c r="X15" i="32"/>
  <c r="AA15" i="32" s="1"/>
  <c r="H138" i="30"/>
  <c r="H137" i="30"/>
  <c r="H136" i="30"/>
  <c r="H135" i="30"/>
  <c r="H134" i="30"/>
  <c r="H133" i="30"/>
  <c r="H132" i="30"/>
  <c r="H131" i="30"/>
  <c r="H130" i="30"/>
  <c r="H129" i="30"/>
  <c r="H127" i="30"/>
  <c r="H126" i="30"/>
  <c r="H125" i="30"/>
  <c r="H124" i="30"/>
  <c r="H123" i="30"/>
  <c r="H122" i="30"/>
  <c r="H72" i="30"/>
  <c r="H71" i="30"/>
  <c r="H70" i="30"/>
  <c r="H69" i="30"/>
  <c r="H68" i="30"/>
  <c r="H67" i="30"/>
  <c r="H66" i="30"/>
  <c r="H65" i="30"/>
  <c r="H64" i="30"/>
  <c r="H63" i="30"/>
  <c r="H62" i="30"/>
  <c r="H61" i="30"/>
  <c r="H56" i="30"/>
  <c r="H55" i="30"/>
  <c r="H54" i="30"/>
  <c r="H53" i="30"/>
  <c r="H52" i="30"/>
  <c r="H51" i="30"/>
  <c r="H50" i="30"/>
  <c r="H49" i="30"/>
  <c r="H48" i="30"/>
  <c r="H47" i="30"/>
  <c r="H46" i="30"/>
  <c r="H45" i="30"/>
  <c r="H44" i="30"/>
  <c r="H43" i="30"/>
  <c r="H42" i="30"/>
  <c r="AB127" i="32" l="1"/>
  <c r="S130" i="32"/>
  <c r="I17" i="34"/>
  <c r="V128" i="32"/>
  <c r="AA127" i="32"/>
  <c r="H55" i="29" l="1"/>
  <c r="G55" i="29"/>
  <c r="F55" i="29"/>
  <c r="E55" i="29"/>
  <c r="D55" i="29"/>
  <c r="C55" i="29"/>
  <c r="H54" i="29"/>
  <c r="G54" i="29"/>
  <c r="F54" i="29"/>
  <c r="E54" i="29"/>
  <c r="D54" i="29"/>
  <c r="C54" i="29"/>
  <c r="H53" i="29"/>
  <c r="G53" i="29"/>
  <c r="F53" i="29"/>
  <c r="E53" i="29"/>
  <c r="D53" i="29"/>
  <c r="C53" i="29"/>
  <c r="H52" i="29"/>
  <c r="G52" i="29"/>
  <c r="F52" i="29"/>
  <c r="E52" i="29"/>
  <c r="D52" i="29"/>
  <c r="C52" i="29"/>
  <c r="H51" i="29"/>
  <c r="G51" i="29"/>
  <c r="F51" i="29"/>
  <c r="E51" i="29"/>
  <c r="D51" i="29"/>
  <c r="C51" i="29"/>
  <c r="H50" i="29"/>
  <c r="G50" i="29"/>
  <c r="F50" i="29"/>
  <c r="E50" i="29"/>
  <c r="D50" i="29"/>
  <c r="C50" i="29"/>
  <c r="H49" i="29"/>
  <c r="G49" i="29"/>
  <c r="F49" i="29"/>
  <c r="E49" i="29"/>
  <c r="D49" i="29"/>
  <c r="C49" i="29"/>
  <c r="H48" i="29"/>
  <c r="G48" i="29"/>
  <c r="F48" i="29"/>
  <c r="E48" i="29"/>
  <c r="D48" i="29"/>
  <c r="C48" i="29"/>
  <c r="H47" i="29"/>
  <c r="G47" i="29"/>
  <c r="F47" i="29"/>
  <c r="E47" i="29"/>
  <c r="D47" i="29"/>
  <c r="C47" i="29"/>
  <c r="H46" i="29"/>
  <c r="G46" i="29"/>
  <c r="F46" i="29"/>
  <c r="E46" i="29"/>
  <c r="D46" i="29"/>
  <c r="C46" i="29"/>
  <c r="H45" i="29"/>
  <c r="G45" i="29"/>
  <c r="G56" i="29" s="1"/>
  <c r="F45" i="29"/>
  <c r="E45" i="29"/>
  <c r="D45" i="29"/>
  <c r="C45" i="29"/>
  <c r="D50" i="22"/>
  <c r="D58" i="22" s="1"/>
  <c r="E50" i="22"/>
  <c r="E58" i="22"/>
  <c r="F50" i="22"/>
  <c r="G39" i="22"/>
  <c r="G50" i="22"/>
  <c r="G58" i="22" s="1"/>
  <c r="H50" i="22"/>
  <c r="H58" i="22"/>
  <c r="I50" i="22"/>
  <c r="I57" i="22" s="1"/>
  <c r="I58" i="22"/>
  <c r="J50" i="22"/>
  <c r="J58" i="22" s="1"/>
  <c r="K50" i="22"/>
  <c r="K58" i="22" s="1"/>
  <c r="L50" i="22"/>
  <c r="L54" i="22"/>
  <c r="L58" i="22"/>
  <c r="M50" i="22"/>
  <c r="N50" i="22"/>
  <c r="N58" i="22"/>
  <c r="D57" i="22"/>
  <c r="E57" i="22"/>
  <c r="G57" i="22"/>
  <c r="H57" i="22"/>
  <c r="K57" i="22"/>
  <c r="L57" i="22"/>
  <c r="N57" i="22"/>
  <c r="C50" i="22"/>
  <c r="D18" i="3"/>
  <c r="D12" i="3"/>
  <c r="E13" i="3" s="1"/>
  <c r="B7" i="3"/>
  <c r="B15" i="3"/>
  <c r="B9" i="3"/>
  <c r="O9" i="19"/>
  <c r="O10" i="19" s="1"/>
  <c r="M9" i="19"/>
  <c r="M10" i="19" s="1"/>
  <c r="K9" i="19"/>
  <c r="K10" i="19" s="1"/>
  <c r="I9" i="19"/>
  <c r="I10" i="19"/>
  <c r="G9" i="19"/>
  <c r="G10" i="19" s="1"/>
  <c r="E9" i="19"/>
  <c r="E10" i="19" s="1"/>
  <c r="C9" i="19"/>
  <c r="C10" i="19" s="1"/>
  <c r="U9" i="9"/>
  <c r="V9" i="9"/>
  <c r="U10" i="9"/>
  <c r="Z10" i="9" s="1"/>
  <c r="V10" i="9"/>
  <c r="U11" i="9"/>
  <c r="V11" i="9"/>
  <c r="Z11" i="9"/>
  <c r="U12" i="9"/>
  <c r="V12" i="9"/>
  <c r="U13" i="9"/>
  <c r="Z13" i="9" s="1"/>
  <c r="V13" i="9"/>
  <c r="U14" i="9"/>
  <c r="V14" i="9"/>
  <c r="W14" i="9" s="1"/>
  <c r="Z14" i="9"/>
  <c r="U15" i="9"/>
  <c r="V15" i="9"/>
  <c r="Z15" i="9"/>
  <c r="U16" i="9"/>
  <c r="V16" i="9"/>
  <c r="Z16" i="9"/>
  <c r="U17" i="9"/>
  <c r="V17" i="9"/>
  <c r="U18" i="9"/>
  <c r="Z18" i="9" s="1"/>
  <c r="V18" i="9"/>
  <c r="U19" i="9"/>
  <c r="V19" i="9"/>
  <c r="Z19" i="9"/>
  <c r="U20" i="9"/>
  <c r="V20" i="9"/>
  <c r="U21" i="9"/>
  <c r="Z21" i="9" s="1"/>
  <c r="V21" i="9"/>
  <c r="U22" i="9"/>
  <c r="V22" i="9"/>
  <c r="Z22" i="9"/>
  <c r="U23" i="9"/>
  <c r="V23" i="9"/>
  <c r="Z23" i="9"/>
  <c r="U24" i="9"/>
  <c r="V24" i="9"/>
  <c r="Z24" i="9"/>
  <c r="U25" i="9"/>
  <c r="V25" i="9"/>
  <c r="U26" i="9"/>
  <c r="V26" i="9"/>
  <c r="Z26" i="9" s="1"/>
  <c r="U27" i="9"/>
  <c r="V27" i="9"/>
  <c r="Z27" i="9"/>
  <c r="U28" i="9"/>
  <c r="V28" i="9"/>
  <c r="U29" i="9"/>
  <c r="Z29" i="9" s="1"/>
  <c r="V29" i="9"/>
  <c r="U30" i="9"/>
  <c r="V30" i="9"/>
  <c r="Z30" i="9"/>
  <c r="U31" i="9"/>
  <c r="V31" i="9"/>
  <c r="Z31" i="9"/>
  <c r="U32" i="9"/>
  <c r="V32" i="9"/>
  <c r="Z32" i="9"/>
  <c r="U33" i="9"/>
  <c r="V33" i="9"/>
  <c r="U34" i="9"/>
  <c r="V34" i="9"/>
  <c r="Z34" i="9" s="1"/>
  <c r="U35" i="9"/>
  <c r="V35" i="9"/>
  <c r="Z35" i="9"/>
  <c r="U36" i="9"/>
  <c r="V36" i="9"/>
  <c r="U37" i="9"/>
  <c r="Z37" i="9" s="1"/>
  <c r="V37" i="9"/>
  <c r="U38" i="9"/>
  <c r="V38" i="9"/>
  <c r="Z38" i="9"/>
  <c r="U39" i="9"/>
  <c r="V39" i="9"/>
  <c r="Z39" i="9"/>
  <c r="U40" i="9"/>
  <c r="V40" i="9"/>
  <c r="Z40" i="9"/>
  <c r="U41" i="9"/>
  <c r="V41" i="9"/>
  <c r="U42" i="9"/>
  <c r="Z42" i="9" s="1"/>
  <c r="V42" i="9"/>
  <c r="U43" i="9"/>
  <c r="V43" i="9"/>
  <c r="Z43" i="9"/>
  <c r="U44" i="9"/>
  <c r="V44" i="9"/>
  <c r="U45" i="9"/>
  <c r="Z45" i="9" s="1"/>
  <c r="V45" i="9"/>
  <c r="U46" i="9"/>
  <c r="V46" i="9"/>
  <c r="W46" i="9" s="1"/>
  <c r="Z46" i="9"/>
  <c r="U47" i="9"/>
  <c r="V47" i="9"/>
  <c r="Z47" i="9"/>
  <c r="U48" i="9"/>
  <c r="V48" i="9"/>
  <c r="Z48" i="9"/>
  <c r="U49" i="9"/>
  <c r="V49" i="9"/>
  <c r="U50" i="9"/>
  <c r="Z50" i="9" s="1"/>
  <c r="V50" i="9"/>
  <c r="U51" i="9"/>
  <c r="V51" i="9"/>
  <c r="Z51" i="9"/>
  <c r="U52" i="9"/>
  <c r="V52" i="9"/>
  <c r="U53" i="9"/>
  <c r="Z53" i="9" s="1"/>
  <c r="V53" i="9"/>
  <c r="U54" i="9"/>
  <c r="V54" i="9"/>
  <c r="Z54" i="9"/>
  <c r="U55" i="9"/>
  <c r="V55" i="9"/>
  <c r="Z55" i="9"/>
  <c r="U56" i="9"/>
  <c r="V56" i="9"/>
  <c r="Z56" i="9"/>
  <c r="U57" i="9"/>
  <c r="V57" i="9"/>
  <c r="U58" i="9"/>
  <c r="V58" i="9"/>
  <c r="Z58" i="9" s="1"/>
  <c r="U59" i="9"/>
  <c r="V59" i="9"/>
  <c r="Z59" i="9"/>
  <c r="U60" i="9"/>
  <c r="V60" i="9"/>
  <c r="U61" i="9"/>
  <c r="Z61" i="9" s="1"/>
  <c r="V61" i="9"/>
  <c r="U62" i="9"/>
  <c r="V62" i="9"/>
  <c r="Z62" i="9"/>
  <c r="U63" i="9"/>
  <c r="V63" i="9"/>
  <c r="Z63" i="9"/>
  <c r="U64" i="9"/>
  <c r="V64" i="9"/>
  <c r="Z64" i="9"/>
  <c r="U65" i="9"/>
  <c r="V65" i="9"/>
  <c r="U66" i="9"/>
  <c r="V66" i="9"/>
  <c r="Z66" i="9" s="1"/>
  <c r="U67" i="9"/>
  <c r="V67" i="9"/>
  <c r="Z67" i="9"/>
  <c r="U68" i="9"/>
  <c r="V68" i="9"/>
  <c r="U69" i="9"/>
  <c r="Z69" i="9" s="1"/>
  <c r="V69" i="9"/>
  <c r="U70" i="9"/>
  <c r="V70" i="9"/>
  <c r="Z70" i="9"/>
  <c r="U71" i="9"/>
  <c r="V71" i="9"/>
  <c r="Z71" i="9"/>
  <c r="U72" i="9"/>
  <c r="V72" i="9"/>
  <c r="Z72" i="9"/>
  <c r="U73" i="9"/>
  <c r="V73" i="9"/>
  <c r="U74" i="9"/>
  <c r="V74" i="9"/>
  <c r="Z74" i="9" s="1"/>
  <c r="U75" i="9"/>
  <c r="V75" i="9"/>
  <c r="Z75" i="9"/>
  <c r="U76" i="9"/>
  <c r="V76" i="9"/>
  <c r="U77" i="9"/>
  <c r="Z77" i="9" s="1"/>
  <c r="V77" i="9"/>
  <c r="U78" i="9"/>
  <c r="V78" i="9"/>
  <c r="W78" i="9" s="1"/>
  <c r="Z78" i="9"/>
  <c r="U79" i="9"/>
  <c r="V79" i="9"/>
  <c r="Z79" i="9"/>
  <c r="U80" i="9"/>
  <c r="V80" i="9"/>
  <c r="Z80" i="9"/>
  <c r="U81" i="9"/>
  <c r="V81" i="9"/>
  <c r="U82" i="9"/>
  <c r="V82" i="9"/>
  <c r="Z82" i="9" s="1"/>
  <c r="U83" i="9"/>
  <c r="V83" i="9"/>
  <c r="Z83" i="9"/>
  <c r="U84" i="9"/>
  <c r="V84" i="9"/>
  <c r="U85" i="9"/>
  <c r="Z85" i="9" s="1"/>
  <c r="V85" i="9"/>
  <c r="U86" i="9"/>
  <c r="V86" i="9"/>
  <c r="Z86" i="9"/>
  <c r="U87" i="9"/>
  <c r="V87" i="9"/>
  <c r="Z87" i="9"/>
  <c r="U88" i="9"/>
  <c r="V88" i="9"/>
  <c r="Z88" i="9"/>
  <c r="U89" i="9"/>
  <c r="V89" i="9"/>
  <c r="U90" i="9"/>
  <c r="V90" i="9"/>
  <c r="Z90" i="9" s="1"/>
  <c r="U91" i="9"/>
  <c r="V91" i="9"/>
  <c r="Z91" i="9"/>
  <c r="U92" i="9"/>
  <c r="V92" i="9"/>
  <c r="U93" i="9"/>
  <c r="Z93" i="9" s="1"/>
  <c r="V93" i="9"/>
  <c r="U94" i="9"/>
  <c r="V94" i="9"/>
  <c r="Z94" i="9"/>
  <c r="U95" i="9"/>
  <c r="V95" i="9"/>
  <c r="Z95" i="9"/>
  <c r="U96" i="9"/>
  <c r="V96" i="9"/>
  <c r="Z96" i="9"/>
  <c r="U97" i="9"/>
  <c r="V97" i="9"/>
  <c r="U98" i="9"/>
  <c r="Z98" i="9" s="1"/>
  <c r="V98" i="9"/>
  <c r="U99" i="9"/>
  <c r="V99" i="9"/>
  <c r="Z99" i="9"/>
  <c r="U100" i="9"/>
  <c r="V100" i="9"/>
  <c r="U101" i="9"/>
  <c r="Z101" i="9" s="1"/>
  <c r="V101" i="9"/>
  <c r="U102" i="9"/>
  <c r="V102" i="9"/>
  <c r="Z102" i="9"/>
  <c r="U103" i="9"/>
  <c r="V103" i="9"/>
  <c r="Z103" i="9"/>
  <c r="U104" i="9"/>
  <c r="V104" i="9"/>
  <c r="Z104" i="9"/>
  <c r="U105" i="9"/>
  <c r="V105" i="9"/>
  <c r="U106" i="9"/>
  <c r="V106" i="9"/>
  <c r="Z106" i="9" s="1"/>
  <c r="U107" i="9"/>
  <c r="V107" i="9"/>
  <c r="Z107" i="9"/>
  <c r="U108" i="9"/>
  <c r="V108" i="9"/>
  <c r="U109" i="9"/>
  <c r="Z109" i="9" s="1"/>
  <c r="V109" i="9"/>
  <c r="U110" i="9"/>
  <c r="V110" i="9"/>
  <c r="W110" i="9" s="1"/>
  <c r="Z110" i="9"/>
  <c r="U111" i="9"/>
  <c r="V111" i="9"/>
  <c r="Z111" i="9"/>
  <c r="J112" i="9"/>
  <c r="U112" i="9" s="1"/>
  <c r="W112" i="9" s="1"/>
  <c r="V112" i="9"/>
  <c r="U113" i="9"/>
  <c r="V113" i="9"/>
  <c r="U114" i="9"/>
  <c r="Z114" i="9" s="1"/>
  <c r="V114" i="9"/>
  <c r="U115" i="9"/>
  <c r="V115" i="9"/>
  <c r="W115" i="9" s="1"/>
  <c r="U116" i="9"/>
  <c r="V116" i="9"/>
  <c r="Z116" i="9"/>
  <c r="U117" i="9"/>
  <c r="V117" i="9"/>
  <c r="Z117" i="9"/>
  <c r="U118" i="9"/>
  <c r="Z118" i="9" s="1"/>
  <c r="V118" i="9"/>
  <c r="U119" i="9"/>
  <c r="V119" i="9"/>
  <c r="Z119" i="9" s="1"/>
  <c r="U120" i="9"/>
  <c r="V120" i="9"/>
  <c r="Z120" i="9"/>
  <c r="U121" i="9"/>
  <c r="V121" i="9"/>
  <c r="U122" i="9"/>
  <c r="Z122" i="9" s="1"/>
  <c r="V122" i="9"/>
  <c r="U123" i="9"/>
  <c r="V123" i="9"/>
  <c r="W123" i="9" s="1"/>
  <c r="U124" i="9"/>
  <c r="V124" i="9"/>
  <c r="Z124" i="9"/>
  <c r="U125" i="9"/>
  <c r="V125" i="9"/>
  <c r="Z125" i="9"/>
  <c r="U126" i="9"/>
  <c r="Z126" i="9" s="1"/>
  <c r="V126" i="9"/>
  <c r="U127" i="9"/>
  <c r="V127" i="9"/>
  <c r="Z127" i="9" s="1"/>
  <c r="U128" i="9"/>
  <c r="V128" i="9"/>
  <c r="Z128" i="9"/>
  <c r="U129" i="9"/>
  <c r="V129" i="9"/>
  <c r="U130" i="9"/>
  <c r="Z130" i="9" s="1"/>
  <c r="V130" i="9"/>
  <c r="U131" i="9"/>
  <c r="V131" i="9"/>
  <c r="W131" i="9" s="1"/>
  <c r="U132" i="9"/>
  <c r="V132" i="9"/>
  <c r="Z132" i="9"/>
  <c r="U133" i="9"/>
  <c r="V133" i="9"/>
  <c r="Z133" i="9"/>
  <c r="U134" i="9"/>
  <c r="Z134" i="9" s="1"/>
  <c r="V134" i="9"/>
  <c r="U135" i="9"/>
  <c r="V135" i="9"/>
  <c r="Z135" i="9" s="1"/>
  <c r="U136" i="9"/>
  <c r="V136" i="9"/>
  <c r="Z136" i="9"/>
  <c r="U137" i="9"/>
  <c r="V137" i="9"/>
  <c r="U138" i="9"/>
  <c r="Z138" i="9" s="1"/>
  <c r="V138" i="9"/>
  <c r="U139" i="9"/>
  <c r="V139" i="9"/>
  <c r="W139" i="9" s="1"/>
  <c r="U140" i="9"/>
  <c r="V140" i="9"/>
  <c r="Z140" i="9"/>
  <c r="U141" i="9"/>
  <c r="V141" i="9"/>
  <c r="Z141" i="9"/>
  <c r="U142" i="9"/>
  <c r="Z142" i="9" s="1"/>
  <c r="V142" i="9"/>
  <c r="U143" i="9"/>
  <c r="V143" i="9"/>
  <c r="Z143" i="9" s="1"/>
  <c r="U144" i="9"/>
  <c r="V144" i="9"/>
  <c r="Z144" i="9"/>
  <c r="U145" i="9"/>
  <c r="V145" i="9"/>
  <c r="U146" i="9"/>
  <c r="Z146" i="9" s="1"/>
  <c r="V146" i="9"/>
  <c r="U147" i="9"/>
  <c r="V147" i="9"/>
  <c r="W147" i="9" s="1"/>
  <c r="U148" i="9"/>
  <c r="V148" i="9"/>
  <c r="Z148" i="9"/>
  <c r="U149" i="9"/>
  <c r="V149" i="9"/>
  <c r="Z149" i="9"/>
  <c r="U150" i="9"/>
  <c r="Z150" i="9" s="1"/>
  <c r="V150" i="9"/>
  <c r="U151" i="9"/>
  <c r="V151" i="9"/>
  <c r="Z151" i="9" s="1"/>
  <c r="U152" i="9"/>
  <c r="V152" i="9"/>
  <c r="Z152" i="9"/>
  <c r="U153" i="9"/>
  <c r="V153" i="9"/>
  <c r="U154" i="9"/>
  <c r="Z154" i="9" s="1"/>
  <c r="V154" i="9"/>
  <c r="U155" i="9"/>
  <c r="V155" i="9"/>
  <c r="W155" i="9" s="1"/>
  <c r="U156" i="9"/>
  <c r="V156" i="9"/>
  <c r="Z156" i="9"/>
  <c r="U157" i="9"/>
  <c r="V157" i="9"/>
  <c r="Z157" i="9"/>
  <c r="U158" i="9"/>
  <c r="Z158" i="9" s="1"/>
  <c r="V158" i="9"/>
  <c r="U159" i="9"/>
  <c r="V159" i="9"/>
  <c r="Z159" i="9" s="1"/>
  <c r="U160" i="9"/>
  <c r="V160" i="9"/>
  <c r="Z160" i="9"/>
  <c r="U161" i="9"/>
  <c r="V161" i="9"/>
  <c r="U162" i="9"/>
  <c r="Z162" i="9" s="1"/>
  <c r="V162" i="9"/>
  <c r="U163" i="9"/>
  <c r="V163" i="9"/>
  <c r="W163" i="9" s="1"/>
  <c r="U164" i="9"/>
  <c r="V164" i="9"/>
  <c r="Z164" i="9"/>
  <c r="U165" i="9"/>
  <c r="V165" i="9"/>
  <c r="Z165" i="9"/>
  <c r="U166" i="9"/>
  <c r="Z166" i="9" s="1"/>
  <c r="V166" i="9"/>
  <c r="U167" i="9"/>
  <c r="V167" i="9"/>
  <c r="Z167" i="9" s="1"/>
  <c r="U168" i="9"/>
  <c r="V168" i="9"/>
  <c r="Z168" i="9"/>
  <c r="U169" i="9"/>
  <c r="V169" i="9"/>
  <c r="U170" i="9"/>
  <c r="Z170" i="9" s="1"/>
  <c r="V170" i="9"/>
  <c r="Y9" i="9"/>
  <c r="Y10" i="9"/>
  <c r="Y11" i="9"/>
  <c r="Y12" i="9"/>
  <c r="Y13" i="9"/>
  <c r="Y14" i="9"/>
  <c r="Y15" i="9"/>
  <c r="Y16" i="9"/>
  <c r="Y17" i="9"/>
  <c r="Y18" i="9"/>
  <c r="Y19" i="9"/>
  <c r="Y20" i="9"/>
  <c r="Y21" i="9"/>
  <c r="Y22" i="9"/>
  <c r="Y23" i="9"/>
  <c r="Y24" i="9"/>
  <c r="Y25" i="9"/>
  <c r="Y26" i="9"/>
  <c r="Y27" i="9"/>
  <c r="Y28" i="9"/>
  <c r="Y29" i="9"/>
  <c r="Y30" i="9"/>
  <c r="Y31" i="9"/>
  <c r="Y32" i="9"/>
  <c r="Y33" i="9"/>
  <c r="Y34" i="9"/>
  <c r="Y35" i="9"/>
  <c r="Y36" i="9"/>
  <c r="Y37" i="9"/>
  <c r="Y38" i="9"/>
  <c r="Y39" i="9"/>
  <c r="Y40" i="9"/>
  <c r="Y41" i="9"/>
  <c r="Y42" i="9"/>
  <c r="Y43" i="9"/>
  <c r="Y44" i="9"/>
  <c r="Y45" i="9"/>
  <c r="Y46" i="9"/>
  <c r="Y47" i="9"/>
  <c r="Y48" i="9"/>
  <c r="Y49" i="9"/>
  <c r="Y50" i="9"/>
  <c r="Y51" i="9"/>
  <c r="Y52" i="9"/>
  <c r="Y53" i="9"/>
  <c r="Y54" i="9"/>
  <c r="Y55" i="9"/>
  <c r="Y56" i="9"/>
  <c r="Y57" i="9"/>
  <c r="Y58" i="9"/>
  <c r="Y59" i="9"/>
  <c r="Y60" i="9"/>
  <c r="Y61" i="9"/>
  <c r="Y62" i="9"/>
  <c r="Y63" i="9"/>
  <c r="Y64" i="9"/>
  <c r="Y65" i="9"/>
  <c r="Y66" i="9"/>
  <c r="Y67" i="9"/>
  <c r="Y68" i="9"/>
  <c r="Y69" i="9"/>
  <c r="Y70" i="9"/>
  <c r="Y71" i="9"/>
  <c r="Y72" i="9"/>
  <c r="Y73" i="9"/>
  <c r="Y74" i="9"/>
  <c r="Y75" i="9"/>
  <c r="Y76" i="9"/>
  <c r="Y77" i="9"/>
  <c r="Y78" i="9"/>
  <c r="Y79" i="9"/>
  <c r="Y80" i="9"/>
  <c r="Y81" i="9"/>
  <c r="Y82" i="9"/>
  <c r="Y83" i="9"/>
  <c r="Y84" i="9"/>
  <c r="Y85" i="9"/>
  <c r="Y86" i="9"/>
  <c r="Y87" i="9"/>
  <c r="Y88" i="9"/>
  <c r="Y89" i="9"/>
  <c r="Y90" i="9"/>
  <c r="Y91" i="9"/>
  <c r="Y92" i="9"/>
  <c r="Y93" i="9"/>
  <c r="Y94" i="9"/>
  <c r="Y95" i="9"/>
  <c r="Y96" i="9"/>
  <c r="Y97" i="9"/>
  <c r="Y98" i="9"/>
  <c r="Y99" i="9"/>
  <c r="Y100" i="9"/>
  <c r="Y101" i="9"/>
  <c r="Y102" i="9"/>
  <c r="Y103" i="9"/>
  <c r="Y104" i="9"/>
  <c r="Y105" i="9"/>
  <c r="Y106" i="9"/>
  <c r="Y107" i="9"/>
  <c r="Y108" i="9"/>
  <c r="Y109" i="9"/>
  <c r="Y110" i="9"/>
  <c r="Y111" i="9"/>
  <c r="Y112" i="9"/>
  <c r="Y113" i="9"/>
  <c r="Y114" i="9"/>
  <c r="Y115" i="9"/>
  <c r="Y116" i="9"/>
  <c r="Y117" i="9"/>
  <c r="Y118" i="9"/>
  <c r="Y119" i="9"/>
  <c r="Y120" i="9"/>
  <c r="Y121" i="9"/>
  <c r="Y122" i="9"/>
  <c r="Y123" i="9"/>
  <c r="Y124" i="9"/>
  <c r="Y125" i="9"/>
  <c r="Y126" i="9"/>
  <c r="Y127" i="9"/>
  <c r="Y128" i="9"/>
  <c r="Y129" i="9"/>
  <c r="Y130" i="9"/>
  <c r="Y131" i="9"/>
  <c r="Y132" i="9"/>
  <c r="Y133" i="9"/>
  <c r="Y134" i="9"/>
  <c r="Y135" i="9"/>
  <c r="Y136" i="9"/>
  <c r="Y137" i="9"/>
  <c r="Y138" i="9"/>
  <c r="Y139" i="9"/>
  <c r="Y140" i="9"/>
  <c r="Y141" i="9"/>
  <c r="Y142" i="9"/>
  <c r="Y143" i="9"/>
  <c r="Y144" i="9"/>
  <c r="Y145" i="9"/>
  <c r="Y146" i="9"/>
  <c r="Y147" i="9"/>
  <c r="Y148" i="9"/>
  <c r="Y149" i="9"/>
  <c r="Y150" i="9"/>
  <c r="Y151" i="9"/>
  <c r="Y152" i="9"/>
  <c r="Y153" i="9"/>
  <c r="Y154" i="9"/>
  <c r="Y155" i="9"/>
  <c r="Y156" i="9"/>
  <c r="Y157" i="9"/>
  <c r="Y158" i="9"/>
  <c r="Y159" i="9"/>
  <c r="Y160" i="9"/>
  <c r="Y161" i="9"/>
  <c r="Y162" i="9"/>
  <c r="Y163" i="9"/>
  <c r="Y164" i="9"/>
  <c r="Y165" i="9"/>
  <c r="Y166" i="9"/>
  <c r="Y167" i="9"/>
  <c r="Y168" i="9"/>
  <c r="Y169" i="9"/>
  <c r="Y170" i="9"/>
  <c r="W10" i="9"/>
  <c r="W11" i="9"/>
  <c r="W13" i="9"/>
  <c r="W15" i="9"/>
  <c r="W16" i="9"/>
  <c r="W18" i="9"/>
  <c r="W19" i="9"/>
  <c r="W21" i="9"/>
  <c r="W22" i="9"/>
  <c r="W23" i="9"/>
  <c r="W24" i="9"/>
  <c r="W26" i="9"/>
  <c r="W27" i="9"/>
  <c r="W29" i="9"/>
  <c r="W30" i="9"/>
  <c r="W31" i="9"/>
  <c r="W32" i="9"/>
  <c r="W34" i="9"/>
  <c r="W35" i="9"/>
  <c r="W37" i="9"/>
  <c r="W38" i="9"/>
  <c r="W39" i="9"/>
  <c r="W40" i="9"/>
  <c r="W42" i="9"/>
  <c r="W43" i="9"/>
  <c r="W45" i="9"/>
  <c r="W47" i="9"/>
  <c r="W48" i="9"/>
  <c r="W50" i="9"/>
  <c r="W51" i="9"/>
  <c r="W53" i="9"/>
  <c r="W54" i="9"/>
  <c r="W55" i="9"/>
  <c r="W56" i="9"/>
  <c r="W58" i="9"/>
  <c r="W59" i="9"/>
  <c r="W61" i="9"/>
  <c r="W62" i="9"/>
  <c r="W63" i="9"/>
  <c r="W64" i="9"/>
  <c r="W66" i="9"/>
  <c r="W67" i="9"/>
  <c r="W69" i="9"/>
  <c r="W70" i="9"/>
  <c r="W71" i="9"/>
  <c r="W72" i="9"/>
  <c r="W74" i="9"/>
  <c r="W75" i="9"/>
  <c r="W77" i="9"/>
  <c r="W79" i="9"/>
  <c r="W80" i="9"/>
  <c r="W82" i="9"/>
  <c r="W83" i="9"/>
  <c r="W85" i="9"/>
  <c r="W86" i="9"/>
  <c r="W87" i="9"/>
  <c r="W88" i="9"/>
  <c r="W90" i="9"/>
  <c r="W91" i="9"/>
  <c r="W93" i="9"/>
  <c r="W94" i="9"/>
  <c r="W95" i="9"/>
  <c r="W96" i="9"/>
  <c r="W98" i="9"/>
  <c r="W99" i="9"/>
  <c r="W101" i="9"/>
  <c r="W102" i="9"/>
  <c r="W103" i="9"/>
  <c r="W104" i="9"/>
  <c r="W106" i="9"/>
  <c r="W107" i="9"/>
  <c r="W109" i="9"/>
  <c r="W111" i="9"/>
  <c r="W114" i="9"/>
  <c r="W116" i="9"/>
  <c r="W117" i="9"/>
  <c r="W119" i="9"/>
  <c r="W120" i="9"/>
  <c r="W122" i="9"/>
  <c r="W124" i="9"/>
  <c r="W125" i="9"/>
  <c r="W127" i="9"/>
  <c r="W128" i="9"/>
  <c r="W130" i="9"/>
  <c r="W132" i="9"/>
  <c r="W133" i="9"/>
  <c r="W134" i="9"/>
  <c r="W135" i="9"/>
  <c r="W136" i="9"/>
  <c r="W138" i="9"/>
  <c r="W140" i="9"/>
  <c r="W141" i="9"/>
  <c r="W143" i="9"/>
  <c r="W144" i="9"/>
  <c r="W146" i="9"/>
  <c r="W148" i="9"/>
  <c r="W149" i="9"/>
  <c r="W151" i="9"/>
  <c r="W152" i="9"/>
  <c r="W154" i="9"/>
  <c r="W156" i="9"/>
  <c r="W157" i="9"/>
  <c r="W159" i="9"/>
  <c r="W160" i="9"/>
  <c r="W162" i="9"/>
  <c r="W164" i="9"/>
  <c r="W165" i="9"/>
  <c r="W167" i="9"/>
  <c r="W168" i="9"/>
  <c r="W170" i="9"/>
  <c r="S171" i="9"/>
  <c r="R171" i="9"/>
  <c r="P171" i="9"/>
  <c r="O171" i="9"/>
  <c r="M171" i="9"/>
  <c r="L171" i="9"/>
  <c r="J171" i="9"/>
  <c r="I171" i="9"/>
  <c r="G171" i="9"/>
  <c r="F171" i="9"/>
  <c r="D171" i="9"/>
  <c r="C171" i="9"/>
  <c r="U9" i="8"/>
  <c r="Z9" i="8" s="1"/>
  <c r="V9" i="8"/>
  <c r="U10" i="8"/>
  <c r="V10" i="8"/>
  <c r="U11" i="8"/>
  <c r="V11" i="8"/>
  <c r="Z11" i="8"/>
  <c r="U12" i="8"/>
  <c r="Z12" i="8" s="1"/>
  <c r="V12" i="8"/>
  <c r="U13" i="8"/>
  <c r="V13" i="8"/>
  <c r="U14" i="8"/>
  <c r="V14" i="8"/>
  <c r="W14" i="8" s="1"/>
  <c r="U15" i="8"/>
  <c r="V15" i="8"/>
  <c r="Z15" i="8"/>
  <c r="U16" i="8"/>
  <c r="V16" i="8"/>
  <c r="U17" i="8"/>
  <c r="Z17" i="8" s="1"/>
  <c r="V17" i="8"/>
  <c r="U18" i="8"/>
  <c r="V18" i="8"/>
  <c r="W18" i="8" s="1"/>
  <c r="Z18" i="8"/>
  <c r="U19" i="8"/>
  <c r="V19" i="8"/>
  <c r="Z19" i="8"/>
  <c r="U20" i="8"/>
  <c r="Z20" i="8" s="1"/>
  <c r="V20" i="8"/>
  <c r="U21" i="8"/>
  <c r="V21" i="8"/>
  <c r="U22" i="8"/>
  <c r="V22" i="8"/>
  <c r="W22" i="8" s="1"/>
  <c r="U23" i="8"/>
  <c r="V23" i="8"/>
  <c r="Z23" i="8"/>
  <c r="U24" i="8"/>
  <c r="V24" i="8"/>
  <c r="U25" i="8"/>
  <c r="Z25" i="8" s="1"/>
  <c r="V25" i="8"/>
  <c r="U26" i="8"/>
  <c r="V26" i="8"/>
  <c r="W26" i="8" s="1"/>
  <c r="Z26" i="8"/>
  <c r="U27" i="8"/>
  <c r="V27" i="8"/>
  <c r="Z27" i="8"/>
  <c r="U28" i="8"/>
  <c r="Z28" i="8" s="1"/>
  <c r="V28" i="8"/>
  <c r="U29" i="8"/>
  <c r="V29" i="8"/>
  <c r="U30" i="8"/>
  <c r="V30" i="8"/>
  <c r="W30" i="8" s="1"/>
  <c r="U31" i="8"/>
  <c r="V31" i="8"/>
  <c r="Z31" i="8"/>
  <c r="U32" i="8"/>
  <c r="V32" i="8"/>
  <c r="U33" i="8"/>
  <c r="Z33" i="8" s="1"/>
  <c r="V33" i="8"/>
  <c r="U34" i="8"/>
  <c r="V34" i="8"/>
  <c r="W34" i="8" s="1"/>
  <c r="Z34" i="8"/>
  <c r="U35" i="8"/>
  <c r="V35" i="8"/>
  <c r="Z35" i="8"/>
  <c r="U36" i="8"/>
  <c r="Z36" i="8" s="1"/>
  <c r="V36" i="8"/>
  <c r="U37" i="8"/>
  <c r="V37" i="8"/>
  <c r="U38" i="8"/>
  <c r="V38" i="8"/>
  <c r="W38" i="8" s="1"/>
  <c r="U39" i="8"/>
  <c r="V39" i="8"/>
  <c r="Z39" i="8"/>
  <c r="U40" i="8"/>
  <c r="V40" i="8"/>
  <c r="U41" i="8"/>
  <c r="Z41" i="8" s="1"/>
  <c r="V41" i="8"/>
  <c r="U42" i="8"/>
  <c r="V42" i="8"/>
  <c r="W42" i="8" s="1"/>
  <c r="U43" i="8"/>
  <c r="V43" i="8"/>
  <c r="Z43" i="8"/>
  <c r="U44" i="8"/>
  <c r="Z44" i="8" s="1"/>
  <c r="V44" i="8"/>
  <c r="U45" i="8"/>
  <c r="V45" i="8"/>
  <c r="U46" i="8"/>
  <c r="V46" i="8"/>
  <c r="W46" i="8" s="1"/>
  <c r="U47" i="8"/>
  <c r="V47" i="8"/>
  <c r="Z47" i="8"/>
  <c r="U48" i="8"/>
  <c r="V48" i="8"/>
  <c r="U49" i="8"/>
  <c r="Z49" i="8" s="1"/>
  <c r="V49" i="8"/>
  <c r="U50" i="8"/>
  <c r="V50" i="8"/>
  <c r="W50" i="8" s="1"/>
  <c r="Z50" i="8"/>
  <c r="U51" i="8"/>
  <c r="V51" i="8"/>
  <c r="Z51" i="8"/>
  <c r="U52" i="8"/>
  <c r="Z52" i="8" s="1"/>
  <c r="V52" i="8"/>
  <c r="U53" i="8"/>
  <c r="V53" i="8"/>
  <c r="U54" i="8"/>
  <c r="V54" i="8"/>
  <c r="W54" i="8" s="1"/>
  <c r="U55" i="8"/>
  <c r="V55" i="8"/>
  <c r="Z55" i="8"/>
  <c r="U56" i="8"/>
  <c r="V56" i="8"/>
  <c r="U57" i="8"/>
  <c r="Z57" i="8" s="1"/>
  <c r="V57" i="8"/>
  <c r="U58" i="8"/>
  <c r="V58" i="8"/>
  <c r="W58" i="8" s="1"/>
  <c r="U59" i="8"/>
  <c r="V59" i="8"/>
  <c r="Z59" i="8"/>
  <c r="U60" i="8"/>
  <c r="Z60" i="8" s="1"/>
  <c r="V60" i="8"/>
  <c r="U61" i="8"/>
  <c r="V61" i="8"/>
  <c r="U62" i="8"/>
  <c r="V62" i="8"/>
  <c r="W62" i="8" s="1"/>
  <c r="U63" i="8"/>
  <c r="V63" i="8"/>
  <c r="Z63" i="8"/>
  <c r="U64" i="8"/>
  <c r="V64" i="8"/>
  <c r="U65" i="8"/>
  <c r="V65" i="8"/>
  <c r="U66" i="8"/>
  <c r="V66" i="8"/>
  <c r="W66" i="8" s="1"/>
  <c r="Z66" i="8"/>
  <c r="U67" i="8"/>
  <c r="V67" i="8"/>
  <c r="Z67" i="8"/>
  <c r="U68" i="8"/>
  <c r="Z68" i="8" s="1"/>
  <c r="V68" i="8"/>
  <c r="U69" i="8"/>
  <c r="V69" i="8"/>
  <c r="U70" i="8"/>
  <c r="V70" i="8"/>
  <c r="U71" i="8"/>
  <c r="V71" i="8"/>
  <c r="Z71" i="8"/>
  <c r="U72" i="8"/>
  <c r="V72" i="8"/>
  <c r="U73" i="8"/>
  <c r="V73" i="8"/>
  <c r="U74" i="8"/>
  <c r="V74" i="8"/>
  <c r="W74" i="8" s="1"/>
  <c r="U75" i="8"/>
  <c r="V75" i="8"/>
  <c r="Z75" i="8"/>
  <c r="U76" i="8"/>
  <c r="Z76" i="8" s="1"/>
  <c r="V76" i="8"/>
  <c r="U77" i="8"/>
  <c r="V77" i="8"/>
  <c r="U78" i="8"/>
  <c r="V78" i="8"/>
  <c r="U79" i="8"/>
  <c r="V79" i="8"/>
  <c r="Z79" i="8"/>
  <c r="U80" i="8"/>
  <c r="V80" i="8"/>
  <c r="U81" i="8"/>
  <c r="V81" i="8"/>
  <c r="U82" i="8"/>
  <c r="V82" i="8"/>
  <c r="W82" i="8" s="1"/>
  <c r="Z82" i="8"/>
  <c r="U83" i="8"/>
  <c r="V83" i="8"/>
  <c r="Z83" i="8"/>
  <c r="U84" i="8"/>
  <c r="Z84" i="8" s="1"/>
  <c r="V84" i="8"/>
  <c r="U85" i="8"/>
  <c r="V85" i="8"/>
  <c r="U86" i="8"/>
  <c r="V86" i="8"/>
  <c r="U87" i="8"/>
  <c r="V87" i="8"/>
  <c r="Z87" i="8"/>
  <c r="U88" i="8"/>
  <c r="V88" i="8"/>
  <c r="U89" i="8"/>
  <c r="V89" i="8"/>
  <c r="U90" i="8"/>
  <c r="V90" i="8"/>
  <c r="W90" i="8" s="1"/>
  <c r="Z90" i="8"/>
  <c r="U91" i="8"/>
  <c r="V91" i="8"/>
  <c r="Z91" i="8"/>
  <c r="U92" i="8"/>
  <c r="Z92" i="8" s="1"/>
  <c r="V92" i="8"/>
  <c r="U93" i="8"/>
  <c r="V93" i="8"/>
  <c r="U94" i="8"/>
  <c r="V94" i="8"/>
  <c r="U95" i="8"/>
  <c r="V95" i="8"/>
  <c r="Z95" i="8"/>
  <c r="U96" i="8"/>
  <c r="V96" i="8"/>
  <c r="U97" i="8"/>
  <c r="V97" i="8"/>
  <c r="U98" i="8"/>
  <c r="V98" i="8"/>
  <c r="W98" i="8" s="1"/>
  <c r="Z98" i="8"/>
  <c r="U99" i="8"/>
  <c r="V99" i="8"/>
  <c r="Z99" i="8"/>
  <c r="U100" i="8"/>
  <c r="Z100" i="8" s="1"/>
  <c r="V100" i="8"/>
  <c r="U101" i="8"/>
  <c r="V101" i="8"/>
  <c r="U102" i="8"/>
  <c r="V102" i="8"/>
  <c r="U103" i="8"/>
  <c r="V103" i="8"/>
  <c r="Z103" i="8"/>
  <c r="U104" i="8"/>
  <c r="V104" i="8"/>
  <c r="U105" i="8"/>
  <c r="V105" i="8"/>
  <c r="U106" i="8"/>
  <c r="V106" i="8"/>
  <c r="W106" i="8" s="1"/>
  <c r="U107" i="8"/>
  <c r="V107" i="8"/>
  <c r="Z107" i="8"/>
  <c r="U108" i="8"/>
  <c r="Z108" i="8" s="1"/>
  <c r="V108" i="8"/>
  <c r="U109" i="8"/>
  <c r="V109" i="8"/>
  <c r="U110" i="8"/>
  <c r="V110" i="8"/>
  <c r="U111" i="8"/>
  <c r="V111" i="8"/>
  <c r="Z111" i="8"/>
  <c r="U112" i="8"/>
  <c r="V112" i="8"/>
  <c r="U113" i="8"/>
  <c r="V113" i="8"/>
  <c r="U114" i="8"/>
  <c r="V114" i="8"/>
  <c r="W114" i="8" s="1"/>
  <c r="Z114" i="8"/>
  <c r="U115" i="8"/>
  <c r="V115" i="8"/>
  <c r="Z115" i="8"/>
  <c r="U116" i="8"/>
  <c r="Z116" i="8" s="1"/>
  <c r="V116" i="8"/>
  <c r="U117" i="8"/>
  <c r="V117" i="8"/>
  <c r="U118" i="8"/>
  <c r="V118" i="8"/>
  <c r="U119" i="8"/>
  <c r="V119" i="8"/>
  <c r="Z119" i="8"/>
  <c r="U120" i="8"/>
  <c r="V120" i="8"/>
  <c r="U121" i="8"/>
  <c r="V121" i="8"/>
  <c r="U122" i="8"/>
  <c r="V122" i="8"/>
  <c r="W122" i="8" s="1"/>
  <c r="U123" i="8"/>
  <c r="V123" i="8"/>
  <c r="Z123" i="8"/>
  <c r="U124" i="8"/>
  <c r="Z124" i="8" s="1"/>
  <c r="V124" i="8"/>
  <c r="U125" i="8"/>
  <c r="V125" i="8"/>
  <c r="U126" i="8"/>
  <c r="V126" i="8"/>
  <c r="U127" i="8"/>
  <c r="V127" i="8"/>
  <c r="Z127" i="8"/>
  <c r="U128" i="8"/>
  <c r="V128" i="8"/>
  <c r="U129" i="8"/>
  <c r="V129" i="8"/>
  <c r="U130" i="8"/>
  <c r="V130" i="8"/>
  <c r="W130" i="8" s="1"/>
  <c r="Z130" i="8"/>
  <c r="U131" i="8"/>
  <c r="V131" i="8"/>
  <c r="Z131" i="8"/>
  <c r="U132" i="8"/>
  <c r="Z132" i="8" s="1"/>
  <c r="V132" i="8"/>
  <c r="U133" i="8"/>
  <c r="V133" i="8"/>
  <c r="U134" i="8"/>
  <c r="V134" i="8"/>
  <c r="U135" i="8"/>
  <c r="V135" i="8"/>
  <c r="Z135" i="8"/>
  <c r="U136" i="8"/>
  <c r="V136" i="8"/>
  <c r="U137" i="8"/>
  <c r="V137" i="8"/>
  <c r="U138" i="8"/>
  <c r="V138" i="8"/>
  <c r="W138" i="8" s="1"/>
  <c r="U139" i="8"/>
  <c r="V139" i="8"/>
  <c r="Z139" i="8"/>
  <c r="U140" i="8"/>
  <c r="Z140" i="8" s="1"/>
  <c r="V140" i="8"/>
  <c r="U141" i="8"/>
  <c r="V141" i="8"/>
  <c r="U142" i="8"/>
  <c r="V142" i="8"/>
  <c r="U143" i="8"/>
  <c r="V143" i="8"/>
  <c r="Z143" i="8"/>
  <c r="U144" i="8"/>
  <c r="V144" i="8"/>
  <c r="U145" i="8"/>
  <c r="V145" i="8"/>
  <c r="U146" i="8"/>
  <c r="V146" i="8"/>
  <c r="W146" i="8" s="1"/>
  <c r="Z146" i="8"/>
  <c r="U147" i="8"/>
  <c r="V147" i="8"/>
  <c r="Z147" i="8"/>
  <c r="U148" i="8"/>
  <c r="Z148" i="8" s="1"/>
  <c r="V148" i="8"/>
  <c r="U149" i="8"/>
  <c r="V149" i="8"/>
  <c r="U150" i="8"/>
  <c r="V150" i="8"/>
  <c r="U151" i="8"/>
  <c r="V151" i="8"/>
  <c r="Z151" i="8"/>
  <c r="U152" i="8"/>
  <c r="V152" i="8"/>
  <c r="U153" i="8"/>
  <c r="V153" i="8"/>
  <c r="U154" i="8"/>
  <c r="V154" i="8"/>
  <c r="W154" i="8" s="1"/>
  <c r="Z154" i="8"/>
  <c r="U155" i="8"/>
  <c r="V155" i="8"/>
  <c r="Z155" i="8"/>
  <c r="U156" i="8"/>
  <c r="Z156" i="8" s="1"/>
  <c r="V156" i="8"/>
  <c r="Y9" i="8"/>
  <c r="Y10" i="8"/>
  <c r="Y11" i="8"/>
  <c r="Y12" i="8"/>
  <c r="Y13" i="8"/>
  <c r="Y14" i="8"/>
  <c r="Y15" i="8"/>
  <c r="Y16" i="8"/>
  <c r="Y17" i="8"/>
  <c r="Y18" i="8"/>
  <c r="Y19" i="8"/>
  <c r="Y20" i="8"/>
  <c r="Y21" i="8"/>
  <c r="Y22" i="8"/>
  <c r="Y23" i="8"/>
  <c r="Y24" i="8"/>
  <c r="Y25" i="8"/>
  <c r="Y26" i="8"/>
  <c r="Y27" i="8"/>
  <c r="Y28" i="8"/>
  <c r="Y29" i="8"/>
  <c r="Y30" i="8"/>
  <c r="Y31" i="8"/>
  <c r="Y32" i="8"/>
  <c r="Y33" i="8"/>
  <c r="Y34" i="8"/>
  <c r="Y35" i="8"/>
  <c r="Y36" i="8"/>
  <c r="Y37" i="8"/>
  <c r="Y38" i="8"/>
  <c r="Y39" i="8"/>
  <c r="Y40" i="8"/>
  <c r="Y41" i="8"/>
  <c r="Y42" i="8"/>
  <c r="Y43" i="8"/>
  <c r="Y44" i="8"/>
  <c r="Y45" i="8"/>
  <c r="Y46" i="8"/>
  <c r="Y47" i="8"/>
  <c r="Y48" i="8"/>
  <c r="Y49" i="8"/>
  <c r="Y50" i="8"/>
  <c r="Y51" i="8"/>
  <c r="Y52" i="8"/>
  <c r="Y53" i="8"/>
  <c r="Y54" i="8"/>
  <c r="Y55" i="8"/>
  <c r="Y56" i="8"/>
  <c r="Y57" i="8"/>
  <c r="Y58" i="8"/>
  <c r="Y59" i="8"/>
  <c r="Y60" i="8"/>
  <c r="Y61" i="8"/>
  <c r="Y62" i="8"/>
  <c r="Y63" i="8"/>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94" i="8"/>
  <c r="Y95" i="8"/>
  <c r="Y96" i="8"/>
  <c r="Y97" i="8"/>
  <c r="Y98" i="8"/>
  <c r="Y99" i="8"/>
  <c r="Y100" i="8"/>
  <c r="Y101" i="8"/>
  <c r="Y102" i="8"/>
  <c r="Y103" i="8"/>
  <c r="Y104" i="8"/>
  <c r="Y105" i="8"/>
  <c r="Y106" i="8"/>
  <c r="Y107" i="8"/>
  <c r="Y108" i="8"/>
  <c r="Y109" i="8"/>
  <c r="Y110" i="8"/>
  <c r="Y111" i="8"/>
  <c r="Y112" i="8"/>
  <c r="Y113" i="8"/>
  <c r="Y114" i="8"/>
  <c r="Y115" i="8"/>
  <c r="Y116" i="8"/>
  <c r="Y117" i="8"/>
  <c r="Y118" i="8"/>
  <c r="Y119" i="8"/>
  <c r="Y120" i="8"/>
  <c r="Y121" i="8"/>
  <c r="Y122" i="8"/>
  <c r="Y123" i="8"/>
  <c r="Y124" i="8"/>
  <c r="Y125" i="8"/>
  <c r="Y126" i="8"/>
  <c r="Y127" i="8"/>
  <c r="Y128" i="8"/>
  <c r="Y129" i="8"/>
  <c r="Y130" i="8"/>
  <c r="Y131" i="8"/>
  <c r="Y132" i="8"/>
  <c r="Y133" i="8"/>
  <c r="Y134" i="8"/>
  <c r="Y135" i="8"/>
  <c r="Y136" i="8"/>
  <c r="Y137" i="8"/>
  <c r="Y138" i="8"/>
  <c r="Y139" i="8"/>
  <c r="Y140" i="8"/>
  <c r="Y141" i="8"/>
  <c r="Y142" i="8"/>
  <c r="Y143" i="8"/>
  <c r="Y144" i="8"/>
  <c r="Y145" i="8"/>
  <c r="Y146" i="8"/>
  <c r="Y147" i="8"/>
  <c r="Y148" i="8"/>
  <c r="Y149" i="8"/>
  <c r="Y150" i="8"/>
  <c r="Y151" i="8"/>
  <c r="Y152" i="8"/>
  <c r="Y153" i="8"/>
  <c r="Y154" i="8"/>
  <c r="Y155" i="8"/>
  <c r="Y156" i="8"/>
  <c r="W11" i="8"/>
  <c r="W12" i="8"/>
  <c r="W15" i="8"/>
  <c r="W19" i="8"/>
  <c r="W20" i="8"/>
  <c r="W23" i="8"/>
  <c r="W27" i="8"/>
  <c r="W28" i="8"/>
  <c r="W31" i="8"/>
  <c r="W35" i="8"/>
  <c r="W36" i="8"/>
  <c r="W39" i="8"/>
  <c r="W43" i="8"/>
  <c r="W44" i="8"/>
  <c r="W47" i="8"/>
  <c r="W51" i="8"/>
  <c r="W52" i="8"/>
  <c r="W55" i="8"/>
  <c r="W59" i="8"/>
  <c r="W60" i="8"/>
  <c r="W63" i="8"/>
  <c r="W67" i="8"/>
  <c r="W68" i="8"/>
  <c r="W71" i="8"/>
  <c r="W75" i="8"/>
  <c r="W76" i="8"/>
  <c r="W79" i="8"/>
  <c r="W83" i="8"/>
  <c r="W84" i="8"/>
  <c r="W87" i="8"/>
  <c r="W91" i="8"/>
  <c r="W92" i="8"/>
  <c r="W95" i="8"/>
  <c r="W99" i="8"/>
  <c r="W100" i="8"/>
  <c r="W103" i="8"/>
  <c r="W107" i="8"/>
  <c r="W108" i="8"/>
  <c r="W111" i="8"/>
  <c r="W115" i="8"/>
  <c r="W116" i="8"/>
  <c r="W119" i="8"/>
  <c r="W123" i="8"/>
  <c r="W124" i="8"/>
  <c r="W127" i="8"/>
  <c r="W131" i="8"/>
  <c r="W132" i="8"/>
  <c r="W135" i="8"/>
  <c r="W139" i="8"/>
  <c r="W140" i="8"/>
  <c r="W143" i="8"/>
  <c r="W147" i="8"/>
  <c r="W148" i="8"/>
  <c r="W151" i="8"/>
  <c r="W155" i="8"/>
  <c r="W156" i="8"/>
  <c r="S157" i="8"/>
  <c r="R157" i="8"/>
  <c r="P157" i="8"/>
  <c r="O157" i="8"/>
  <c r="M157" i="8"/>
  <c r="L157" i="8"/>
  <c r="J157" i="8"/>
  <c r="I157" i="8"/>
  <c r="G157" i="8"/>
  <c r="F157" i="8"/>
  <c r="D157" i="8"/>
  <c r="C157" i="8"/>
  <c r="U11" i="7"/>
  <c r="Z11" i="7" s="1"/>
  <c r="V11" i="7"/>
  <c r="U12" i="7"/>
  <c r="V12" i="7"/>
  <c r="U13" i="7"/>
  <c r="V13" i="7"/>
  <c r="Z13" i="7"/>
  <c r="U14" i="7"/>
  <c r="V14" i="7"/>
  <c r="Z14" i="7"/>
  <c r="U15" i="7"/>
  <c r="Z15" i="7" s="1"/>
  <c r="V15" i="7"/>
  <c r="U16" i="7"/>
  <c r="Z16" i="7" s="1"/>
  <c r="V16" i="7"/>
  <c r="U17" i="7"/>
  <c r="V17" i="7"/>
  <c r="Z17" i="7"/>
  <c r="U18" i="7"/>
  <c r="V18" i="7"/>
  <c r="Z18" i="7"/>
  <c r="U19" i="7"/>
  <c r="Z19" i="7" s="1"/>
  <c r="V19" i="7"/>
  <c r="U20" i="7"/>
  <c r="V20" i="7"/>
  <c r="U21" i="7"/>
  <c r="V21" i="7"/>
  <c r="Z21" i="7" s="1"/>
  <c r="U22" i="7"/>
  <c r="V22" i="7"/>
  <c r="Z22" i="7"/>
  <c r="U23" i="7"/>
  <c r="Z23" i="7" s="1"/>
  <c r="V23" i="7"/>
  <c r="U24" i="7"/>
  <c r="W24" i="7" s="1"/>
  <c r="V24" i="7"/>
  <c r="U25" i="7"/>
  <c r="V25" i="7"/>
  <c r="Z25" i="7" s="1"/>
  <c r="U26" i="7"/>
  <c r="V26" i="7"/>
  <c r="Z26" i="7"/>
  <c r="U27" i="7"/>
  <c r="Z27" i="7" s="1"/>
  <c r="V27" i="7"/>
  <c r="U28" i="7"/>
  <c r="Z28" i="7" s="1"/>
  <c r="V28" i="7"/>
  <c r="U29" i="7"/>
  <c r="V29" i="7"/>
  <c r="Z29" i="7"/>
  <c r="U30" i="7"/>
  <c r="Z30" i="7" s="1"/>
  <c r="V30" i="7"/>
  <c r="U31" i="7"/>
  <c r="Z31" i="7" s="1"/>
  <c r="V31" i="7"/>
  <c r="U32" i="7"/>
  <c r="V32" i="7"/>
  <c r="Z32" i="7"/>
  <c r="U33" i="7"/>
  <c r="Z33" i="7" s="1"/>
  <c r="V33" i="7"/>
  <c r="U34" i="7"/>
  <c r="V34" i="7"/>
  <c r="Z34" i="7"/>
  <c r="U35" i="7"/>
  <c r="V35" i="7"/>
  <c r="Z35" i="7"/>
  <c r="U36" i="7"/>
  <c r="Z36" i="7" s="1"/>
  <c r="V36" i="7"/>
  <c r="U37" i="7"/>
  <c r="V37" i="7"/>
  <c r="Z37" i="7"/>
  <c r="U38" i="7"/>
  <c r="Z38" i="7" s="1"/>
  <c r="V38" i="7"/>
  <c r="U39" i="7"/>
  <c r="Z39" i="7" s="1"/>
  <c r="V39" i="7"/>
  <c r="U40" i="7"/>
  <c r="V40" i="7"/>
  <c r="Z40" i="7"/>
  <c r="U41" i="7"/>
  <c r="Z41" i="7" s="1"/>
  <c r="V41" i="7"/>
  <c r="U42" i="7"/>
  <c r="V42" i="7"/>
  <c r="Z42" i="7"/>
  <c r="U43" i="7"/>
  <c r="V43" i="7"/>
  <c r="Z43" i="7"/>
  <c r="U44" i="7"/>
  <c r="Z44" i="7" s="1"/>
  <c r="V44" i="7"/>
  <c r="U45" i="7"/>
  <c r="V45" i="7"/>
  <c r="Z45" i="7"/>
  <c r="U46" i="7"/>
  <c r="Z46" i="7" s="1"/>
  <c r="V46" i="7"/>
  <c r="U47" i="7"/>
  <c r="Z47" i="7" s="1"/>
  <c r="V47" i="7"/>
  <c r="U48" i="7"/>
  <c r="V48" i="7"/>
  <c r="Z48" i="7"/>
  <c r="U49" i="7"/>
  <c r="Z49" i="7" s="1"/>
  <c r="V49" i="7"/>
  <c r="U50" i="7"/>
  <c r="V50" i="7"/>
  <c r="Z50" i="7"/>
  <c r="U51" i="7"/>
  <c r="V51" i="7"/>
  <c r="Z51" i="7"/>
  <c r="U52" i="7"/>
  <c r="Z52" i="7" s="1"/>
  <c r="V52" i="7"/>
  <c r="U53" i="7"/>
  <c r="V53" i="7"/>
  <c r="Z53" i="7"/>
  <c r="U54" i="7"/>
  <c r="Z54" i="7" s="1"/>
  <c r="V54" i="7"/>
  <c r="U55" i="7"/>
  <c r="Z55" i="7" s="1"/>
  <c r="V55" i="7"/>
  <c r="U56" i="7"/>
  <c r="V56" i="7"/>
  <c r="Z56" i="7"/>
  <c r="U57" i="7"/>
  <c r="Z57" i="7" s="1"/>
  <c r="V57" i="7"/>
  <c r="U58" i="7"/>
  <c r="V58" i="7"/>
  <c r="Z58" i="7"/>
  <c r="U59" i="7"/>
  <c r="V59" i="7"/>
  <c r="Z59" i="7"/>
  <c r="U60" i="7"/>
  <c r="Z60" i="7" s="1"/>
  <c r="V60" i="7"/>
  <c r="U61" i="7"/>
  <c r="V61" i="7"/>
  <c r="Z61" i="7"/>
  <c r="U62" i="7"/>
  <c r="Z62" i="7" s="1"/>
  <c r="V62" i="7"/>
  <c r="U63" i="7"/>
  <c r="Z63" i="7" s="1"/>
  <c r="V63" i="7"/>
  <c r="U64" i="7"/>
  <c r="V64" i="7"/>
  <c r="Z64" i="7"/>
  <c r="U65" i="7"/>
  <c r="Z65" i="7" s="1"/>
  <c r="V65" i="7"/>
  <c r="U66" i="7"/>
  <c r="V66" i="7"/>
  <c r="Z66" i="7"/>
  <c r="U67" i="7"/>
  <c r="V67" i="7"/>
  <c r="Z67" i="7"/>
  <c r="U68" i="7"/>
  <c r="Z68" i="7" s="1"/>
  <c r="V68" i="7"/>
  <c r="U69" i="7"/>
  <c r="V69" i="7"/>
  <c r="Z69" i="7"/>
  <c r="U70" i="7"/>
  <c r="Z70" i="7" s="1"/>
  <c r="V70" i="7"/>
  <c r="U71" i="7"/>
  <c r="Z71" i="7" s="1"/>
  <c r="V71" i="7"/>
  <c r="U72" i="7"/>
  <c r="V72" i="7"/>
  <c r="Z72" i="7"/>
  <c r="U73" i="7"/>
  <c r="Z73" i="7" s="1"/>
  <c r="V73" i="7"/>
  <c r="U74" i="7"/>
  <c r="V74" i="7"/>
  <c r="Z74" i="7"/>
  <c r="U75" i="7"/>
  <c r="V75" i="7"/>
  <c r="Z75" i="7"/>
  <c r="U76" i="7"/>
  <c r="Z76" i="7" s="1"/>
  <c r="V76" i="7"/>
  <c r="U77" i="7"/>
  <c r="V77" i="7"/>
  <c r="Z77" i="7"/>
  <c r="U78" i="7"/>
  <c r="Z78" i="7" s="1"/>
  <c r="V78" i="7"/>
  <c r="U79" i="7"/>
  <c r="Z79" i="7" s="1"/>
  <c r="V79" i="7"/>
  <c r="U80" i="7"/>
  <c r="V80" i="7"/>
  <c r="Z80" i="7"/>
  <c r="U81" i="7"/>
  <c r="Z81" i="7" s="1"/>
  <c r="V81" i="7"/>
  <c r="U82" i="7"/>
  <c r="V82" i="7"/>
  <c r="Z82" i="7"/>
  <c r="U83" i="7"/>
  <c r="V83" i="7"/>
  <c r="Z83" i="7"/>
  <c r="U84" i="7"/>
  <c r="Z84" i="7" s="1"/>
  <c r="V84" i="7"/>
  <c r="U85" i="7"/>
  <c r="V85" i="7"/>
  <c r="Z85" i="7"/>
  <c r="U86" i="7"/>
  <c r="Z86" i="7" s="1"/>
  <c r="V86" i="7"/>
  <c r="U87" i="7"/>
  <c r="Z87" i="7" s="1"/>
  <c r="V87" i="7"/>
  <c r="U88" i="7"/>
  <c r="V88" i="7"/>
  <c r="Z88" i="7"/>
  <c r="U89" i="7"/>
  <c r="Z89" i="7" s="1"/>
  <c r="V89" i="7"/>
  <c r="U90" i="7"/>
  <c r="V90" i="7"/>
  <c r="Z90" i="7"/>
  <c r="U91" i="7"/>
  <c r="V91" i="7"/>
  <c r="Z91" i="7"/>
  <c r="U92" i="7"/>
  <c r="Z92" i="7" s="1"/>
  <c r="V92" i="7"/>
  <c r="U93" i="7"/>
  <c r="V93" i="7"/>
  <c r="Z93" i="7"/>
  <c r="U94" i="7"/>
  <c r="Z94" i="7" s="1"/>
  <c r="V94" i="7"/>
  <c r="U95" i="7"/>
  <c r="Z95" i="7" s="1"/>
  <c r="V95" i="7"/>
  <c r="U96" i="7"/>
  <c r="V96" i="7"/>
  <c r="Z96" i="7"/>
  <c r="U97" i="7"/>
  <c r="Z97" i="7" s="1"/>
  <c r="V97" i="7"/>
  <c r="U98" i="7"/>
  <c r="V98" i="7"/>
  <c r="Z98" i="7"/>
  <c r="U99" i="7"/>
  <c r="V99" i="7"/>
  <c r="Z99" i="7"/>
  <c r="U100" i="7"/>
  <c r="Z100" i="7" s="1"/>
  <c r="V100" i="7"/>
  <c r="U101" i="7"/>
  <c r="V101" i="7"/>
  <c r="Z101" i="7"/>
  <c r="U102" i="7"/>
  <c r="Z102" i="7" s="1"/>
  <c r="V102" i="7"/>
  <c r="U103" i="7"/>
  <c r="Z103" i="7" s="1"/>
  <c r="V103" i="7"/>
  <c r="U104" i="7"/>
  <c r="V104" i="7"/>
  <c r="Z104" i="7"/>
  <c r="U105" i="7"/>
  <c r="Z105" i="7" s="1"/>
  <c r="V105" i="7"/>
  <c r="U106" i="7"/>
  <c r="V106" i="7"/>
  <c r="Z106" i="7"/>
  <c r="U107" i="7"/>
  <c r="V107" i="7"/>
  <c r="Z107" i="7"/>
  <c r="U108" i="7"/>
  <c r="Z108" i="7" s="1"/>
  <c r="V108" i="7"/>
  <c r="U109" i="7"/>
  <c r="V109" i="7"/>
  <c r="Z109" i="7"/>
  <c r="U110" i="7"/>
  <c r="Z110" i="7" s="1"/>
  <c r="V110" i="7"/>
  <c r="U111" i="7"/>
  <c r="Z111" i="7" s="1"/>
  <c r="V111" i="7"/>
  <c r="U112" i="7"/>
  <c r="V112" i="7"/>
  <c r="Z112" i="7"/>
  <c r="U113" i="7"/>
  <c r="Z113" i="7" s="1"/>
  <c r="V113" i="7"/>
  <c r="U114" i="7"/>
  <c r="V114" i="7"/>
  <c r="Z114" i="7"/>
  <c r="U115" i="7"/>
  <c r="V115" i="7"/>
  <c r="Z115" i="7"/>
  <c r="U116" i="7"/>
  <c r="Z116" i="7" s="1"/>
  <c r="V116" i="7"/>
  <c r="U117" i="7"/>
  <c r="V117" i="7"/>
  <c r="Z117" i="7"/>
  <c r="U118" i="7"/>
  <c r="Z118" i="7" s="1"/>
  <c r="V118" i="7"/>
  <c r="U119" i="7"/>
  <c r="Z119" i="7" s="1"/>
  <c r="V119" i="7"/>
  <c r="U120" i="7"/>
  <c r="V120" i="7"/>
  <c r="Z120" i="7"/>
  <c r="U121" i="7"/>
  <c r="Z121" i="7" s="1"/>
  <c r="V121" i="7"/>
  <c r="U122" i="7"/>
  <c r="V122" i="7"/>
  <c r="Z122" i="7"/>
  <c r="U123" i="7"/>
  <c r="V123" i="7"/>
  <c r="Z123" i="7"/>
  <c r="U124" i="7"/>
  <c r="Z124" i="7" s="1"/>
  <c r="V124" i="7"/>
  <c r="U125" i="7"/>
  <c r="V125" i="7"/>
  <c r="Z125" i="7"/>
  <c r="U126" i="7"/>
  <c r="Z126" i="7" s="1"/>
  <c r="V126" i="7"/>
  <c r="U127" i="7"/>
  <c r="Z127" i="7" s="1"/>
  <c r="V127" i="7"/>
  <c r="U128" i="7"/>
  <c r="V128" i="7"/>
  <c r="Z128" i="7"/>
  <c r="Y11" i="7"/>
  <c r="Y129" i="7" s="1"/>
  <c r="Y12" i="7"/>
  <c r="Y13" i="7"/>
  <c r="Y14" i="7"/>
  <c r="Y15" i="7"/>
  <c r="Y16" i="7"/>
  <c r="Y17" i="7"/>
  <c r="Y18" i="7"/>
  <c r="Y19" i="7"/>
  <c r="Y20" i="7"/>
  <c r="Y21" i="7"/>
  <c r="Y22" i="7"/>
  <c r="Y23" i="7"/>
  <c r="Y24" i="7"/>
  <c r="Y25" i="7"/>
  <c r="Y26" i="7"/>
  <c r="Y27" i="7"/>
  <c r="Y28" i="7"/>
  <c r="Y29" i="7"/>
  <c r="Y30" i="7"/>
  <c r="Y31" i="7"/>
  <c r="Y32" i="7"/>
  <c r="Y33" i="7"/>
  <c r="Y34" i="7"/>
  <c r="Y35" i="7"/>
  <c r="Y36" i="7"/>
  <c r="Y37" i="7"/>
  <c r="Y38" i="7"/>
  <c r="Y39" i="7"/>
  <c r="Y40" i="7"/>
  <c r="Y41" i="7"/>
  <c r="Y42" i="7"/>
  <c r="Y43" i="7"/>
  <c r="Y44" i="7"/>
  <c r="Y45" i="7"/>
  <c r="Y46" i="7"/>
  <c r="Y47" i="7"/>
  <c r="Y48" i="7"/>
  <c r="Y49" i="7"/>
  <c r="Y50" i="7"/>
  <c r="Y51" i="7"/>
  <c r="Y52" i="7"/>
  <c r="Y53" i="7"/>
  <c r="Y54" i="7"/>
  <c r="Y55" i="7"/>
  <c r="Y56" i="7"/>
  <c r="Y57" i="7"/>
  <c r="Y58" i="7"/>
  <c r="Y59" i="7"/>
  <c r="Y60" i="7"/>
  <c r="Y61" i="7"/>
  <c r="Y62" i="7"/>
  <c r="Y63" i="7"/>
  <c r="Y64" i="7"/>
  <c r="Y65" i="7"/>
  <c r="Y66" i="7"/>
  <c r="Y67" i="7"/>
  <c r="Y68" i="7"/>
  <c r="Y69" i="7"/>
  <c r="Y70" i="7"/>
  <c r="Y71" i="7"/>
  <c r="Y72" i="7"/>
  <c r="Y73" i="7"/>
  <c r="Y74" i="7"/>
  <c r="Y75" i="7"/>
  <c r="Y76" i="7"/>
  <c r="Y77" i="7"/>
  <c r="Y78" i="7"/>
  <c r="Y79" i="7"/>
  <c r="Y80" i="7"/>
  <c r="Y81" i="7"/>
  <c r="Y82" i="7"/>
  <c r="Y83" i="7"/>
  <c r="Y84" i="7"/>
  <c r="Y85" i="7"/>
  <c r="Y86" i="7"/>
  <c r="Y87" i="7"/>
  <c r="Y88" i="7"/>
  <c r="Y89" i="7"/>
  <c r="Y90" i="7"/>
  <c r="Y91" i="7"/>
  <c r="Y92" i="7"/>
  <c r="Y93" i="7"/>
  <c r="Y94" i="7"/>
  <c r="Y95" i="7"/>
  <c r="Y96" i="7"/>
  <c r="Y97" i="7"/>
  <c r="Y98" i="7"/>
  <c r="Y99" i="7"/>
  <c r="Y100" i="7"/>
  <c r="Y101" i="7"/>
  <c r="Y102" i="7"/>
  <c r="Y103" i="7"/>
  <c r="Y104" i="7"/>
  <c r="Y105" i="7"/>
  <c r="Y106" i="7"/>
  <c r="Y107" i="7"/>
  <c r="Y108" i="7"/>
  <c r="Y109" i="7"/>
  <c r="Y110" i="7"/>
  <c r="Y111" i="7"/>
  <c r="Y112" i="7"/>
  <c r="Y113" i="7"/>
  <c r="Y114" i="7"/>
  <c r="Y115" i="7"/>
  <c r="Y116" i="7"/>
  <c r="Y117" i="7"/>
  <c r="Y118" i="7"/>
  <c r="Y119" i="7"/>
  <c r="Y120" i="7"/>
  <c r="Y121" i="7"/>
  <c r="Y122" i="7"/>
  <c r="Y123" i="7"/>
  <c r="Y124" i="7"/>
  <c r="Y125" i="7"/>
  <c r="Y126" i="7"/>
  <c r="Y127" i="7"/>
  <c r="Y128" i="7"/>
  <c r="W11" i="7"/>
  <c r="W12" i="7"/>
  <c r="W13" i="7"/>
  <c r="W14" i="7"/>
  <c r="W15" i="7"/>
  <c r="W16" i="7"/>
  <c r="W17" i="7"/>
  <c r="W18" i="7"/>
  <c r="W19" i="7"/>
  <c r="W20" i="7"/>
  <c r="W22" i="7"/>
  <c r="W23" i="7"/>
  <c r="W25" i="7"/>
  <c r="W26" i="7"/>
  <c r="W27" i="7"/>
  <c r="W28" i="7"/>
  <c r="W29" i="7"/>
  <c r="W31" i="7"/>
  <c r="W32" i="7"/>
  <c r="W34" i="7"/>
  <c r="W35" i="7"/>
  <c r="W36" i="7"/>
  <c r="W37" i="7"/>
  <c r="W39" i="7"/>
  <c r="W40" i="7"/>
  <c r="W42" i="7"/>
  <c r="W43" i="7"/>
  <c r="W44" i="7"/>
  <c r="W45" i="7"/>
  <c r="W47" i="7"/>
  <c r="W48" i="7"/>
  <c r="W50" i="7"/>
  <c r="W51" i="7"/>
  <c r="W52" i="7"/>
  <c r="W53" i="7"/>
  <c r="W55" i="7"/>
  <c r="W56" i="7"/>
  <c r="W58" i="7"/>
  <c r="W59" i="7"/>
  <c r="W60" i="7"/>
  <c r="W61" i="7"/>
  <c r="W63" i="7"/>
  <c r="W64" i="7"/>
  <c r="W66" i="7"/>
  <c r="W67" i="7"/>
  <c r="W68" i="7"/>
  <c r="W69" i="7"/>
  <c r="W71" i="7"/>
  <c r="W72" i="7"/>
  <c r="W74" i="7"/>
  <c r="W75" i="7"/>
  <c r="W76" i="7"/>
  <c r="W77" i="7"/>
  <c r="W79" i="7"/>
  <c r="W80" i="7"/>
  <c r="W82" i="7"/>
  <c r="W83" i="7"/>
  <c r="W84" i="7"/>
  <c r="W85" i="7"/>
  <c r="W87" i="7"/>
  <c r="W88" i="7"/>
  <c r="W90" i="7"/>
  <c r="W91" i="7"/>
  <c r="W92" i="7"/>
  <c r="W93" i="7"/>
  <c r="W95" i="7"/>
  <c r="W96" i="7"/>
  <c r="W98" i="7"/>
  <c r="W99" i="7"/>
  <c r="W100" i="7"/>
  <c r="W101" i="7"/>
  <c r="W103" i="7"/>
  <c r="W104" i="7"/>
  <c r="W106" i="7"/>
  <c r="W107" i="7"/>
  <c r="W108" i="7"/>
  <c r="W109" i="7"/>
  <c r="W111" i="7"/>
  <c r="W112" i="7"/>
  <c r="W114" i="7"/>
  <c r="W115" i="7"/>
  <c r="W116" i="7"/>
  <c r="W117" i="7"/>
  <c r="W119" i="7"/>
  <c r="W120" i="7"/>
  <c r="W122" i="7"/>
  <c r="W123" i="7"/>
  <c r="W124" i="7"/>
  <c r="W125" i="7"/>
  <c r="W127" i="7"/>
  <c r="W128" i="7"/>
  <c r="S129" i="7"/>
  <c r="R129" i="7"/>
  <c r="P129" i="7"/>
  <c r="O129" i="7"/>
  <c r="M129" i="7"/>
  <c r="L129" i="7"/>
  <c r="J129" i="7"/>
  <c r="I129" i="7"/>
  <c r="G129" i="7"/>
  <c r="F129" i="7"/>
  <c r="D129" i="7"/>
  <c r="C129" i="7"/>
  <c r="Z128" i="8" l="1"/>
  <c r="W128" i="8"/>
  <c r="Z104" i="8"/>
  <c r="W104" i="8"/>
  <c r="Z129" i="9"/>
  <c r="W129" i="9"/>
  <c r="Z49" i="9"/>
  <c r="W49" i="9"/>
  <c r="Z33" i="9"/>
  <c r="W33" i="9"/>
  <c r="Y157" i="8"/>
  <c r="Z144" i="8"/>
  <c r="W144" i="8"/>
  <c r="Z117" i="8"/>
  <c r="W117" i="8"/>
  <c r="W110" i="8"/>
  <c r="Z110" i="8"/>
  <c r="Z97" i="8"/>
  <c r="W97" i="8"/>
  <c r="Z80" i="8"/>
  <c r="W80" i="8"/>
  <c r="Z53" i="8"/>
  <c r="W53" i="8"/>
  <c r="Z16" i="8"/>
  <c r="W16" i="8"/>
  <c r="Z112" i="9"/>
  <c r="Z100" i="9"/>
  <c r="W100" i="9"/>
  <c r="Z84" i="9"/>
  <c r="W84" i="9"/>
  <c r="Z68" i="9"/>
  <c r="W68" i="9"/>
  <c r="Z52" i="9"/>
  <c r="W52" i="9"/>
  <c r="Z36" i="9"/>
  <c r="W36" i="9"/>
  <c r="Z20" i="9"/>
  <c r="W20" i="9"/>
  <c r="F57" i="22"/>
  <c r="O57" i="22" s="1"/>
  <c r="F58" i="22"/>
  <c r="O58" i="22" s="1"/>
  <c r="O50" i="22"/>
  <c r="W94" i="8"/>
  <c r="Z94" i="8"/>
  <c r="Z37" i="8"/>
  <c r="W37" i="8"/>
  <c r="W70" i="8"/>
  <c r="Z70" i="8"/>
  <c r="Z13" i="8"/>
  <c r="W13" i="8"/>
  <c r="Z161" i="9"/>
  <c r="W161" i="9"/>
  <c r="Z145" i="9"/>
  <c r="W145" i="9"/>
  <c r="Z113" i="9"/>
  <c r="W113" i="9"/>
  <c r="Z81" i="9"/>
  <c r="W81" i="9"/>
  <c r="Z65" i="9"/>
  <c r="W65" i="9"/>
  <c r="Z17" i="9"/>
  <c r="W17" i="9"/>
  <c r="F56" i="29"/>
  <c r="U129" i="7"/>
  <c r="V129" i="7"/>
  <c r="W121" i="7"/>
  <c r="W113" i="7"/>
  <c r="W105" i="7"/>
  <c r="W97" i="7"/>
  <c r="W89" i="7"/>
  <c r="W81" i="7"/>
  <c r="W73" i="7"/>
  <c r="W65" i="7"/>
  <c r="W57" i="7"/>
  <c r="W49" i="7"/>
  <c r="W41" i="7"/>
  <c r="W33" i="7"/>
  <c r="Z20" i="7"/>
  <c r="W150" i="8"/>
  <c r="Z150" i="8"/>
  <c r="Z137" i="8"/>
  <c r="W137" i="8"/>
  <c r="Z120" i="8"/>
  <c r="W120" i="8"/>
  <c r="Z106" i="8"/>
  <c r="Z93" i="8"/>
  <c r="W93" i="8"/>
  <c r="W86" i="8"/>
  <c r="Z86" i="8"/>
  <c r="Z73" i="8"/>
  <c r="W73" i="8"/>
  <c r="Z56" i="8"/>
  <c r="W56" i="8"/>
  <c r="Z42" i="8"/>
  <c r="Z29" i="8"/>
  <c r="W29" i="8"/>
  <c r="W166" i="9"/>
  <c r="Z163" i="9"/>
  <c r="Z147" i="9"/>
  <c r="Z131" i="9"/>
  <c r="Z115" i="9"/>
  <c r="Z40" i="8"/>
  <c r="W40" i="8"/>
  <c r="W126" i="9"/>
  <c r="Y171" i="9"/>
  <c r="Z97" i="9"/>
  <c r="W97" i="9"/>
  <c r="Z133" i="8"/>
  <c r="W133" i="8"/>
  <c r="W126" i="8"/>
  <c r="Z126" i="8"/>
  <c r="Z113" i="8"/>
  <c r="W113" i="8"/>
  <c r="Z96" i="8"/>
  <c r="W96" i="8"/>
  <c r="Z69" i="8"/>
  <c r="W69" i="8"/>
  <c r="Z32" i="8"/>
  <c r="W32" i="8"/>
  <c r="V171" i="9"/>
  <c r="Z81" i="8"/>
  <c r="W81" i="8"/>
  <c r="V157" i="8"/>
  <c r="W10" i="8"/>
  <c r="W134" i="8"/>
  <c r="Z134" i="8"/>
  <c r="Z153" i="8"/>
  <c r="W153" i="8"/>
  <c r="Z136" i="8"/>
  <c r="W136" i="8"/>
  <c r="Z122" i="8"/>
  <c r="Z109" i="8"/>
  <c r="W109" i="8"/>
  <c r="W102" i="8"/>
  <c r="Z102" i="8"/>
  <c r="Z89" i="8"/>
  <c r="W89" i="8"/>
  <c r="Z72" i="8"/>
  <c r="W72" i="8"/>
  <c r="Z58" i="8"/>
  <c r="Z45" i="8"/>
  <c r="W45" i="8"/>
  <c r="W142" i="9"/>
  <c r="Z169" i="9"/>
  <c r="W169" i="9"/>
  <c r="Z153" i="9"/>
  <c r="W153" i="9"/>
  <c r="Z137" i="9"/>
  <c r="W137" i="9"/>
  <c r="Z121" i="9"/>
  <c r="W121" i="9"/>
  <c r="Z105" i="9"/>
  <c r="W105" i="9"/>
  <c r="Z89" i="9"/>
  <c r="W89" i="9"/>
  <c r="Z73" i="9"/>
  <c r="W73" i="9"/>
  <c r="Z57" i="9"/>
  <c r="W57" i="9"/>
  <c r="Z41" i="9"/>
  <c r="W41" i="9"/>
  <c r="Z25" i="9"/>
  <c r="W25" i="9"/>
  <c r="Z9" i="9"/>
  <c r="W9" i="9"/>
  <c r="U171" i="9"/>
  <c r="Z101" i="8"/>
  <c r="W101" i="8"/>
  <c r="Z64" i="8"/>
  <c r="W64" i="8"/>
  <c r="Z141" i="8"/>
  <c r="W141" i="8"/>
  <c r="W126" i="7"/>
  <c r="W102" i="7"/>
  <c r="W78" i="7"/>
  <c r="W54" i="7"/>
  <c r="W129" i="7" s="1"/>
  <c r="W30" i="7"/>
  <c r="U157" i="8"/>
  <c r="Z149" i="8"/>
  <c r="W149" i="8"/>
  <c r="W142" i="8"/>
  <c r="Z142" i="8"/>
  <c r="Z129" i="8"/>
  <c r="W129" i="8"/>
  <c r="Z112" i="8"/>
  <c r="W112" i="8"/>
  <c r="Z85" i="8"/>
  <c r="W85" i="8"/>
  <c r="W78" i="8"/>
  <c r="Z78" i="8"/>
  <c r="Z65" i="8"/>
  <c r="W65" i="8"/>
  <c r="Z48" i="8"/>
  <c r="W48" i="8"/>
  <c r="Z21" i="8"/>
  <c r="W21" i="8"/>
  <c r="Z108" i="9"/>
  <c r="W108" i="9"/>
  <c r="Z92" i="9"/>
  <c r="W92" i="9"/>
  <c r="Z76" i="9"/>
  <c r="W76" i="9"/>
  <c r="Z60" i="9"/>
  <c r="W60" i="9"/>
  <c r="Z44" i="9"/>
  <c r="W44" i="9"/>
  <c r="Z28" i="9"/>
  <c r="W28" i="9"/>
  <c r="Z12" i="9"/>
  <c r="W12" i="9"/>
  <c r="M57" i="22"/>
  <c r="M58" i="22"/>
  <c r="Z145" i="8"/>
  <c r="W145" i="8"/>
  <c r="Z24" i="7"/>
  <c r="Z129" i="7" s="1"/>
  <c r="Z121" i="8"/>
  <c r="W121" i="8"/>
  <c r="Z77" i="8"/>
  <c r="W77" i="8"/>
  <c r="W158" i="9"/>
  <c r="W118" i="7"/>
  <c r="W110" i="7"/>
  <c r="W94" i="7"/>
  <c r="W86" i="7"/>
  <c r="W70" i="7"/>
  <c r="W62" i="7"/>
  <c r="W46" i="7"/>
  <c r="W38" i="7"/>
  <c r="W21" i="7"/>
  <c r="Z12" i="7"/>
  <c r="Z152" i="8"/>
  <c r="W152" i="8"/>
  <c r="Z138" i="8"/>
  <c r="Z125" i="8"/>
  <c r="W125" i="8"/>
  <c r="W118" i="8"/>
  <c r="Z118" i="8"/>
  <c r="Z105" i="8"/>
  <c r="W105" i="8"/>
  <c r="Z88" i="8"/>
  <c r="W88" i="8"/>
  <c r="Z74" i="8"/>
  <c r="Z61" i="8"/>
  <c r="W61" i="8"/>
  <c r="Z24" i="8"/>
  <c r="W24" i="8"/>
  <c r="Z10" i="8"/>
  <c r="W150" i="9"/>
  <c r="W118" i="9"/>
  <c r="Z155" i="9"/>
  <c r="Z139" i="9"/>
  <c r="Z123" i="9"/>
  <c r="E56" i="29"/>
  <c r="W57" i="8"/>
  <c r="W49" i="8"/>
  <c r="W41" i="8"/>
  <c r="W33" i="8"/>
  <c r="W25" i="8"/>
  <c r="W17" i="8"/>
  <c r="W9" i="8"/>
  <c r="H56" i="29"/>
  <c r="Z62" i="8"/>
  <c r="Z54" i="8"/>
  <c r="Z46" i="8"/>
  <c r="Z38" i="8"/>
  <c r="Z30" i="8"/>
  <c r="Z22" i="8"/>
  <c r="Z14" i="8"/>
  <c r="E19" i="3"/>
  <c r="J57" i="22"/>
  <c r="C56" i="29"/>
  <c r="D56" i="29"/>
  <c r="D21" i="3"/>
  <c r="Z157" i="8" l="1"/>
  <c r="W157" i="8"/>
  <c r="W171" i="9"/>
  <c r="Z17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Anon.</author>
  </authors>
  <commentList>
    <comment ref="AB127" authorId="0" shapeId="0" xr:uid="{00000000-0006-0000-0300-000001000000}">
      <text>
        <r>
          <rPr>
            <b/>
            <sz val="9"/>
            <color indexed="81"/>
            <rFont val="Tahoma"/>
            <family val="2"/>
          </rPr>
          <t xml:space="preserve">I.e., the average annual difference between mercury imports reported by key trading countries and mercury exports to those same countries as reported by other countries is 130 tonnes.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Anon.</author>
  </authors>
  <commentList>
    <comment ref="H5" authorId="0" shapeId="0" xr:uid="{00000000-0006-0000-0E00-000001000000}">
      <text>
        <r>
          <rPr>
            <sz val="9"/>
            <color indexed="81"/>
            <rFont val="Tahoma"/>
            <family val="2"/>
          </rPr>
          <t>I.e., GDP divided by GDP per capita, only for purposes of comparison with the population data provided by the different sources</t>
        </r>
      </text>
    </comment>
    <comment ref="C25" authorId="0" shapeId="0" xr:uid="{00000000-0006-0000-0E00-000002000000}">
      <text>
        <r>
          <rPr>
            <sz val="9"/>
            <color indexed="81"/>
            <rFont val="Tahoma"/>
            <family val="2"/>
          </rPr>
          <t>2813??</t>
        </r>
      </text>
    </comment>
    <comment ref="F160" authorId="0" shapeId="0" xr:uid="{00000000-0006-0000-0E00-000003000000}">
      <text>
        <r>
          <rPr>
            <sz val="9"/>
            <color indexed="81"/>
            <rFont val="Tahoma"/>
            <family val="2"/>
          </rPr>
          <t>Wikipedia</t>
        </r>
      </text>
    </comment>
    <comment ref="F184" authorId="0" shapeId="0" xr:uid="{00000000-0006-0000-0E00-000004000000}">
      <text>
        <r>
          <rPr>
            <sz val="9"/>
            <color indexed="81"/>
            <rFont val="Tahoma"/>
            <family val="2"/>
          </rPr>
          <t xml:space="preserve">Wikipedia
</t>
        </r>
      </text>
    </comment>
    <comment ref="C190" authorId="0" shapeId="0" xr:uid="{00000000-0006-0000-0E00-000005000000}">
      <text>
        <r>
          <rPr>
            <sz val="9"/>
            <color indexed="81"/>
            <rFont val="Tahoma"/>
            <family val="2"/>
          </rPr>
          <t>3,409??</t>
        </r>
      </text>
    </comment>
    <comment ref="F204" authorId="0" shapeId="0" xr:uid="{00000000-0006-0000-0E00-000006000000}">
      <text>
        <r>
          <rPr>
            <sz val="9"/>
            <color indexed="81"/>
            <rFont val="Tahoma"/>
            <family val="2"/>
          </rPr>
          <t xml:space="preserve">Wikipedia
</t>
        </r>
      </text>
    </comment>
    <comment ref="F223" authorId="0" shapeId="0" xr:uid="{00000000-0006-0000-0E00-000007000000}">
      <text>
        <r>
          <rPr>
            <sz val="9"/>
            <color indexed="81"/>
            <rFont val="Tahoma"/>
            <family val="2"/>
          </rPr>
          <t xml:space="preserve">Wikipedia
</t>
        </r>
      </text>
    </comment>
    <comment ref="C229" authorId="0" shapeId="0" xr:uid="{00000000-0006-0000-0E00-000008000000}">
      <text>
        <r>
          <rPr>
            <sz val="9"/>
            <color indexed="81"/>
            <rFont val="Tahoma"/>
            <family val="2"/>
          </rPr>
          <t>Number provided by Karin</t>
        </r>
      </text>
    </comment>
    <comment ref="F234" authorId="0" shapeId="0" xr:uid="{00000000-0006-0000-0E00-000009000000}">
      <text>
        <r>
          <rPr>
            <sz val="9"/>
            <color indexed="81"/>
            <rFont val="Tahoma"/>
            <family val="2"/>
          </rPr>
          <t xml:space="preserve">Worldometers
</t>
        </r>
      </text>
    </comment>
    <comment ref="F244" authorId="0" shapeId="0" xr:uid="{00000000-0006-0000-0E00-00000A000000}">
      <text>
        <r>
          <rPr>
            <sz val="9"/>
            <color indexed="81"/>
            <rFont val="Tahoma"/>
            <family val="2"/>
          </rPr>
          <t xml:space="preserve">Worldometers
</t>
        </r>
      </text>
    </comment>
    <comment ref="F248" authorId="0" shapeId="0" xr:uid="{00000000-0006-0000-0E00-00000B000000}">
      <text>
        <r>
          <rPr>
            <sz val="9"/>
            <color indexed="81"/>
            <rFont val="Tahoma"/>
            <family val="2"/>
          </rPr>
          <t>Worldometers</t>
        </r>
      </text>
    </comment>
    <comment ref="F252" authorId="0" shapeId="0" xr:uid="{00000000-0006-0000-0E00-00000C000000}">
      <text>
        <r>
          <rPr>
            <sz val="9"/>
            <color indexed="81"/>
            <rFont val="Tahoma"/>
            <family val="2"/>
          </rPr>
          <t>Worldometers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Anon.</author>
  </authors>
  <commentList>
    <comment ref="G12" authorId="0" shapeId="0" xr:uid="{00000000-0006-0000-1100-000001000000}">
      <text>
        <r>
          <rPr>
            <b/>
            <sz val="8"/>
            <color indexed="81"/>
            <rFont val="Tahoma"/>
            <family val="2"/>
          </rPr>
          <t>uncertain production from 3 facilities known to have been in operation previously</t>
        </r>
      </text>
    </comment>
    <comment ref="B15" authorId="1" shapeId="0" xr:uid="{00000000-0006-0000-1100-000002000000}">
      <text>
        <r>
          <rPr>
            <sz val="9"/>
            <color indexed="81"/>
            <rFont val="Tahoma"/>
            <family val="2"/>
          </rPr>
          <t xml:space="preserve">Conversion planned for 2017
</t>
        </r>
      </text>
    </comment>
    <comment ref="F19" authorId="0" shapeId="0" xr:uid="{00000000-0006-0000-1100-000003000000}">
      <text>
        <r>
          <rPr>
            <b/>
            <sz val="8"/>
            <color indexed="81"/>
            <rFont val="Tahoma"/>
            <family val="2"/>
          </rPr>
          <t>This figure includes 100t capacity for two plants in Germany that use a mercury cell process to produce sodium methylate. These are Evonik (Lülsdorf near Cologne) and BASF (Ludwigshafen). Together these plants produce about 100,000 tonnes of sodium methylate per year.</t>
        </r>
      </text>
    </comment>
    <comment ref="E33" authorId="1" shapeId="0" xr:uid="{00000000-0006-0000-1100-000004000000}">
      <text>
        <r>
          <rPr>
            <sz val="9"/>
            <color indexed="81"/>
            <rFont val="Tahoma"/>
            <family val="2"/>
          </rPr>
          <t>This was 127t in 2005, and may be still if the reported Hg consumption figure is accurate.</t>
        </r>
      </text>
    </comment>
    <comment ref="B35" authorId="1" shapeId="0" xr:uid="{00000000-0006-0000-1100-000005000000}">
      <text>
        <r>
          <rPr>
            <sz val="9"/>
            <color indexed="81"/>
            <rFont val="Tahoma"/>
            <family val="2"/>
          </rPr>
          <t xml:space="preserve">Patrick Cristobal reported to UNEP that all Hg plants closed.
</t>
        </r>
      </text>
    </comment>
    <comment ref="B36" authorId="1" shapeId="0" xr:uid="{00000000-0006-0000-1100-000006000000}">
      <text>
        <r>
          <rPr>
            <sz val="9"/>
            <color indexed="81"/>
            <rFont val="Tahoma"/>
            <family val="2"/>
          </rPr>
          <t>Closed at end of 2015?</t>
        </r>
      </text>
    </comment>
    <comment ref="G39" authorId="1" shapeId="0" xr:uid="{00000000-0006-0000-1100-000007000000}">
      <text>
        <r>
          <rPr>
            <sz val="9"/>
            <color indexed="81"/>
            <rFont val="Tahoma"/>
            <family val="2"/>
          </rPr>
          <t>Includes 4,000t capacity plant "Zupa"sc "Electrolytic products – KCl" not operating in 2015.</t>
        </r>
      </text>
    </comment>
    <comment ref="B44" authorId="1" shapeId="0" xr:uid="{00000000-0006-0000-1100-000008000000}">
      <text>
        <r>
          <rPr>
            <sz val="9"/>
            <color indexed="81"/>
            <rFont val="Tahoma"/>
            <family val="2"/>
          </rPr>
          <t>Temporarily closed...</t>
        </r>
      </text>
    </comment>
    <comment ref="B52" authorId="0" shapeId="0" xr:uid="{00000000-0006-0000-1100-000009000000}">
      <text>
        <r>
          <rPr>
            <sz val="8"/>
            <color indexed="81"/>
            <rFont val="Tahoma"/>
            <family val="2"/>
          </rPr>
          <t>Based on previous work by the author. UNEP Toolkit gives a range of 10-200 g Hg per tonne chlorine capacity.</t>
        </r>
      </text>
    </comment>
  </commentList>
</comments>
</file>

<file path=xl/sharedStrings.xml><?xml version="1.0" encoding="utf-8"?>
<sst xmlns="http://schemas.openxmlformats.org/spreadsheetml/2006/main" count="6341" uniqueCount="625">
  <si>
    <t>Source: Comtrade statistics accessed 21 December 2016 at &lt;https://comtrade.un.org/data/&gt;</t>
  </si>
  <si>
    <t>Mercury imports as reported by the target country</t>
  </si>
  <si>
    <t>Mercury exports as reported by the target country</t>
  </si>
  <si>
    <t>Overall Hg trade activity</t>
  </si>
  <si>
    <t>Imports 2013</t>
  </si>
  <si>
    <t>Imports 2014</t>
  </si>
  <si>
    <t>Imports 2015</t>
  </si>
  <si>
    <t>Exports 2013</t>
  </si>
  <si>
    <t>Exports 2014</t>
  </si>
  <si>
    <t>Exports 2015</t>
  </si>
  <si>
    <t>Imports 2013-15</t>
  </si>
  <si>
    <t>Exports 2013-15</t>
  </si>
  <si>
    <t>Net imports 2013-15*</t>
  </si>
  <si>
    <t>Imports + exports 2013-2015</t>
  </si>
  <si>
    <t>Target country</t>
  </si>
  <si>
    <t>Trade value (USD)</t>
  </si>
  <si>
    <t>Net weight (kg)</t>
  </si>
  <si>
    <t>Average annual (kg)</t>
  </si>
  <si>
    <t>Ave. annual trade value (USD)</t>
  </si>
  <si>
    <t>Ave. annual net weight (kg)</t>
  </si>
  <si>
    <t>Algeria</t>
  </si>
  <si>
    <t>Andorra</t>
  </si>
  <si>
    <t>Angola</t>
  </si>
  <si>
    <t>Argentina</t>
  </si>
  <si>
    <t>Armenia</t>
  </si>
  <si>
    <t>Aruba</t>
  </si>
  <si>
    <t>Australia</t>
  </si>
  <si>
    <t>Austria</t>
  </si>
  <si>
    <t>Barbados</t>
  </si>
  <si>
    <t>Belarus</t>
  </si>
  <si>
    <t>Belgium</t>
  </si>
  <si>
    <t>Bolivia, Pluri. State of</t>
  </si>
  <si>
    <t>Bosnia Herzegovina</t>
  </si>
  <si>
    <t>Botswana</t>
  </si>
  <si>
    <t>Brazil</t>
  </si>
  <si>
    <t>Brunei Darussalam</t>
  </si>
  <si>
    <t>Bulgaria</t>
  </si>
  <si>
    <t>Burkina Faso</t>
  </si>
  <si>
    <t>Cabo Verde</t>
  </si>
  <si>
    <t>Cameroon</t>
  </si>
  <si>
    <t>Canada</t>
  </si>
  <si>
    <t>Chile</t>
  </si>
  <si>
    <t>Colombia</t>
  </si>
  <si>
    <t>Costa Rica</t>
  </si>
  <si>
    <t>Croatia</t>
  </si>
  <si>
    <t>Cyprus</t>
  </si>
  <si>
    <t>Czechia</t>
  </si>
  <si>
    <t>Denmark</t>
  </si>
  <si>
    <t>Dominican Rep.</t>
  </si>
  <si>
    <t>Ecuador</t>
  </si>
  <si>
    <t>Egypt</t>
  </si>
  <si>
    <t>El Salvador</t>
  </si>
  <si>
    <t>Estonia</t>
  </si>
  <si>
    <t>Ethiopia</t>
  </si>
  <si>
    <t>Fiji</t>
  </si>
  <si>
    <t>Finland</t>
  </si>
  <si>
    <t>France</t>
  </si>
  <si>
    <t>French Polynesia</t>
  </si>
  <si>
    <t>Georgia</t>
  </si>
  <si>
    <t>Germany</t>
  </si>
  <si>
    <t>Ghana</t>
  </si>
  <si>
    <t>Greece</t>
  </si>
  <si>
    <t>Guatemala</t>
  </si>
  <si>
    <t>Guyana</t>
  </si>
  <si>
    <t>Honduras</t>
  </si>
  <si>
    <t>Hong Kong SAR, China</t>
  </si>
  <si>
    <t>Hungary</t>
  </si>
  <si>
    <t>Iceland</t>
  </si>
  <si>
    <t>India</t>
  </si>
  <si>
    <t>Indonesia</t>
  </si>
  <si>
    <t>Ireland</t>
  </si>
  <si>
    <t>Israel</t>
  </si>
  <si>
    <t>Italy</t>
  </si>
  <si>
    <t>Jamaica</t>
  </si>
  <si>
    <t>Japan</t>
  </si>
  <si>
    <t>Kazakhstan</t>
  </si>
  <si>
    <t>Kenya</t>
  </si>
  <si>
    <t>Rep. of Korea</t>
  </si>
  <si>
    <t>Kuwait</t>
  </si>
  <si>
    <t>Latvia</t>
  </si>
  <si>
    <t>Lithuania</t>
  </si>
  <si>
    <t>Luxembourg</t>
  </si>
  <si>
    <t>Macedonia, TFYR of</t>
  </si>
  <si>
    <t>Madagascar</t>
  </si>
  <si>
    <t>Malaysia</t>
  </si>
  <si>
    <t>Maldives</t>
  </si>
  <si>
    <t>Malta</t>
  </si>
  <si>
    <t>Mauritania</t>
  </si>
  <si>
    <t>Mexico</t>
  </si>
  <si>
    <t>Montenegro</t>
  </si>
  <si>
    <t>Morocco</t>
  </si>
  <si>
    <t>Namibia</t>
  </si>
  <si>
    <t>Nepal</t>
  </si>
  <si>
    <t>Netherlands</t>
  </si>
  <si>
    <t>New Caledonia</t>
  </si>
  <si>
    <t>New Zealand</t>
  </si>
  <si>
    <t>Nicaragua</t>
  </si>
  <si>
    <t>Niger</t>
  </si>
  <si>
    <t>Nigeria</t>
  </si>
  <si>
    <t>Norway</t>
  </si>
  <si>
    <t>Other Asia, nes</t>
  </si>
  <si>
    <t>Oman</t>
  </si>
  <si>
    <t>Pakistan</t>
  </si>
  <si>
    <t>Palestine, State of</t>
  </si>
  <si>
    <t>Panama</t>
  </si>
  <si>
    <t>Paraguay</t>
  </si>
  <si>
    <t>Peru</t>
  </si>
  <si>
    <t>Poland</t>
  </si>
  <si>
    <t>Portugal</t>
  </si>
  <si>
    <t>Qatar</t>
  </si>
  <si>
    <t>Romania</t>
  </si>
  <si>
    <t>Russian Federation</t>
  </si>
  <si>
    <t>Saudi Arabia</t>
  </si>
  <si>
    <t>Serbia</t>
  </si>
  <si>
    <t>Seychelles</t>
  </si>
  <si>
    <t>Singapore</t>
  </si>
  <si>
    <t>Slovakia</t>
  </si>
  <si>
    <t>Slovenia</t>
  </si>
  <si>
    <t>South Africa</t>
  </si>
  <si>
    <t>Spain</t>
  </si>
  <si>
    <t>Sri Lanka</t>
  </si>
  <si>
    <t>Sudan</t>
  </si>
  <si>
    <t>Sweden</t>
  </si>
  <si>
    <t>Switzerland</t>
  </si>
  <si>
    <t>Tanzania, U. Rep. of</t>
  </si>
  <si>
    <t>Thailand</t>
  </si>
  <si>
    <t>Togo</t>
  </si>
  <si>
    <t>Tunisia</t>
  </si>
  <si>
    <t>Turkey</t>
  </si>
  <si>
    <t>Uganda</t>
  </si>
  <si>
    <t>Ukraine</t>
  </si>
  <si>
    <t>United Arab Emirates</t>
  </si>
  <si>
    <t>United Kingdom</t>
  </si>
  <si>
    <t>Uruguay</t>
  </si>
  <si>
    <t>USA</t>
  </si>
  <si>
    <t>Viet Nam</t>
  </si>
  <si>
    <t>Zambia</t>
  </si>
  <si>
    <t>Zimbabwe</t>
  </si>
  <si>
    <t>Total</t>
  </si>
  <si>
    <t>Source: Comtrade statistics accessed 14 February 2017 at &lt;https://comtrade.un.org/data/&gt;</t>
  </si>
  <si>
    <t>Imports 2010</t>
  </si>
  <si>
    <t>Imports 2011</t>
  </si>
  <si>
    <t>Imports 2012</t>
  </si>
  <si>
    <t>Exports 2010</t>
  </si>
  <si>
    <t>Exports 2011</t>
  </si>
  <si>
    <t>Exports 2012</t>
  </si>
  <si>
    <t>Imports 2010-12</t>
  </si>
  <si>
    <t>Exports 2010-12</t>
  </si>
  <si>
    <t>Net imports 2010-12</t>
  </si>
  <si>
    <t>Imports + exports 2010-2012</t>
  </si>
  <si>
    <t>Albania</t>
  </si>
  <si>
    <t>Azerbaijan</t>
  </si>
  <si>
    <t>Bahamas</t>
  </si>
  <si>
    <t>Bahrain</t>
  </si>
  <si>
    <t>Bangladesh</t>
  </si>
  <si>
    <t>Bermuda</t>
  </si>
  <si>
    <t>Bhutan</t>
  </si>
  <si>
    <t>Burundi</t>
  </si>
  <si>
    <t>China</t>
  </si>
  <si>
    <t>Congo</t>
  </si>
  <si>
    <t>Côte d'Ivoire</t>
  </si>
  <si>
    <t>Dominica</t>
  </si>
  <si>
    <t>Iran</t>
  </si>
  <si>
    <t>Jordan</t>
  </si>
  <si>
    <t>Lebanon</t>
  </si>
  <si>
    <t>Mali</t>
  </si>
  <si>
    <t>Mauritius</t>
  </si>
  <si>
    <t>Micronesia, FS</t>
  </si>
  <si>
    <t>Mozambique</t>
  </si>
  <si>
    <t>Myanmar</t>
  </si>
  <si>
    <t>Papua New Guinea</t>
  </si>
  <si>
    <t>Philippines</t>
  </si>
  <si>
    <t>Rwanda</t>
  </si>
  <si>
    <t>Samoa</t>
  </si>
  <si>
    <t>Senegal</t>
  </si>
  <si>
    <t>Suriname</t>
  </si>
  <si>
    <t>Syria</t>
  </si>
  <si>
    <t>Trinidad and Tobago</t>
  </si>
  <si>
    <t>Vanuatu</t>
  </si>
  <si>
    <t>Yemen</t>
  </si>
  <si>
    <t>Consultant estimates are in red.</t>
  </si>
  <si>
    <t>Imports 2007</t>
  </si>
  <si>
    <t>Imports 2008</t>
  </si>
  <si>
    <t>Imports 2009</t>
  </si>
  <si>
    <t>Exports 2007</t>
  </si>
  <si>
    <t>Exports 2008</t>
  </si>
  <si>
    <t>Exports 2009</t>
  </si>
  <si>
    <t>Imports 2007-9</t>
  </si>
  <si>
    <t>Exports 2007-9</t>
  </si>
  <si>
    <t>Net imports 2007-9</t>
  </si>
  <si>
    <t>Imports + exports 2007-2009</t>
  </si>
  <si>
    <t>Benin</t>
  </si>
  <si>
    <t>Faeroe Islands</t>
  </si>
  <si>
    <t>Gabon</t>
  </si>
  <si>
    <t>Gambia</t>
  </si>
  <si>
    <t>Greenland</t>
  </si>
  <si>
    <t>Grenada</t>
  </si>
  <si>
    <t>Libya</t>
  </si>
  <si>
    <t>Malawi</t>
  </si>
  <si>
    <t>Mayotte</t>
  </si>
  <si>
    <t>Moldova, Rep. of</t>
  </si>
  <si>
    <t>Neth. Antilles</t>
  </si>
  <si>
    <t>Palau</t>
  </si>
  <si>
    <t>Swaziland</t>
  </si>
  <si>
    <t>Venezuela</t>
  </si>
  <si>
    <t>Country</t>
  </si>
  <si>
    <t>Gold and mercury prices 1980 - 2016</t>
  </si>
  <si>
    <t>Year</t>
  </si>
  <si>
    <t>Metals Price Index</t>
  </si>
  <si>
    <t>Mercury price 2</t>
  </si>
  <si>
    <t>Mercury price 1</t>
  </si>
  <si>
    <t>Commodity code HS 2805.40 - mercury</t>
  </si>
  <si>
    <t>Gold price in US$ per ounce (World Gold Council)</t>
  </si>
  <si>
    <t>Metals Price Index (2005 = 100) (International Monetary Fund)</t>
  </si>
  <si>
    <t>Commodity Price Index conversion factor to 2016 dollars (Oregon State Univ.)</t>
  </si>
  <si>
    <t>CPI conversion factor</t>
  </si>
  <si>
    <t>Gold price 2</t>
  </si>
  <si>
    <t>2016
Jan-Mar</t>
  </si>
  <si>
    <t>Valor (USD)</t>
  </si>
  <si>
    <t>Quantity (kg)</t>
  </si>
  <si>
    <t>Value (USD)</t>
  </si>
  <si>
    <t>USD/kg</t>
  </si>
  <si>
    <t>USD/flask</t>
  </si>
  <si>
    <t>Comercio Anual</t>
  </si>
  <si>
    <t>EXPORTACIONES</t>
  </si>
  <si>
    <t>Valor</t>
  </si>
  <si>
    <t>Volumen</t>
  </si>
  <si>
    <t>ene-mar</t>
  </si>
  <si>
    <t>ene-dic</t>
  </si>
  <si>
    <t xml:space="preserve">Total </t>
  </si>
  <si>
    <t>Colombia (Repla de)</t>
  </si>
  <si>
    <t>Peru (Repla del)</t>
  </si>
  <si>
    <t>Bolivia (Repla de)</t>
  </si>
  <si>
    <t>Singapur (Repla de)</t>
  </si>
  <si>
    <t>Myanmar, Unie</t>
  </si>
  <si>
    <t>Uruguay (Repla Oriental del)</t>
  </si>
  <si>
    <t>Paraguay (Repla del)</t>
  </si>
  <si>
    <t>Ecuador (Repla de)</t>
  </si>
  <si>
    <t>Panama (Repla de)</t>
  </si>
  <si>
    <t>Kenya (Repla de)</t>
  </si>
  <si>
    <t>Honduras (Repla de)</t>
  </si>
  <si>
    <t>Cuba (Repla de)</t>
  </si>
  <si>
    <t>Guatemala (Repla de)</t>
  </si>
  <si>
    <t>Emiratos Arabes Unidos</t>
  </si>
  <si>
    <t>Argentina, Repla</t>
  </si>
  <si>
    <t>Nicaragua (Repla de)</t>
  </si>
  <si>
    <t>Eritrea</t>
  </si>
  <si>
    <t>Venezuela (Repla de)</t>
  </si>
  <si>
    <t>Guyana (Repla Cooperativa de)</t>
  </si>
  <si>
    <t>Haiti (Repla de)</t>
  </si>
  <si>
    <t>Brasil (Repla Federativa del)</t>
  </si>
  <si>
    <t>Costa Rica (Repla de)</t>
  </si>
  <si>
    <t>Curazao</t>
  </si>
  <si>
    <t>Chile(Repla de )</t>
  </si>
  <si>
    <t>China (Repla Popular de)</t>
  </si>
  <si>
    <t>Alemania (Repla Federal de)</t>
  </si>
  <si>
    <t>Ghana (Repla de)</t>
  </si>
  <si>
    <t>Guinea (Repla de)</t>
  </si>
  <si>
    <t>Guyana Francesa</t>
  </si>
  <si>
    <t>Hong Kong (Teritorio de )</t>
  </si>
  <si>
    <t>India (Repla de la)</t>
  </si>
  <si>
    <t>Libano</t>
  </si>
  <si>
    <t>Mauricio (Estado de)</t>
  </si>
  <si>
    <t>Sudan (Repla Democraca de)</t>
  </si>
  <si>
    <t>Senegal (Repla del)</t>
  </si>
  <si>
    <t>El Salvador (Repla de )</t>
  </si>
  <si>
    <t>Siria, Republica Arabe de</t>
  </si>
  <si>
    <t>Turquia (Repla de)</t>
  </si>
  <si>
    <t>Estados Unidos de America</t>
  </si>
  <si>
    <t>Sudafrica (Repla de)</t>
  </si>
  <si>
    <r>
      <t>Fuente:</t>
    </r>
    <r>
      <rPr>
        <sz val="8"/>
        <color rgb="FF990000"/>
        <rFont val="Trebuchet MS"/>
        <family val="2"/>
      </rPr>
      <t xml:space="preserve"> SE con base en SAT, SE, BANXICO, INEGI. Balanza Comercial de Mercancías de México 2003 - 2015. </t>
    </r>
    <r>
      <rPr>
        <b/>
        <sz val="8"/>
        <color rgb="FF990000"/>
        <rFont val="Trebuchet MS"/>
        <family val="2"/>
      </rPr>
      <t>SNIEG. Información de Interés Nacional.</t>
    </r>
  </si>
  <si>
    <t>IMPORTACIONES</t>
  </si>
  <si>
    <t>Austria (Repla de)</t>
  </si>
  <si>
    <t xml:space="preserve">Suiza </t>
  </si>
  <si>
    <t xml:space="preserve">China (Repla Popular de) </t>
  </si>
  <si>
    <t>Espana Reino de)</t>
  </si>
  <si>
    <t>Francia</t>
  </si>
  <si>
    <t>Reino Unido de la Gran Bretana Irlanda d</t>
  </si>
  <si>
    <t xml:space="preserve">Japon </t>
  </si>
  <si>
    <t xml:space="preserve">Kyrgyzstan </t>
  </si>
  <si>
    <t>Paises Bajos (Reino de Los)</t>
  </si>
  <si>
    <t>See &lt;http://www.economia-snci.gob.mx/&gt; Accessed 16 September 2016.</t>
  </si>
  <si>
    <t>Number of plants</t>
  </si>
  <si>
    <t>East and Southeast Asia</t>
  </si>
  <si>
    <t>South Asia</t>
  </si>
  <si>
    <t>European Union (28 countries)</t>
  </si>
  <si>
    <t xml:space="preserve">Middle Eastern States </t>
  </si>
  <si>
    <t xml:space="preserve">North Africa </t>
  </si>
  <si>
    <t>Sub-Saharan Africa</t>
  </si>
  <si>
    <t>North America</t>
  </si>
  <si>
    <t xml:space="preserve">Central America and the Caribbean </t>
  </si>
  <si>
    <t xml:space="preserve">South America </t>
  </si>
  <si>
    <t xml:space="preserve">Australia New Zealand and Oceania </t>
  </si>
  <si>
    <t>unconfirmed</t>
  </si>
  <si>
    <t>Cuba</t>
  </si>
  <si>
    <t>Czech Rep.</t>
  </si>
  <si>
    <t>closed</t>
  </si>
  <si>
    <t>Iraq</t>
  </si>
  <si>
    <t>Libyan Arab Jamahiriya</t>
  </si>
  <si>
    <t>North Korea</t>
  </si>
  <si>
    <t>Turkmenistan</t>
  </si>
  <si>
    <t>??</t>
  </si>
  <si>
    <t>United States</t>
  </si>
  <si>
    <t>TOTALS</t>
  </si>
  <si>
    <t>Hg consumption(g)/tonne chlorine capacity:</t>
  </si>
  <si>
    <t>min</t>
  </si>
  <si>
    <t>MAX</t>
  </si>
  <si>
    <t>Hg consumption (tonnes):</t>
  </si>
  <si>
    <t>2015 Hg imports of all countries from all others</t>
  </si>
  <si>
    <t>Source: Comtrade, accessed 16 April 2017</t>
  </si>
  <si>
    <t>Period</t>
  </si>
  <si>
    <t>Reporter</t>
  </si>
  <si>
    <t>Partner</t>
  </si>
  <si>
    <t>Import</t>
  </si>
  <si>
    <t>World</t>
  </si>
  <si>
    <t>China, Hong Kong SAR</t>
  </si>
  <si>
    <t>Other Europe, nes</t>
  </si>
  <si>
    <t>Comments</t>
  </si>
  <si>
    <t>Questionable</t>
  </si>
  <si>
    <t>Trade flow</t>
  </si>
  <si>
    <t>Trade value (US$)</t>
  </si>
  <si>
    <t>2008 mercury imports and exports of all countries</t>
  </si>
  <si>
    <t>Export</t>
  </si>
  <si>
    <t>Kyrgyzstan</t>
  </si>
  <si>
    <t>Djibouti</t>
  </si>
  <si>
    <t>Fmr Sudan</t>
  </si>
  <si>
    <t>Guinea-Bissau</t>
  </si>
  <si>
    <t>Bunkers</t>
  </si>
  <si>
    <t>Free Zones</t>
  </si>
  <si>
    <t>Areas, nes</t>
  </si>
  <si>
    <t>Commodity code 280540 - Mercury</t>
  </si>
  <si>
    <t>Russia</t>
  </si>
  <si>
    <t>Tanzania</t>
  </si>
  <si>
    <t>Vietnam</t>
  </si>
  <si>
    <t>CIS and other European countries</t>
  </si>
  <si>
    <t>North Africa</t>
  </si>
  <si>
    <t>South America</t>
  </si>
  <si>
    <t>Population (thousand)</t>
  </si>
  <si>
    <t>GDP at PPP ($INT million)</t>
  </si>
  <si>
    <t>GDP/capita at PPP ($INT)</t>
  </si>
  <si>
    <t>Share of global GDP at PPP</t>
  </si>
  <si>
    <t>Middle East</t>
  </si>
  <si>
    <t>Central America and the Caribbean</t>
  </si>
  <si>
    <t>Australia, New Zealand and Oceania</t>
  </si>
  <si>
    <t xml:space="preserve"> Afghanistan</t>
  </si>
  <si>
    <t xml:space="preserve"> Algeria</t>
  </si>
  <si>
    <t xml:space="preserve"> Canada</t>
  </si>
  <si>
    <t>Anguilla</t>
  </si>
  <si>
    <t>Cambodia</t>
  </si>
  <si>
    <t xml:space="preserve"> Bangladesh</t>
  </si>
  <si>
    <t xml:space="preserve"> Egypt</t>
  </si>
  <si>
    <t xml:space="preserve"> Greenland</t>
  </si>
  <si>
    <t>Antigua &amp; Barbuda</t>
  </si>
  <si>
    <t>Bolivia</t>
  </si>
  <si>
    <t>Cook Islands</t>
  </si>
  <si>
    <t xml:space="preserve"> Bhutan</t>
  </si>
  <si>
    <t xml:space="preserve"> Libya</t>
  </si>
  <si>
    <t xml:space="preserve"> United States of America</t>
  </si>
  <si>
    <t>China-Hong Kong SAR</t>
  </si>
  <si>
    <t xml:space="preserve"> India</t>
  </si>
  <si>
    <t xml:space="preserve"> Morocco</t>
  </si>
  <si>
    <t>China-Macao SAR</t>
  </si>
  <si>
    <t xml:space="preserve"> Maldives</t>
  </si>
  <si>
    <t xml:space="preserve"> Tunisia</t>
  </si>
  <si>
    <t>Kiribati</t>
  </si>
  <si>
    <t xml:space="preserve"> Nepal</t>
  </si>
  <si>
    <t>Czech Republic</t>
  </si>
  <si>
    <t>Bosnia &amp; Herzegovina</t>
  </si>
  <si>
    <t>Belize</t>
  </si>
  <si>
    <t>Marshall Islands</t>
  </si>
  <si>
    <t xml:space="preserve"> Pakistan</t>
  </si>
  <si>
    <t>Cape Verde</t>
  </si>
  <si>
    <t>Falkland Is. (Malvinas)</t>
  </si>
  <si>
    <t xml:space="preserve">Micronesia, Fed. States of </t>
  </si>
  <si>
    <t>Korea, Democratic People's Republic of</t>
  </si>
  <si>
    <t xml:space="preserve"> Sri Lanka</t>
  </si>
  <si>
    <t>Gibraltar</t>
  </si>
  <si>
    <t>Central African Republic</t>
  </si>
  <si>
    <t>British Virgin Islands</t>
  </si>
  <si>
    <t>Northern Mariana Islands</t>
  </si>
  <si>
    <t>Korea, Republic of</t>
  </si>
  <si>
    <t>Chad</t>
  </si>
  <si>
    <t>Cayman Islands</t>
  </si>
  <si>
    <t>Nauru</t>
  </si>
  <si>
    <t>Lao People's Democratic Republic</t>
  </si>
  <si>
    <t>Comoros</t>
  </si>
  <si>
    <t>Kosovo</t>
  </si>
  <si>
    <t>Congo, Rep. (Brazzaville)</t>
  </si>
  <si>
    <t>Mongolia</t>
  </si>
  <si>
    <t>Kyrgyz Republic</t>
  </si>
  <si>
    <t>Congo, Democratic Republic of</t>
  </si>
  <si>
    <t>Niue</t>
  </si>
  <si>
    <t>Liechtenstein</t>
  </si>
  <si>
    <t>Dominican Republic</t>
  </si>
  <si>
    <t>Macedonia, FYR</t>
  </si>
  <si>
    <t>West Bank and Gaza</t>
  </si>
  <si>
    <t>Moldova, Republic of</t>
  </si>
  <si>
    <t>Equatorial Guinea</t>
  </si>
  <si>
    <t>Solomon Islands</t>
  </si>
  <si>
    <t>Tokelau</t>
  </si>
  <si>
    <t>Haiti</t>
  </si>
  <si>
    <t>Tonga</t>
  </si>
  <si>
    <t>Timor-Leste</t>
  </si>
  <si>
    <t>Tuvalu</t>
  </si>
  <si>
    <t>Wallis and Futuna Islands</t>
  </si>
  <si>
    <t>Tajikistan</t>
  </si>
  <si>
    <t>Montserrat</t>
  </si>
  <si>
    <t>Guinea</t>
  </si>
  <si>
    <t>Slovak Republic</t>
  </si>
  <si>
    <t>Uzbekistan</t>
  </si>
  <si>
    <t>Lesotho</t>
  </si>
  <si>
    <t>Puerto Rico</t>
  </si>
  <si>
    <t>Liberia</t>
  </si>
  <si>
    <t>Saint Kitts &amp; Nevis</t>
  </si>
  <si>
    <t>Saint Lucia</t>
  </si>
  <si>
    <t>Saint Vincent and the Grenadines</t>
  </si>
  <si>
    <t>Turks and Caicos Islands</t>
  </si>
  <si>
    <t>Virgin Islands (U.S.)</t>
  </si>
  <si>
    <t>Saint Helena, Ascension &amp; Tristan da Cunha</t>
  </si>
  <si>
    <t>Sao Tome and Principe</t>
  </si>
  <si>
    <t>Sierra Leone</t>
  </si>
  <si>
    <t>Somalia</t>
  </si>
  <si>
    <t>South Sudan</t>
  </si>
  <si>
    <t>Regional allocation of ASGM mercury consumption</t>
  </si>
  <si>
    <t>CHECK</t>
  </si>
  <si>
    <t>French Guiana</t>
  </si>
  <si>
    <t>Mercury content of VCM catalyst consumed in China in 2014</t>
  </si>
  <si>
    <t>Source: “UNIDO Activities in the Field of Mercury,” UNIDO presentation to USEPA, Sept 2016</t>
  </si>
  <si>
    <t>High-Hg catalyst consumed</t>
  </si>
  <si>
    <t>Low-Hg catalyst consumed</t>
  </si>
  <si>
    <t>TOTAL</t>
  </si>
  <si>
    <t>Artisanal gold mining</t>
  </si>
  <si>
    <t>VCM production</t>
  </si>
  <si>
    <t>Chlor-alkali production</t>
  </si>
  <si>
    <t>Batteries</t>
  </si>
  <si>
    <t>Dental applications</t>
  </si>
  <si>
    <t>Measuring and control devices</t>
  </si>
  <si>
    <t>Lamps incl. backlighting</t>
  </si>
  <si>
    <t>Electrical and electronic devices excl. lamps</t>
  </si>
  <si>
    <t>Compounds and other applications</t>
  </si>
  <si>
    <t>REGIONAL TOTALS</t>
  </si>
  <si>
    <t>Total for products</t>
  </si>
  <si>
    <t>max</t>
  </si>
  <si>
    <t xml:space="preserve">East &amp; Southeast Asia </t>
  </si>
  <si>
    <t xml:space="preserve">Central America &amp; the Caribbean </t>
  </si>
  <si>
    <t xml:space="preserve">Australia, New Zealand &amp; Oceania </t>
  </si>
  <si>
    <t>Total per application</t>
  </si>
  <si>
    <t>Mercury consumption in products and processes, by geographic region, 2015</t>
  </si>
  <si>
    <t>Reporting country</t>
  </si>
  <si>
    <t>Mercury imports of countries reporting their own trade</t>
  </si>
  <si>
    <t>Mercury exports of countries reporting their own trade</t>
  </si>
  <si>
    <t>Commodity code 280540 - mercury</t>
  </si>
  <si>
    <r>
      <t xml:space="preserve">Valor en </t>
    </r>
    <r>
      <rPr>
        <b/>
        <sz val="8"/>
        <color rgb="FFFF0000"/>
        <rFont val="Verdana"/>
        <family val="2"/>
      </rPr>
      <t>dólares</t>
    </r>
    <r>
      <rPr>
        <sz val="8"/>
        <color rgb="FF003399"/>
        <rFont val="Verdana"/>
        <family val="2"/>
      </rPr>
      <t xml:space="preserve"> y volumen en </t>
    </r>
    <r>
      <rPr>
        <b/>
        <sz val="8"/>
        <color rgb="FFFF0000"/>
        <rFont val="Verdana"/>
        <family val="2"/>
      </rPr>
      <t>Kg</t>
    </r>
  </si>
  <si>
    <t>Mexican mercury exports and imports (SIAVI)</t>
  </si>
  <si>
    <t>Exports from and imports to Indonesia</t>
  </si>
  <si>
    <t>EXPORTS</t>
  </si>
  <si>
    <t>Trade Value (US$)</t>
  </si>
  <si>
    <t>Unit value ($/kg)</t>
  </si>
  <si>
    <t>IMPORTS</t>
  </si>
  <si>
    <t>Exports to and imports from Indonesia as reported by its trade partners</t>
  </si>
  <si>
    <t>Comtrade data accessed 28 Feb. 2017</t>
  </si>
  <si>
    <t>n.d.a.*</t>
  </si>
  <si>
    <t>Ref. Min. Forestry &amp; Environment</t>
  </si>
  <si>
    <t>Comtrade data accessed 11 April 2017, except as noted</t>
  </si>
  <si>
    <t>Tanjung Priok - Port Jakarta</t>
  </si>
  <si>
    <t>* n.d.a. = no data available</t>
  </si>
  <si>
    <t>Price (US$/flask)</t>
  </si>
  <si>
    <t>suspect data</t>
  </si>
  <si>
    <t>Comtrade database as of 30May2017</t>
  </si>
  <si>
    <t xml:space="preserve">   and mirror exports reported by partner countries</t>
  </si>
  <si>
    <t>Source: Comtrade statistics (Commodity code 280540) accessed 26 December 2016 at &lt;https://comtrade.un.org/data/&gt;</t>
  </si>
  <si>
    <t>Imports 2013, as reported by the target country</t>
  </si>
  <si>
    <t>Exports 2013 to the target country, as reported by other countries</t>
  </si>
  <si>
    <t>Imports 2014, as reported by the target country</t>
  </si>
  <si>
    <t>Exports 2014 to the target country, as reported by other countries</t>
  </si>
  <si>
    <t>Imports 2015, as reported by the target country</t>
  </si>
  <si>
    <t>Exports 2015 to the target country, as reported by other countries</t>
  </si>
  <si>
    <t>Ave. imports 2013-15, as reported by the target country</t>
  </si>
  <si>
    <t>Ave. exports 2013-15 to the target country, as reported by other countries</t>
  </si>
  <si>
    <t>Difference between ave. self-reported imports 2013-15 and parallel exports reported by other countries</t>
  </si>
  <si>
    <t>Trade Value (USD)</t>
  </si>
  <si>
    <t>Bolivia, Plurinational State of</t>
  </si>
  <si>
    <t>$/kg</t>
  </si>
  <si>
    <t>check</t>
  </si>
  <si>
    <t>Summary for figure:</t>
  </si>
  <si>
    <t>Discrepancies between total IMPORTS reported as mercury by a "target" country</t>
  </si>
  <si>
    <t xml:space="preserve">   and mirror exports reported as mercury to that target country from partner countries</t>
  </si>
  <si>
    <t>Rank by difference between self-reported imports and partner-reported exports in kg</t>
  </si>
  <si>
    <t>Difference between annual ave. (2013-15) self-reported imports and mirror exports reported by other countries (kg)</t>
  </si>
  <si>
    <t xml:space="preserve">   and mirror imports reported by partner countries</t>
  </si>
  <si>
    <t>Source: Comtrade statistics (Commodity code 280540) accessed 4 July 2017 at &lt;https://comtrade.un.org/data/&gt;</t>
  </si>
  <si>
    <t>Exports 2013, as reported by the target country</t>
  </si>
  <si>
    <t>Imports 2013 from the target country, as reported by other countries</t>
  </si>
  <si>
    <t>Exports 2014, as reported by the target country</t>
  </si>
  <si>
    <t>Imports 2014 from the target country, as reported by other countries</t>
  </si>
  <si>
    <t>Exports 2015, as reported by the target country</t>
  </si>
  <si>
    <t>Imports 2015 from the target country, as reported by other countries</t>
  </si>
  <si>
    <t>Ave. annnual exports 2013-15, as reported by the target country</t>
  </si>
  <si>
    <t>Ave. annual imports 2013-15 from the target country, as reported by other countries</t>
  </si>
  <si>
    <t>Difference between ave. annual self-reported exports 2013-15 and mirror imports reported by other countries</t>
  </si>
  <si>
    <t>&lt;10t.</t>
  </si>
  <si>
    <t>Discrepancies between total EXPORTS reported as mercury by a "target" country</t>
  </si>
  <si>
    <t xml:space="preserve">   and mirror imports reported by partner countries as mercury from that target country</t>
  </si>
  <si>
    <t>Rank by difference between self-reported exports and partner-reported imports in kg</t>
  </si>
  <si>
    <t>Difference between annual ave. (2013-15) self-reported exports and mirror imports reported by other countries (kg)</t>
  </si>
  <si>
    <t>Most active mercury traders, according to their own reports of mercury imports and exports, 2013-15</t>
  </si>
  <si>
    <t>Mercury imports and exports 2010-2012</t>
  </si>
  <si>
    <t>Mercury imports and exports 2007-2009</t>
  </si>
  <si>
    <t>Source: Comtrade statistics accessed 16 February 2017 at &lt;https://comtrade.un.org/data/&gt;</t>
  </si>
  <si>
    <t>mean</t>
  </si>
  <si>
    <t>Korea, Rep. of</t>
  </si>
  <si>
    <t>United States of America</t>
  </si>
  <si>
    <t>Hong Kong SAR (China)</t>
  </si>
  <si>
    <t>Commodity code HS 280540 - Mercury</t>
  </si>
  <si>
    <t>Bolivia (Plurinat'l State of)</t>
  </si>
  <si>
    <t>Congo, Dem. Rep. of</t>
  </si>
  <si>
    <t>Korea, Dem. People's Rep.</t>
  </si>
  <si>
    <t>Total world mercury imports and exports, 2007-2015</t>
  </si>
  <si>
    <t>Exports minus imports</t>
  </si>
  <si>
    <t>value (US$)</t>
  </si>
  <si>
    <t>Source: Comtrade statistics accessed 21 February 2017 at &lt;https://comtrade.un.org/data/&gt;</t>
  </si>
  <si>
    <t>Country imports and exports of mercury compounds, 2013-15</t>
  </si>
  <si>
    <t>Source: Comtrade statistics accessed 5 July 2017 at &lt;https://comtrade.un.org/data/&gt;</t>
  </si>
  <si>
    <t>Note: quantities in red, recorded as zero in the database, are estimated from the average world unit trade value for the year</t>
  </si>
  <si>
    <t>Mercury compound imports as reported by the target country</t>
  </si>
  <si>
    <t>Mercury compound exports as reported by the target country</t>
  </si>
  <si>
    <t>Overall trade activity</t>
  </si>
  <si>
    <t>Imports + exports of mercury compounds, 2013-2015</t>
  </si>
  <si>
    <t>Ave. annual value of imports + exports (USD)</t>
  </si>
  <si>
    <t>Ave. annual weight of imports + exports (kg)</t>
  </si>
  <si>
    <t>Lao People's Dem. Rep.</t>
  </si>
  <si>
    <t>Major importers and exporters of mercury compounds, 2013-15</t>
  </si>
  <si>
    <t>Note: In the few cases where quantities are not given in the database, they are estimated from the average world unit trade value for that year</t>
  </si>
  <si>
    <t>Imports and exports reported by the country as mercury compounds, 2013-2015</t>
  </si>
  <si>
    <t>Ave. annual IMports (kg)</t>
  </si>
  <si>
    <t>Ave. annual IMports (tonnes)</t>
  </si>
  <si>
    <t>Ave. annual EXports (kg)</t>
  </si>
  <si>
    <t>Ave. annual EXports (tonnes)</t>
  </si>
  <si>
    <t>Total mercury reported by all countries as exports to the rest of the world</t>
  </si>
  <si>
    <t>Total mercury reported by all countries as imports from the rest of the world</t>
  </si>
  <si>
    <t>Geographic regions as defined for the "Global mercury supply, trade and demand study"</t>
  </si>
  <si>
    <r>
      <t>HgCl</t>
    </r>
    <r>
      <rPr>
        <vertAlign val="subscript"/>
        <sz val="11"/>
        <color theme="1"/>
        <rFont val="Calibri"/>
        <family val="2"/>
        <scheme val="minor"/>
      </rPr>
      <t>2</t>
    </r>
    <r>
      <rPr>
        <sz val="11"/>
        <color theme="1"/>
        <rFont val="Calibri"/>
        <family val="2"/>
        <scheme val="minor"/>
      </rPr>
      <t xml:space="preserve"> concentration in high-Hg catalyst (standard assumption is 12%)</t>
    </r>
  </si>
  <si>
    <r>
      <t>Hg content of HgCl</t>
    </r>
    <r>
      <rPr>
        <vertAlign val="subscript"/>
        <sz val="11"/>
        <color theme="1"/>
        <rFont val="Calibri"/>
        <family val="2"/>
        <scheme val="minor"/>
      </rPr>
      <t>2</t>
    </r>
  </si>
  <si>
    <r>
      <t>HgCl</t>
    </r>
    <r>
      <rPr>
        <vertAlign val="subscript"/>
        <sz val="11"/>
        <color theme="1"/>
        <rFont val="Calibri"/>
        <family val="2"/>
        <scheme val="minor"/>
      </rPr>
      <t>2</t>
    </r>
    <r>
      <rPr>
        <sz val="11"/>
        <color theme="1"/>
        <rFont val="Calibri"/>
        <family val="2"/>
        <scheme val="minor"/>
      </rPr>
      <t xml:space="preserve"> concentration in low-Hg catalyst (UNIDO assumption is 6.5%)</t>
    </r>
  </si>
  <si>
    <t>Source: Artisanal Gold Council 2017. Draft dated 31 July 2017, subject to revision in the near term as new information becomes available.</t>
  </si>
  <si>
    <t>Data quality*</t>
  </si>
  <si>
    <t xml:space="preserve"> Margin of error (±%)</t>
  </si>
  <si>
    <t>Percentage concentrate amalgamation</t>
  </si>
  <si>
    <t>Percentage whole ore amalgamation</t>
  </si>
  <si>
    <t>Lao Peoples Dem. Rep.</t>
  </si>
  <si>
    <t>Central African Rep.</t>
  </si>
  <si>
    <t>DRC</t>
  </si>
  <si>
    <t>n.a.</t>
  </si>
  <si>
    <t>Cote d'Ivoire</t>
  </si>
  <si>
    <t>Equitorial Guinea</t>
  </si>
  <si>
    <t>European Union
(28 countries)</t>
  </si>
  <si>
    <t xml:space="preserve">Australia, New Zealand
and Oceania </t>
  </si>
  <si>
    <t xml:space="preserve">Central America
and the Caribbean </t>
  </si>
  <si>
    <t>2015 GDP at PPP (million $INT)</t>
  </si>
  <si>
    <t>2015 population (thousand)</t>
  </si>
  <si>
    <t>Est. mean Hg consump. factor (g/million $INT GDP)</t>
  </si>
  <si>
    <t>Hg consump. per capita (mg)</t>
  </si>
  <si>
    <t>Mean Hg consump. based on consump. factor (kg)</t>
  </si>
  <si>
    <t xml:space="preserve">Estimated allocation for HgO batteries (kg) </t>
  </si>
  <si>
    <t xml:space="preserve">Min. Hg consump. (tonnes) </t>
  </si>
  <si>
    <t xml:space="preserve">Max. Hg consump. (tonnes) </t>
  </si>
  <si>
    <t xml:space="preserve">East and Southeast Asia </t>
  </si>
  <si>
    <t>European Union (28)</t>
  </si>
  <si>
    <t xml:space="preserve">Australia, New Zealand and Oceania </t>
  </si>
  <si>
    <t>Combined mean Hg consumption (kg)</t>
  </si>
  <si>
    <t>For further detail, see &lt;https://geovisualist.com/2014/03/10/is-artisanal-gold-mining-driving-the-price-of-mercury/&gt;</t>
  </si>
  <si>
    <t>2015 GDP at PPP ($INT million)</t>
  </si>
  <si>
    <t>% of total</t>
  </si>
  <si>
    <t>2015 GDP per capita, PPP (current $INT)</t>
  </si>
  <si>
    <t>?</t>
  </si>
  <si>
    <t>Taiwan</t>
  </si>
  <si>
    <t>Total (or ave. GDP/capita)</t>
  </si>
  <si>
    <t>Afghanistan</t>
  </si>
  <si>
    <t>SriLanka</t>
  </si>
  <si>
    <t>(2011)</t>
  </si>
  <si>
    <t>Guinea (Conakry)</t>
  </si>
  <si>
    <t>(2010)</t>
  </si>
  <si>
    <t>British Virgin islands</t>
  </si>
  <si>
    <t>* Sources: World Bank &lt;http://data.worldbank.org/indicator/NY.GDP.PCAP.PP.CD&gt; or, if not available,</t>
  </si>
  <si>
    <t xml:space="preserve">  CIA World Factbook &lt;https://www.cia.gov/library/publications/the-world-factbook/rankorder/2001rank.html&gt;</t>
  </si>
  <si>
    <t xml:space="preserve">  or as otherwise noted</t>
  </si>
  <si>
    <t>Note: An international dollar would buy in the cited country a comparable amount of goods and services a U.S. dollar would buy</t>
  </si>
  <si>
    <t xml:space="preserve"> in the United States. This term is often used in conjunction with Purchasing Power Parity (PPP) data.</t>
  </si>
  <si>
    <t>Regional population &amp; economic activity, 2015</t>
  </si>
  <si>
    <t>2015 population implied by available data (thousand)</t>
  </si>
  <si>
    <t>Mean Hg consumption  (tonnes)</t>
  </si>
  <si>
    <t>Mercuric chloride catalyst (tonnes) used in 2014 (UNIDO)</t>
  </si>
  <si>
    <t>Carbide based VCM production (thousand tonnes) in 2014, according to UNIDO presentation to EPA (Sep. 2016)</t>
  </si>
  <si>
    <t>unit Hg consumption (g Hg per tonne VCM production)</t>
  </si>
  <si>
    <t>Total Hg consumed in VCM in 2014 (tonnes)</t>
  </si>
  <si>
    <t xml:space="preserve"> ASGM - global mercury consumption</t>
  </si>
  <si>
    <t>VCM - global mercury consumption</t>
  </si>
  <si>
    <t>Chlor-alkali - global mercury consumption, 2015</t>
  </si>
  <si>
    <t>Batteries - global mercury consumption (including HgO batteries), 2015</t>
  </si>
  <si>
    <t>Dental - global mercury consumption, 2015</t>
  </si>
  <si>
    <t>Measuring devices - global mercury consumption, 2015</t>
  </si>
  <si>
    <t>Lamps - global mercury consumption, 2015</t>
  </si>
  <si>
    <t>Electrical and electronic devices - global mercury consumption, 2015</t>
  </si>
  <si>
    <t>Other applications - global mercury consumption, 2015</t>
  </si>
  <si>
    <t>Note: Including all countries with annual ave. imports and/or annual ave. mirror exports (2013-15) greater than 10 tonnes</t>
  </si>
  <si>
    <t>Highlighted countries have ave. imports (2013-15) and /or ave. mirror exports (2013-15) greater than 10 tonnes</t>
  </si>
  <si>
    <t>Highlighted countries have ave. exports (2013-15) and /or ave. mirror imports (2013-15) greater than 10 tonnes</t>
  </si>
  <si>
    <t>Countries with ave. 2013-15 imports and/or exports of more than 20 tonnes/year</t>
  </si>
  <si>
    <t>Countries reporting mercury exports of &gt;25 tonnes in 2015</t>
  </si>
  <si>
    <t>tonnes</t>
  </si>
  <si>
    <t>Mercury price in nominal US$ per tonne, averaged from monthly data (personal communication with H. Masters)</t>
  </si>
  <si>
    <t>Mercury price in nominal US$ per tonne (USGS series 140)</t>
  </si>
  <si>
    <t>ASGM mercury use
(tonnes)</t>
  </si>
  <si>
    <t>Assume 1.2 tonnes of mercuric chloride catalyst used per tonne of VCM production</t>
  </si>
  <si>
    <t>Hg consumed in high-Hg catalyst (tonnes)</t>
  </si>
  <si>
    <t>Hg content of low-Hg catalyst (tonnes)</t>
  </si>
  <si>
    <t>2015 CHLORINE PRODUCTION CAPACITY (THOUSAND TONNES)</t>
  </si>
  <si>
    <t>Elemental mercury 2015
(tonnes)</t>
  </si>
  <si>
    <t>Mercury consumption in products by region and by application</t>
  </si>
  <si>
    <t>Electrical and electronic devices, excl. lamps</t>
  </si>
  <si>
    <t>Note: Numbers in red are derived from other data in the table.</t>
  </si>
  <si>
    <t>Discrepancies between Hg EXPORTS of a target country</t>
  </si>
  <si>
    <t>Discrepancies between Hg IMPORTS of a target country</t>
  </si>
  <si>
    <t>Exports to and imports from Mexico, as reported by Mexico</t>
  </si>
  <si>
    <t>Exports to and imports from Indonesia, as reported by Indonesia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</si>
</sst>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00"/>
    <numFmt numFmtId="166" formatCode="_(* #,##0_);_(* \(#,##0\);_(* &quot;-&quot;??_);_(@_)"/>
    <numFmt numFmtId="167" formatCode="0.0%"/>
    <numFmt numFmtId="168" formatCode="_(* #,##0.0000_);_(* \(#,##0.0000\);_(* &quot;-&quot;??_);_(@_)"/>
    <numFmt numFmtId="169" formatCode="_(* #,##0.0_);_(* \(#,##0.0\);_(* &quot;-&quot;??_);_(@_)"/>
    <numFmt numFmtId="170" formatCode="_(&quot;$&quot;* #,##0_);_(&quot;$&quot;* \(#,##0\);_(&quot;$&quot;* &quot;-&quot;??_);_(@_)"/>
  </numFmts>
  <fonts count="4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2"/>
      <color theme="1"/>
      <name val="Calibri"/>
      <family val="2"/>
      <scheme val="minor"/>
    </font>
    <font>
      <i/>
      <sz val="10"/>
      <color rgb="FFFF0000"/>
      <name val="Calibri"/>
      <family val="2"/>
      <scheme val="minor"/>
    </font>
    <font>
      <sz val="10"/>
      <name val="Calibri"/>
      <family val="2"/>
      <scheme val="minor"/>
    </font>
    <font>
      <sz val="11"/>
      <color theme="1"/>
      <name val="Calibri"/>
      <family val="2"/>
      <scheme val="minor"/>
    </font>
    <font>
      <b/>
      <sz val="9"/>
      <color rgb="FF999999"/>
      <name val="Verdana"/>
      <family val="2"/>
    </font>
    <font>
      <sz val="8"/>
      <color rgb="FF003399"/>
      <name val="Verdana"/>
      <family val="2"/>
    </font>
    <font>
      <b/>
      <sz val="8"/>
      <color rgb="FFFF0000"/>
      <name val="Verdana"/>
      <family val="2"/>
    </font>
    <font>
      <b/>
      <sz val="10"/>
      <color rgb="FFFFFFFF"/>
      <name val="Arial"/>
      <family val="2"/>
    </font>
    <font>
      <b/>
      <sz val="7.5"/>
      <color rgb="FFFFFFFF"/>
      <name val="Arial"/>
      <family val="2"/>
    </font>
    <font>
      <b/>
      <sz val="10"/>
      <color rgb="FF000000"/>
      <name val="Arial"/>
      <family val="2"/>
    </font>
    <font>
      <b/>
      <sz val="8"/>
      <color rgb="FF000000"/>
      <name val="Arial"/>
      <family val="2"/>
    </font>
    <font>
      <b/>
      <sz val="7"/>
      <color rgb="FF000000"/>
      <name val="Arial"/>
      <family val="2"/>
    </font>
    <font>
      <sz val="8"/>
      <color rgb="FF000000"/>
      <name val="Arial"/>
      <family val="2"/>
    </font>
    <font>
      <b/>
      <sz val="8"/>
      <color rgb="FF990000"/>
      <name val="Trebuchet MS"/>
      <family val="2"/>
    </font>
    <font>
      <sz val="8"/>
      <color rgb="FF990000"/>
      <name val="Trebuchet MS"/>
      <family val="2"/>
    </font>
    <font>
      <b/>
      <sz val="9"/>
      <color theme="1"/>
      <name val="Calibri"/>
      <family val="2"/>
      <scheme val="minor"/>
    </font>
    <font>
      <b/>
      <sz val="10"/>
      <name val="Arial"/>
      <family val="2"/>
    </font>
    <font>
      <b/>
      <sz val="8"/>
      <color indexed="81"/>
      <name val="Tahoma"/>
      <family val="2"/>
    </font>
    <font>
      <sz val="9"/>
      <color indexed="81"/>
      <name val="Tahoma"/>
      <family val="2"/>
    </font>
    <font>
      <sz val="8"/>
      <color indexed="81"/>
      <name val="Tahoma"/>
      <family val="2"/>
    </font>
    <font>
      <sz val="11"/>
      <color rgb="FFFF0000"/>
      <name val="Calibri"/>
      <family val="2"/>
      <scheme val="minor"/>
    </font>
    <font>
      <sz val="9"/>
      <name val="Arial"/>
      <family val="2"/>
    </font>
    <font>
      <sz val="9"/>
      <color theme="1"/>
      <name val="Calibri"/>
      <family val="2"/>
      <scheme val="minor"/>
    </font>
    <font>
      <sz val="8"/>
      <name val="Times New Roman"/>
      <family val="1"/>
    </font>
    <font>
      <sz val="10"/>
      <color rgb="FF00B050"/>
      <name val="Calibri"/>
      <family val="2"/>
      <scheme val="minor"/>
    </font>
    <font>
      <b/>
      <sz val="10"/>
      <color rgb="FFFF0000"/>
      <name val="Calibri"/>
      <family val="2"/>
      <scheme val="minor"/>
    </font>
    <font>
      <sz val="10"/>
      <color rgb="FFFF0000"/>
      <name val="Calibri"/>
      <family val="2"/>
      <scheme val="minor"/>
    </font>
    <font>
      <sz val="9"/>
      <color rgb="FFFF0000"/>
      <name val="Calibri"/>
      <family val="2"/>
      <scheme val="minor"/>
    </font>
    <font>
      <b/>
      <sz val="9"/>
      <color rgb="FFFF0000"/>
      <name val="Calibri"/>
      <family val="2"/>
      <scheme val="minor"/>
    </font>
    <font>
      <i/>
      <sz val="9"/>
      <color theme="1"/>
      <name val="Calibri"/>
      <family val="2"/>
      <scheme val="minor"/>
    </font>
    <font>
      <b/>
      <sz val="9"/>
      <color indexed="81"/>
      <name val="Tahoma"/>
      <family val="2"/>
    </font>
    <font>
      <sz val="10"/>
      <name val="Times New Roman"/>
      <family val="1"/>
    </font>
    <font>
      <b/>
      <sz val="10"/>
      <color rgb="FFFF3300"/>
      <name val="Calibri"/>
      <family val="2"/>
      <scheme val="minor"/>
    </font>
    <font>
      <vertAlign val="subscript"/>
      <sz val="11"/>
      <color theme="1"/>
      <name val="Calibri"/>
      <family val="2"/>
      <scheme val="minor"/>
    </font>
    <font>
      <b/>
      <sz val="12"/>
      <name val="Calibri"/>
      <family val="2"/>
      <scheme val="minor"/>
    </font>
    <font>
      <b/>
      <sz val="10"/>
      <name val="Calibri"/>
      <family val="2"/>
      <scheme val="minor"/>
    </font>
    <font>
      <sz val="8"/>
      <name val="Calibri"/>
      <family val="2"/>
      <scheme val="minor"/>
    </font>
    <font>
      <b/>
      <sz val="10"/>
      <color rgb="FF00B050"/>
      <name val="Calibri"/>
      <family val="2"/>
      <scheme val="minor"/>
    </font>
    <font>
      <b/>
      <sz val="20"/>
      <color theme="1"/>
      <name val="Calibri"/>
      <family val="2"/>
      <scheme val="minor"/>
    </font>
    <font>
      <b/>
      <sz val="14"/>
      <name val="Calibri"/>
      <family val="2"/>
      <scheme val="minor"/>
    </font>
    <font>
      <b/>
      <sz val="18"/>
      <color rgb="FF000000"/>
      <name val="Calibri"/>
      <family val="2"/>
      <scheme val="minor"/>
    </font>
  </fonts>
  <fills count="21">
    <fill>
      <patternFill patternType="none"/>
    </fill>
    <fill>
      <patternFill patternType="gray125"/>
    </fill>
    <fill>
      <patternFill patternType="solid">
        <fgColor theme="3"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538DD5"/>
        <bgColor indexed="64"/>
      </patternFill>
    </fill>
    <fill>
      <patternFill patternType="solid">
        <fgColor rgb="FFFFFFFF"/>
        <bgColor indexed="64"/>
      </patternFill>
    </fill>
    <fill>
      <patternFill patternType="solid">
        <fgColor rgb="FFFFFF00"/>
        <bgColor indexed="64"/>
      </patternFill>
    </fill>
    <fill>
      <patternFill patternType="solid">
        <fgColor rgb="FFF2F2F2"/>
        <bgColor indexed="64"/>
      </patternFill>
    </fill>
    <fill>
      <patternFill patternType="solid">
        <fgColor rgb="FFFAF290"/>
        <bgColor indexed="64"/>
      </patternFill>
    </fill>
    <fill>
      <patternFill patternType="solid">
        <fgColor rgb="FF99FF33"/>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33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tint="0.59999389629810485"/>
        <bgColor indexed="64"/>
      </patternFill>
    </fill>
  </fills>
  <borders count="26">
    <border>
      <left/>
      <right/>
      <top/>
      <bottom/>
      <diagonal/>
    </border>
    <border>
      <left/>
      <right/>
      <top/>
      <bottom style="thin">
        <color indexed="64"/>
      </bottom>
      <diagonal/>
    </border>
    <border>
      <left/>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medium">
        <color theme="3" tint="0.39997558519241921"/>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6" fillId="0" borderId="0"/>
    <xf numFmtId="44" fontId="9" fillId="0" borderId="0" applyFont="0" applyFill="0" applyBorder="0" applyAlignment="0" applyProtection="0"/>
    <xf numFmtId="0" fontId="27" fillId="0" borderId="0"/>
    <xf numFmtId="43" fontId="9" fillId="0" borderId="0" applyFont="0" applyFill="0" applyBorder="0" applyAlignment="0" applyProtection="0"/>
    <xf numFmtId="9" fontId="9" fillId="0" borderId="0" applyFont="0" applyFill="0" applyBorder="0" applyAlignment="0" applyProtection="0"/>
    <xf numFmtId="0" fontId="29" fillId="0" borderId="0"/>
  </cellStyleXfs>
  <cellXfs count="447">
    <xf numFmtId="0" fontId="0" fillId="0" borderId="0" xfId="0"/>
    <xf numFmtId="0" fontId="2" fillId="0" borderId="0" xfId="0" applyFont="1" applyFill="1"/>
    <xf numFmtId="0" fontId="3" fillId="0" borderId="0" xfId="0" applyFont="1" applyFill="1"/>
    <xf numFmtId="0" fontId="2" fillId="0" borderId="0" xfId="0" applyFont="1"/>
    <xf numFmtId="0" fontId="2" fillId="2" borderId="0" xfId="0" applyFont="1" applyFill="1"/>
    <xf numFmtId="0" fontId="4" fillId="0" borderId="1" xfId="0" applyFont="1" applyBorder="1"/>
    <xf numFmtId="0" fontId="2" fillId="0" borderId="1" xfId="0" applyFont="1" applyBorder="1"/>
    <xf numFmtId="0" fontId="2" fillId="0" borderId="1" xfId="0" applyFont="1" applyFill="1" applyBorder="1"/>
    <xf numFmtId="0" fontId="0" fillId="0" borderId="0" xfId="0" applyFill="1"/>
    <xf numFmtId="0" fontId="2" fillId="3" borderId="1" xfId="0" applyFont="1" applyFill="1" applyBorder="1" applyAlignment="1">
      <alignment horizontal="right"/>
    </xf>
    <xf numFmtId="0" fontId="5" fillId="0" borderId="0" xfId="0" applyFont="1"/>
    <xf numFmtId="0" fontId="5" fillId="2" borderId="0" xfId="0" applyFont="1" applyFill="1" applyAlignment="1">
      <alignment wrapText="1"/>
    </xf>
    <xf numFmtId="0" fontId="5" fillId="4" borderId="0" xfId="0" applyFont="1" applyFill="1" applyAlignment="1">
      <alignment horizontal="center"/>
    </xf>
    <xf numFmtId="0" fontId="2" fillId="3" borderId="0" xfId="0" applyFont="1" applyFill="1"/>
    <xf numFmtId="0" fontId="5" fillId="3" borderId="0" xfId="0" applyFont="1" applyFill="1"/>
    <xf numFmtId="0" fontId="5" fillId="0" borderId="0" xfId="0" applyFont="1" applyAlignment="1">
      <alignment horizontal="center" wrapText="1"/>
    </xf>
    <xf numFmtId="0" fontId="5" fillId="0" borderId="2" xfId="0" applyFont="1" applyBorder="1" applyAlignment="1">
      <alignment horizontal="center" wrapText="1"/>
    </xf>
    <xf numFmtId="0" fontId="4" fillId="2" borderId="1" xfId="0" applyFont="1" applyFill="1" applyBorder="1" applyAlignment="1">
      <alignment wrapText="1"/>
    </xf>
    <xf numFmtId="0" fontId="2" fillId="0" borderId="1" xfId="0" applyFont="1" applyBorder="1" applyAlignment="1">
      <alignment horizontal="right" wrapText="1"/>
    </xf>
    <xf numFmtId="0" fontId="2" fillId="4" borderId="1" xfId="0" applyFont="1" applyFill="1" applyBorder="1" applyAlignment="1">
      <alignment horizontal="right"/>
    </xf>
    <xf numFmtId="0" fontId="2" fillId="0" borderId="1" xfId="0" applyFont="1" applyFill="1" applyBorder="1" applyAlignment="1">
      <alignment horizontal="right" wrapText="1"/>
    </xf>
    <xf numFmtId="0" fontId="5" fillId="2" borderId="0" xfId="0" applyFont="1" applyFill="1"/>
    <xf numFmtId="6" fontId="2" fillId="0" borderId="0" xfId="0" applyNumberFormat="1" applyFont="1"/>
    <xf numFmtId="0" fontId="2" fillId="4" borderId="0" xfId="0" applyFont="1" applyFill="1"/>
    <xf numFmtId="6" fontId="2" fillId="0" borderId="0" xfId="0" applyNumberFormat="1" applyFont="1" applyFill="1"/>
    <xf numFmtId="3" fontId="2" fillId="0" borderId="0" xfId="0" applyNumberFormat="1" applyFont="1" applyFill="1"/>
    <xf numFmtId="3" fontId="2" fillId="0" borderId="0" xfId="0" applyNumberFormat="1" applyFont="1"/>
    <xf numFmtId="0" fontId="5" fillId="2" borderId="0" xfId="0" applyFont="1" applyFill="1" applyAlignment="1">
      <alignment horizontal="right"/>
    </xf>
    <xf numFmtId="0" fontId="1" fillId="0" borderId="0" xfId="0" applyFont="1"/>
    <xf numFmtId="0" fontId="0" fillId="5" borderId="0" xfId="0" applyFill="1"/>
    <xf numFmtId="0" fontId="0" fillId="4" borderId="0" xfId="0" applyFill="1"/>
    <xf numFmtId="0" fontId="0" fillId="3" borderId="0" xfId="0" applyFill="1"/>
    <xf numFmtId="0" fontId="2" fillId="3" borderId="1" xfId="0" applyFont="1" applyFill="1" applyBorder="1"/>
    <xf numFmtId="0" fontId="5" fillId="4" borderId="0" xfId="0" applyFont="1" applyFill="1"/>
    <xf numFmtId="3" fontId="7" fillId="0" borderId="0" xfId="0" applyNumberFormat="1" applyFont="1"/>
    <xf numFmtId="3" fontId="2" fillId="4" borderId="0" xfId="0" applyNumberFormat="1" applyFont="1" applyFill="1"/>
    <xf numFmtId="0" fontId="7" fillId="0" borderId="0" xfId="0" applyFont="1"/>
    <xf numFmtId="6" fontId="2" fillId="0" borderId="0" xfId="0" applyNumberFormat="1" applyFont="1" applyAlignment="1">
      <alignment horizontal="right"/>
    </xf>
    <xf numFmtId="0" fontId="6" fillId="0" borderId="0" xfId="1"/>
    <xf numFmtId="0" fontId="3" fillId="0" borderId="0" xfId="1" applyFont="1"/>
    <xf numFmtId="0" fontId="0" fillId="0" borderId="0" xfId="0" applyAlignment="1"/>
    <xf numFmtId="0" fontId="4" fillId="0" borderId="0" xfId="0" applyFont="1"/>
    <xf numFmtId="0" fontId="3" fillId="0" borderId="0" xfId="0" applyFont="1"/>
    <xf numFmtId="0" fontId="14" fillId="6" borderId="4"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8" xfId="0" applyFont="1" applyFill="1" applyBorder="1" applyAlignment="1">
      <alignment horizontal="center" vertical="center" wrapText="1"/>
    </xf>
    <xf numFmtId="3" fontId="16" fillId="7" borderId="11" xfId="0" applyNumberFormat="1" applyFont="1" applyFill="1" applyBorder="1" applyAlignment="1">
      <alignment horizontal="right" wrapText="1"/>
    </xf>
    <xf numFmtId="0" fontId="16" fillId="7" borderId="11" xfId="0" applyFont="1" applyFill="1" applyBorder="1" applyAlignment="1">
      <alignment horizontal="right" wrapText="1"/>
    </xf>
    <xf numFmtId="3" fontId="18" fillId="8" borderId="11" xfId="0" applyNumberFormat="1" applyFont="1" applyFill="1" applyBorder="1" applyAlignment="1">
      <alignment horizontal="right" wrapText="1"/>
    </xf>
    <xf numFmtId="0" fontId="18" fillId="8" borderId="11" xfId="0" applyFont="1" applyFill="1" applyBorder="1" applyAlignment="1">
      <alignment horizontal="right" wrapText="1"/>
    </xf>
    <xf numFmtId="0" fontId="0" fillId="8" borderId="0" xfId="0" applyFill="1"/>
    <xf numFmtId="0" fontId="16" fillId="3" borderId="11" xfId="0" applyFont="1" applyFill="1" applyBorder="1" applyAlignment="1">
      <alignment horizontal="right" wrapText="1"/>
    </xf>
    <xf numFmtId="3" fontId="16" fillId="3" borderId="11" xfId="0" applyNumberFormat="1" applyFont="1" applyFill="1" applyBorder="1" applyAlignment="1">
      <alignment horizontal="right" wrapText="1"/>
    </xf>
    <xf numFmtId="0" fontId="18" fillId="9" borderId="11" xfId="0" applyFont="1" applyFill="1" applyBorder="1" applyAlignment="1">
      <alignment horizontal="right" wrapText="1"/>
    </xf>
    <xf numFmtId="3" fontId="18" fillId="9" borderId="11" xfId="0" applyNumberFormat="1" applyFont="1" applyFill="1" applyBorder="1" applyAlignment="1">
      <alignment horizontal="right" wrapText="1"/>
    </xf>
    <xf numFmtId="0" fontId="2" fillId="0" borderId="0" xfId="0" applyFont="1" applyAlignment="1">
      <alignment horizontal="right" wrapText="1"/>
    </xf>
    <xf numFmtId="0" fontId="2" fillId="0" borderId="0" xfId="0" applyFont="1" applyAlignment="1">
      <alignment horizontal="right"/>
    </xf>
    <xf numFmtId="44" fontId="2" fillId="0" borderId="0" xfId="2" applyFont="1"/>
    <xf numFmtId="44" fontId="2" fillId="0" borderId="0" xfId="0" applyNumberFormat="1" applyFont="1"/>
    <xf numFmtId="0" fontId="17" fillId="8" borderId="9" xfId="0" applyFont="1" applyFill="1" applyBorder="1" applyAlignment="1">
      <alignment vertical="center" wrapText="1"/>
    </xf>
    <xf numFmtId="0" fontId="17" fillId="3" borderId="9" xfId="0" applyFont="1" applyFill="1" applyBorder="1" applyAlignment="1">
      <alignment vertical="center" wrapText="1"/>
    </xf>
    <xf numFmtId="0" fontId="17" fillId="9" borderId="9" xfId="0" applyFont="1" applyFill="1" applyBorder="1" applyAlignment="1">
      <alignment vertical="center" wrapText="1"/>
    </xf>
    <xf numFmtId="0" fontId="17" fillId="7" borderId="9" xfId="0" applyFont="1" applyFill="1" applyBorder="1" applyAlignment="1">
      <alignment vertical="center" wrapText="1"/>
    </xf>
    <xf numFmtId="0" fontId="13" fillId="6" borderId="3" xfId="0" applyFont="1" applyFill="1" applyBorder="1" applyAlignment="1">
      <alignment vertical="center" wrapText="1"/>
    </xf>
    <xf numFmtId="0" fontId="13" fillId="6" borderId="5" xfId="0" applyFont="1" applyFill="1" applyBorder="1" applyAlignment="1">
      <alignment vertical="center" wrapText="1"/>
    </xf>
    <xf numFmtId="0" fontId="13" fillId="6" borderId="7" xfId="0" applyFont="1" applyFill="1" applyBorder="1" applyAlignment="1">
      <alignment vertical="center" wrapText="1"/>
    </xf>
    <xf numFmtId="0" fontId="15" fillId="7" borderId="9" xfId="0" applyFont="1" applyFill="1" applyBorder="1" applyAlignment="1">
      <alignment horizontal="left" vertical="center" wrapText="1"/>
    </xf>
    <xf numFmtId="0" fontId="19" fillId="10" borderId="12" xfId="0" applyFont="1" applyFill="1" applyBorder="1" applyAlignment="1">
      <alignment wrapText="1"/>
    </xf>
    <xf numFmtId="0" fontId="19" fillId="10" borderId="10" xfId="0" applyFont="1" applyFill="1" applyBorder="1" applyAlignment="1">
      <alignment wrapText="1"/>
    </xf>
    <xf numFmtId="0" fontId="13" fillId="6" borderId="3"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7" fillId="7" borderId="9" xfId="0" applyFont="1" applyFill="1" applyBorder="1" applyAlignment="1">
      <alignment horizontal="left" vertical="center" wrapText="1"/>
    </xf>
    <xf numFmtId="0" fontId="0" fillId="0" borderId="0" xfId="0" applyAlignment="1">
      <alignment wrapText="1"/>
    </xf>
    <xf numFmtId="0" fontId="22" fillId="0" borderId="0" xfId="0" applyNumberFormat="1" applyFont="1" applyAlignment="1">
      <alignment textRotation="77" wrapText="1" readingOrder="1"/>
    </xf>
    <xf numFmtId="0" fontId="22" fillId="0" borderId="0" xfId="0" applyFont="1" applyAlignment="1">
      <alignment textRotation="77" wrapText="1" readingOrder="1"/>
    </xf>
    <xf numFmtId="0" fontId="22" fillId="0" borderId="0" xfId="0" applyFont="1" applyFill="1" applyAlignment="1">
      <alignment textRotation="77" wrapText="1" readingOrder="1"/>
    </xf>
    <xf numFmtId="0" fontId="22" fillId="0" borderId="0" xfId="0" applyFont="1" applyAlignment="1">
      <alignment horizontal="right" textRotation="77" wrapText="1" readingOrder="1"/>
    </xf>
    <xf numFmtId="0" fontId="1" fillId="0" borderId="0" xfId="0" applyFont="1" applyAlignment="1">
      <alignment wrapText="1"/>
    </xf>
    <xf numFmtId="0" fontId="1" fillId="0" borderId="0" xfId="0" applyFont="1" applyAlignment="1">
      <alignment horizontal="right" wrapText="1"/>
    </xf>
    <xf numFmtId="0" fontId="0" fillId="0" borderId="0" xfId="0" applyAlignment="1">
      <alignment wrapText="1"/>
    </xf>
    <xf numFmtId="0" fontId="2" fillId="11" borderId="0" xfId="0" applyFont="1" applyFill="1"/>
    <xf numFmtId="0" fontId="28" fillId="0" borderId="0" xfId="0" applyFont="1"/>
    <xf numFmtId="0" fontId="2" fillId="0" borderId="0" xfId="0" applyFont="1" applyAlignment="1"/>
    <xf numFmtId="166" fontId="1" fillId="0" borderId="0" xfId="4" applyNumberFormat="1" applyFont="1"/>
    <xf numFmtId="9" fontId="0" fillId="0" borderId="0" xfId="5" applyFont="1"/>
    <xf numFmtId="167" fontId="0" fillId="0" borderId="0" xfId="5" applyNumberFormat="1" applyFont="1"/>
    <xf numFmtId="168" fontId="0" fillId="0" borderId="0" xfId="4" applyNumberFormat="1" applyFont="1"/>
    <xf numFmtId="1" fontId="1" fillId="0" borderId="0" xfId="0" applyNumberFormat="1" applyFont="1"/>
    <xf numFmtId="166" fontId="1" fillId="0" borderId="0" xfId="4" applyNumberFormat="1" applyFont="1" applyAlignment="1">
      <alignment wrapText="1"/>
    </xf>
    <xf numFmtId="166" fontId="1" fillId="0" borderId="0" xfId="4" applyNumberFormat="1" applyFont="1" applyFill="1"/>
    <xf numFmtId="169" fontId="0" fillId="0" borderId="0" xfId="4" applyNumberFormat="1" applyFont="1"/>
    <xf numFmtId="1" fontId="0" fillId="0" borderId="0" xfId="0" applyNumberFormat="1" applyFont="1"/>
    <xf numFmtId="0" fontId="0" fillId="0" borderId="0" xfId="0" applyFont="1"/>
    <xf numFmtId="0" fontId="2" fillId="2" borderId="0" xfId="0" applyFont="1" applyFill="1" applyAlignment="1">
      <alignment wrapText="1"/>
    </xf>
    <xf numFmtId="0" fontId="30" fillId="0" borderId="0" xfId="0" applyFont="1" applyAlignment="1">
      <alignment horizontal="center" vertical="center" wrapText="1"/>
    </xf>
    <xf numFmtId="0" fontId="2" fillId="0" borderId="0" xfId="0" applyFont="1" applyAlignment="1">
      <alignment wrapText="1"/>
    </xf>
    <xf numFmtId="0" fontId="8" fillId="0" borderId="0" xfId="0" applyFont="1"/>
    <xf numFmtId="0" fontId="2" fillId="0" borderId="15" xfId="0" applyFont="1" applyBorder="1"/>
    <xf numFmtId="0" fontId="2" fillId="0" borderId="0" xfId="0" applyFont="1" applyFill="1" applyAlignment="1">
      <alignment horizontal="right"/>
    </xf>
    <xf numFmtId="0" fontId="8" fillId="0" borderId="0" xfId="0" applyFont="1" applyFill="1"/>
    <xf numFmtId="0" fontId="5" fillId="0" borderId="0" xfId="0" applyFont="1" applyFill="1"/>
    <xf numFmtId="0" fontId="5" fillId="0" borderId="0" xfId="0" applyFont="1" applyFill="1" applyAlignment="1">
      <alignment horizontal="right"/>
    </xf>
    <xf numFmtId="164" fontId="5" fillId="0" borderId="0" xfId="0" applyNumberFormat="1" applyFont="1" applyFill="1"/>
    <xf numFmtId="1" fontId="5" fillId="0" borderId="0" xfId="0" applyNumberFormat="1" applyFont="1" applyFill="1"/>
    <xf numFmtId="0" fontId="5" fillId="0" borderId="15" xfId="0" applyFont="1" applyFill="1" applyBorder="1" applyAlignment="1">
      <alignment horizontal="right"/>
    </xf>
    <xf numFmtId="0" fontId="5" fillId="0" borderId="15" xfId="0" applyFont="1" applyFill="1" applyBorder="1"/>
    <xf numFmtId="164" fontId="5" fillId="0" borderId="15" xfId="0" applyNumberFormat="1" applyFont="1" applyFill="1" applyBorder="1"/>
    <xf numFmtId="1" fontId="5" fillId="0" borderId="15" xfId="0" applyNumberFormat="1" applyFont="1" applyFill="1" applyBorder="1"/>
    <xf numFmtId="1" fontId="2" fillId="0" borderId="0" xfId="0" applyNumberFormat="1" applyFont="1"/>
    <xf numFmtId="0" fontId="1" fillId="0" borderId="0" xfId="0" applyFont="1" applyAlignment="1">
      <alignment horizontal="right"/>
    </xf>
    <xf numFmtId="0" fontId="5" fillId="0" borderId="0" xfId="0" applyFont="1" applyAlignment="1">
      <alignment horizontal="right" wrapText="1"/>
    </xf>
    <xf numFmtId="0" fontId="5" fillId="0" borderId="16" xfId="0" applyFont="1" applyBorder="1" applyAlignment="1">
      <alignment horizontal="right" wrapText="1"/>
    </xf>
    <xf numFmtId="0" fontId="5" fillId="0" borderId="17" xfId="0" applyFont="1" applyBorder="1" applyAlignment="1">
      <alignment horizontal="right"/>
    </xf>
    <xf numFmtId="0" fontId="5" fillId="0" borderId="19" xfId="0" applyFont="1" applyBorder="1" applyAlignment="1">
      <alignment horizontal="right"/>
    </xf>
    <xf numFmtId="0" fontId="5" fillId="0" borderId="20" xfId="0" applyFont="1" applyBorder="1" applyAlignment="1">
      <alignment horizontal="right"/>
    </xf>
    <xf numFmtId="1" fontId="2" fillId="0" borderId="16" xfId="0" applyNumberFormat="1" applyFont="1" applyBorder="1"/>
    <xf numFmtId="0" fontId="0" fillId="0" borderId="0" xfId="0" applyBorder="1"/>
    <xf numFmtId="0" fontId="5" fillId="0" borderId="16" xfId="0" applyFont="1" applyBorder="1" applyAlignment="1">
      <alignment horizontal="right"/>
    </xf>
    <xf numFmtId="1" fontId="5" fillId="0" borderId="0" xfId="0" applyNumberFormat="1" applyFont="1"/>
    <xf numFmtId="1" fontId="5" fillId="0" borderId="16" xfId="0" applyNumberFormat="1" applyFont="1" applyBorder="1"/>
    <xf numFmtId="0" fontId="5" fillId="0" borderId="16" xfId="0" applyFont="1" applyBorder="1"/>
    <xf numFmtId="0" fontId="5" fillId="0" borderId="0" xfId="0" applyFont="1" applyAlignment="1">
      <alignment textRotation="67"/>
    </xf>
    <xf numFmtId="0" fontId="5" fillId="0" borderId="0" xfId="0" applyFont="1" applyAlignment="1">
      <alignment textRotation="67" wrapText="1"/>
    </xf>
    <xf numFmtId="0" fontId="4" fillId="2" borderId="0" xfId="0" applyFont="1" applyFill="1" applyAlignment="1"/>
    <xf numFmtId="0" fontId="0" fillId="0" borderId="0" xfId="0" applyAlignment="1">
      <alignment wrapText="1"/>
    </xf>
    <xf numFmtId="0" fontId="5" fillId="0" borderId="2" xfId="0" applyFont="1" applyBorder="1" applyAlignment="1">
      <alignment horizontal="center" wrapText="1"/>
    </xf>
    <xf numFmtId="0" fontId="10" fillId="0" borderId="0" xfId="0" applyFont="1" applyAlignment="1">
      <alignment horizontal="left" wrapText="1"/>
    </xf>
    <xf numFmtId="0" fontId="11" fillId="0" borderId="0" xfId="0" applyFont="1" applyAlignment="1">
      <alignment horizontal="left" wrapText="1"/>
    </xf>
    <xf numFmtId="170" fontId="2" fillId="0" borderId="0" xfId="0" applyNumberFormat="1" applyFont="1"/>
    <xf numFmtId="0" fontId="31" fillId="0" borderId="0" xfId="0" applyFont="1" applyAlignment="1">
      <alignment wrapText="1"/>
    </xf>
    <xf numFmtId="0" fontId="5" fillId="0" borderId="0" xfId="0" applyFont="1" applyAlignment="1">
      <alignment wrapText="1"/>
    </xf>
    <xf numFmtId="8" fontId="2" fillId="0" borderId="0" xfId="0" applyNumberFormat="1" applyFont="1"/>
    <xf numFmtId="3" fontId="2" fillId="8" borderId="0" xfId="0" applyNumberFormat="1" applyFont="1" applyFill="1"/>
    <xf numFmtId="6" fontId="2" fillId="0" borderId="0" xfId="0" applyNumberFormat="1" applyFont="1" applyAlignment="1">
      <alignment horizontal="right" wrapText="1"/>
    </xf>
    <xf numFmtId="3" fontId="2" fillId="0" borderId="0" xfId="0" applyNumberFormat="1" applyFont="1" applyAlignment="1">
      <alignment horizontal="right" wrapText="1"/>
    </xf>
    <xf numFmtId="6" fontId="2" fillId="3" borderId="0" xfId="0" applyNumberFormat="1" applyFont="1" applyFill="1"/>
    <xf numFmtId="3" fontId="2" fillId="3" borderId="0" xfId="0" applyNumberFormat="1" applyFont="1" applyFill="1"/>
    <xf numFmtId="0" fontId="5" fillId="12" borderId="0" xfId="0" applyFont="1" applyFill="1" applyAlignment="1">
      <alignment horizontal="left" wrapText="1"/>
    </xf>
    <xf numFmtId="0" fontId="0" fillId="12" borderId="0" xfId="0" applyFill="1" applyAlignment="1">
      <alignment wrapText="1"/>
    </xf>
    <xf numFmtId="0" fontId="2" fillId="12" borderId="0" xfId="0" applyFont="1" applyFill="1" applyAlignment="1">
      <alignment wrapText="1"/>
    </xf>
    <xf numFmtId="8" fontId="2" fillId="12" borderId="0" xfId="0" applyNumberFormat="1" applyFont="1" applyFill="1" applyAlignment="1">
      <alignment wrapText="1"/>
    </xf>
    <xf numFmtId="3" fontId="2" fillId="13" borderId="0" xfId="0" applyNumberFormat="1" applyFont="1" applyFill="1"/>
    <xf numFmtId="0" fontId="2" fillId="0" borderId="0" xfId="0" applyFont="1" applyFill="1" applyAlignment="1">
      <alignment wrapText="1"/>
    </xf>
    <xf numFmtId="0" fontId="2" fillId="0" borderId="0" xfId="0" applyFont="1" applyFill="1" applyAlignment="1">
      <alignment horizontal="right" wrapText="1"/>
    </xf>
    <xf numFmtId="6" fontId="2" fillId="0" borderId="0" xfId="0" applyNumberFormat="1" applyFont="1" applyFill="1" applyAlignment="1">
      <alignment horizontal="right" wrapText="1"/>
    </xf>
    <xf numFmtId="3" fontId="2" fillId="0" borderId="0" xfId="0" applyNumberFormat="1" applyFont="1" applyFill="1" applyAlignment="1">
      <alignment horizontal="right" wrapText="1"/>
    </xf>
    <xf numFmtId="8" fontId="2" fillId="0" borderId="0" xfId="0" applyNumberFormat="1" applyFont="1" applyFill="1"/>
    <xf numFmtId="6" fontId="5" fillId="0" borderId="0" xfId="0" applyNumberFormat="1" applyFont="1" applyAlignment="1">
      <alignment horizontal="right" wrapText="1"/>
    </xf>
    <xf numFmtId="8" fontId="5" fillId="0" borderId="0" xfId="0" applyNumberFormat="1" applyFont="1"/>
    <xf numFmtId="0" fontId="0" fillId="2" borderId="0" xfId="0" applyFill="1"/>
    <xf numFmtId="0" fontId="2" fillId="14" borderId="0" xfId="0" applyFont="1" applyFill="1"/>
    <xf numFmtId="6" fontId="2" fillId="14" borderId="0" xfId="0" applyNumberFormat="1" applyFont="1" applyFill="1"/>
    <xf numFmtId="0" fontId="2" fillId="14" borderId="0" xfId="0" applyFont="1" applyFill="1" applyAlignment="1">
      <alignment wrapText="1"/>
    </xf>
    <xf numFmtId="0" fontId="0" fillId="14" borderId="0" xfId="0" applyFill="1"/>
    <xf numFmtId="0" fontId="0" fillId="15" borderId="0" xfId="0" applyFill="1"/>
    <xf numFmtId="0" fontId="26" fillId="5" borderId="0" xfId="0" applyFont="1" applyFill="1"/>
    <xf numFmtId="0" fontId="2" fillId="16" borderId="0" xfId="0" applyFont="1" applyFill="1"/>
    <xf numFmtId="0" fontId="0" fillId="16" borderId="0" xfId="0" applyFill="1"/>
    <xf numFmtId="0" fontId="2" fillId="8" borderId="0" xfId="0" applyFont="1" applyFill="1"/>
    <xf numFmtId="0" fontId="28" fillId="8" borderId="0" xfId="0" applyFont="1" applyFill="1"/>
    <xf numFmtId="0" fontId="28" fillId="15" borderId="0" xfId="0" applyFont="1" applyFill="1"/>
    <xf numFmtId="0" fontId="28" fillId="0" borderId="0" xfId="0" applyFont="1" applyFill="1"/>
    <xf numFmtId="0" fontId="33" fillId="5" borderId="0" xfId="0" applyFont="1" applyFill="1"/>
    <xf numFmtId="0" fontId="28" fillId="16" borderId="0" xfId="0" applyFont="1" applyFill="1"/>
    <xf numFmtId="0" fontId="28" fillId="5" borderId="0" xfId="0" applyFont="1" applyFill="1"/>
    <xf numFmtId="0" fontId="21" fillId="0" borderId="1" xfId="0" applyFont="1" applyBorder="1"/>
    <xf numFmtId="0" fontId="28" fillId="0" borderId="1" xfId="0" applyFont="1" applyBorder="1"/>
    <xf numFmtId="0" fontId="28" fillId="0" borderId="1" xfId="0" applyFont="1" applyFill="1" applyBorder="1"/>
    <xf numFmtId="0" fontId="28" fillId="15" borderId="1" xfId="0" applyFont="1" applyFill="1" applyBorder="1"/>
    <xf numFmtId="0" fontId="28" fillId="0" borderId="0" xfId="0" applyFont="1" applyFill="1" applyBorder="1"/>
    <xf numFmtId="0" fontId="33" fillId="5" borderId="0" xfId="0" applyFont="1" applyFill="1" applyBorder="1"/>
    <xf numFmtId="0" fontId="28" fillId="5" borderId="1" xfId="0" applyFont="1" applyFill="1" applyBorder="1"/>
    <xf numFmtId="0" fontId="21" fillId="2" borderId="0" xfId="0" applyFont="1" applyFill="1" applyAlignment="1">
      <alignment wrapText="1"/>
    </xf>
    <xf numFmtId="0" fontId="21" fillId="4" borderId="0" xfId="0" applyFont="1" applyFill="1"/>
    <xf numFmtId="0" fontId="21" fillId="15" borderId="0" xfId="0" applyFont="1" applyFill="1"/>
    <xf numFmtId="0" fontId="21" fillId="4" borderId="0" xfId="0" applyFont="1" applyFill="1" applyBorder="1" applyAlignment="1">
      <alignment wrapText="1"/>
    </xf>
    <xf numFmtId="0" fontId="34" fillId="5" borderId="2" xfId="0" applyFont="1" applyFill="1" applyBorder="1" applyAlignment="1">
      <alignment wrapText="1"/>
    </xf>
    <xf numFmtId="0" fontId="21" fillId="4" borderId="2" xfId="0" applyFont="1" applyFill="1" applyBorder="1" applyAlignment="1">
      <alignment wrapText="1"/>
    </xf>
    <xf numFmtId="0" fontId="21" fillId="2" borderId="1" xfId="0" applyFont="1" applyFill="1" applyBorder="1" applyAlignment="1">
      <alignment wrapText="1"/>
    </xf>
    <xf numFmtId="0" fontId="28" fillId="0" borderId="1" xfId="0" applyFont="1" applyBorder="1" applyAlignment="1">
      <alignment wrapText="1"/>
    </xf>
    <xf numFmtId="0" fontId="28" fillId="4" borderId="1" xfId="0" applyFont="1" applyFill="1" applyBorder="1" applyAlignment="1">
      <alignment wrapText="1"/>
    </xf>
    <xf numFmtId="0" fontId="28" fillId="0" borderId="1" xfId="0" applyFont="1" applyFill="1" applyBorder="1" applyAlignment="1">
      <alignment wrapText="1"/>
    </xf>
    <xf numFmtId="0" fontId="28" fillId="15" borderId="1" xfId="0" applyFont="1" applyFill="1" applyBorder="1" applyAlignment="1">
      <alignment wrapText="1"/>
    </xf>
    <xf numFmtId="0" fontId="33" fillId="5" borderId="1" xfId="0" applyFont="1" applyFill="1" applyBorder="1" applyAlignment="1">
      <alignment wrapText="1"/>
    </xf>
    <xf numFmtId="0" fontId="28" fillId="16" borderId="1" xfId="0" applyFont="1" applyFill="1" applyBorder="1" applyAlignment="1">
      <alignment wrapText="1"/>
    </xf>
    <xf numFmtId="0" fontId="28" fillId="5" borderId="1" xfId="0" applyFont="1" applyFill="1" applyBorder="1" applyAlignment="1">
      <alignment wrapText="1"/>
    </xf>
    <xf numFmtId="0" fontId="21" fillId="2" borderId="0" xfId="0" applyFont="1" applyFill="1"/>
    <xf numFmtId="6" fontId="28" fillId="0" borderId="0" xfId="0" applyNumberFormat="1" applyFont="1"/>
    <xf numFmtId="0" fontId="28" fillId="4" borderId="0" xfId="0" applyFont="1" applyFill="1"/>
    <xf numFmtId="6" fontId="28" fillId="0" borderId="0" xfId="0" applyNumberFormat="1" applyFont="1" applyFill="1"/>
    <xf numFmtId="3" fontId="28" fillId="16" borderId="0" xfId="0" applyNumberFormat="1" applyFont="1" applyFill="1"/>
    <xf numFmtId="3" fontId="28" fillId="0" borderId="0" xfId="0" applyNumberFormat="1" applyFont="1"/>
    <xf numFmtId="3" fontId="28" fillId="0" borderId="0" xfId="0" applyNumberFormat="1" applyFont="1" applyFill="1"/>
    <xf numFmtId="3" fontId="28" fillId="4" borderId="0" xfId="0" applyNumberFormat="1" applyFont="1" applyFill="1"/>
    <xf numFmtId="3" fontId="33" fillId="5" borderId="0" xfId="0" applyNumberFormat="1" applyFont="1" applyFill="1"/>
    <xf numFmtId="0" fontId="21" fillId="8" borderId="0" xfId="0" applyFont="1" applyFill="1"/>
    <xf numFmtId="0" fontId="21" fillId="2" borderId="0" xfId="0" applyFont="1" applyFill="1" applyAlignment="1">
      <alignment horizontal="right"/>
    </xf>
    <xf numFmtId="6" fontId="21" fillId="0" borderId="0" xfId="0" applyNumberFormat="1" applyFont="1"/>
    <xf numFmtId="3" fontId="21" fillId="0" borderId="0" xfId="0" applyNumberFormat="1" applyFont="1"/>
    <xf numFmtId="0" fontId="21" fillId="0" borderId="0" xfId="0" applyFont="1" applyFill="1"/>
    <xf numFmtId="3" fontId="21" fillId="4" borderId="0" xfId="0" applyNumberFormat="1" applyFont="1" applyFill="1"/>
    <xf numFmtId="3" fontId="34" fillId="5" borderId="0" xfId="0" applyNumberFormat="1" applyFont="1" applyFill="1"/>
    <xf numFmtId="6" fontId="21" fillId="0" borderId="0" xfId="0" applyNumberFormat="1" applyFont="1" applyFill="1"/>
    <xf numFmtId="3" fontId="21" fillId="16" borderId="0" xfId="0" applyNumberFormat="1" applyFont="1" applyFill="1"/>
    <xf numFmtId="0" fontId="21" fillId="16" borderId="0" xfId="0" applyFont="1" applyFill="1"/>
    <xf numFmtId="0" fontId="21" fillId="5" borderId="0" xfId="0" applyFont="1" applyFill="1"/>
    <xf numFmtId="8" fontId="28" fillId="0" borderId="0" xfId="0" applyNumberFormat="1" applyFont="1" applyFill="1"/>
    <xf numFmtId="8" fontId="28" fillId="16" borderId="0" xfId="0" applyNumberFormat="1" applyFont="1" applyFill="1"/>
    <xf numFmtId="0" fontId="35" fillId="0" borderId="0" xfId="0" applyFont="1"/>
    <xf numFmtId="6" fontId="35" fillId="0" borderId="0" xfId="0" applyNumberFormat="1" applyFont="1" applyFill="1"/>
    <xf numFmtId="3" fontId="35" fillId="0" borderId="0" xfId="0" applyNumberFormat="1" applyFont="1" applyFill="1"/>
    <xf numFmtId="0" fontId="35" fillId="15" borderId="0" xfId="0" applyFont="1" applyFill="1"/>
    <xf numFmtId="0" fontId="35" fillId="4" borderId="0" xfId="0" applyFont="1" applyFill="1"/>
    <xf numFmtId="3" fontId="35" fillId="16" borderId="0" xfId="0" applyNumberFormat="1" applyFont="1" applyFill="1"/>
    <xf numFmtId="0" fontId="33" fillId="0" borderId="0" xfId="0" applyFont="1" applyFill="1"/>
    <xf numFmtId="0" fontId="26" fillId="0" borderId="0" xfId="0" applyFont="1" applyFill="1"/>
    <xf numFmtId="0" fontId="21" fillId="0" borderId="0" xfId="0" applyFont="1" applyBorder="1" applyAlignment="1">
      <alignment horizontal="right" wrapText="1"/>
    </xf>
    <xf numFmtId="0" fontId="21" fillId="0" borderId="0" xfId="0" applyFont="1" applyFill="1" applyBorder="1" applyAlignment="1">
      <alignment wrapText="1"/>
    </xf>
    <xf numFmtId="0" fontId="21" fillId="0" borderId="0" xfId="0" applyFont="1" applyBorder="1" applyAlignment="1">
      <alignment wrapText="1"/>
    </xf>
    <xf numFmtId="0" fontId="21" fillId="0" borderId="0" xfId="0" applyFont="1" applyFill="1" applyBorder="1"/>
    <xf numFmtId="3" fontId="33" fillId="0" borderId="0" xfId="0" applyNumberFormat="1" applyFont="1" applyFill="1"/>
    <xf numFmtId="0" fontId="26" fillId="2" borderId="0" xfId="0" applyFont="1" applyFill="1"/>
    <xf numFmtId="0" fontId="2" fillId="0" borderId="0" xfId="0" applyFont="1" applyAlignment="1">
      <alignment horizontal="center"/>
    </xf>
    <xf numFmtId="0" fontId="28" fillId="2" borderId="0" xfId="0" applyFont="1" applyFill="1"/>
    <xf numFmtId="0" fontId="33" fillId="2" borderId="0" xfId="0" applyFont="1" applyFill="1"/>
    <xf numFmtId="0" fontId="28" fillId="2" borderId="1" xfId="0" applyFont="1" applyFill="1" applyBorder="1"/>
    <xf numFmtId="0" fontId="33" fillId="2" borderId="0" xfId="0" applyFont="1" applyFill="1" applyBorder="1"/>
    <xf numFmtId="0" fontId="34" fillId="2" borderId="2" xfId="0" applyFont="1" applyFill="1" applyBorder="1" applyAlignment="1">
      <alignment wrapText="1"/>
    </xf>
    <xf numFmtId="0" fontId="28" fillId="2" borderId="1" xfId="0" applyFont="1" applyFill="1" applyBorder="1" applyAlignment="1">
      <alignment wrapText="1"/>
    </xf>
    <xf numFmtId="0" fontId="33" fillId="2" borderId="1" xfId="0" applyFont="1" applyFill="1" applyBorder="1" applyAlignment="1">
      <alignment wrapText="1"/>
    </xf>
    <xf numFmtId="0" fontId="28" fillId="16" borderId="0" xfId="0" applyFont="1" applyFill="1" applyAlignment="1">
      <alignment horizontal="right"/>
    </xf>
    <xf numFmtId="3" fontId="28" fillId="0" borderId="0" xfId="0" applyNumberFormat="1" applyFont="1" applyAlignment="1">
      <alignment horizontal="right"/>
    </xf>
    <xf numFmtId="8" fontId="28" fillId="2" borderId="0" xfId="0" applyNumberFormat="1" applyFont="1" applyFill="1"/>
    <xf numFmtId="3" fontId="28" fillId="0" borderId="0" xfId="0" applyNumberFormat="1" applyFont="1" applyFill="1" applyAlignment="1">
      <alignment horizontal="right"/>
    </xf>
    <xf numFmtId="0" fontId="5" fillId="11" borderId="0" xfId="0" applyFont="1" applyFill="1"/>
    <xf numFmtId="3" fontId="2" fillId="17" borderId="0" xfId="0" applyNumberFormat="1" applyFont="1" applyFill="1"/>
    <xf numFmtId="0" fontId="1" fillId="0" borderId="0" xfId="1" applyFont="1" applyAlignment="1">
      <alignment horizontal="right" wrapText="1"/>
    </xf>
    <xf numFmtId="0" fontId="4" fillId="0" borderId="0" xfId="1" applyFont="1" applyAlignment="1">
      <alignment horizontal="right" wrapText="1"/>
    </xf>
    <xf numFmtId="0" fontId="5" fillId="0" borderId="0" xfId="0" applyFont="1" applyAlignment="1">
      <alignment horizontal="right"/>
    </xf>
    <xf numFmtId="3" fontId="5" fillId="0" borderId="0" xfId="0" applyNumberFormat="1" applyFont="1"/>
    <xf numFmtId="6" fontId="5" fillId="0" borderId="0" xfId="0" applyNumberFormat="1" applyFont="1"/>
    <xf numFmtId="0" fontId="32" fillId="0" borderId="0" xfId="0" applyFont="1" applyFill="1"/>
    <xf numFmtId="0" fontId="32" fillId="0" borderId="0" xfId="0" applyFont="1"/>
    <xf numFmtId="3" fontId="32" fillId="3" borderId="0" xfId="0" applyNumberFormat="1" applyFont="1" applyFill="1"/>
    <xf numFmtId="0" fontId="0" fillId="18" borderId="0" xfId="0" applyFill="1"/>
    <xf numFmtId="0" fontId="0" fillId="3" borderId="0" xfId="0" applyFont="1" applyFill="1"/>
    <xf numFmtId="3" fontId="32" fillId="0" borderId="0" xfId="0" applyNumberFormat="1" applyFont="1"/>
    <xf numFmtId="0" fontId="0" fillId="0" borderId="16" xfId="0" applyBorder="1"/>
    <xf numFmtId="0" fontId="2" fillId="0" borderId="16" xfId="0" applyFont="1" applyBorder="1"/>
    <xf numFmtId="166" fontId="2" fillId="0" borderId="16" xfId="4" applyNumberFormat="1" applyFont="1" applyBorder="1"/>
    <xf numFmtId="0" fontId="0" fillId="0" borderId="23" xfId="0" applyBorder="1"/>
    <xf numFmtId="0" fontId="0" fillId="0" borderId="22" xfId="0" applyBorder="1"/>
    <xf numFmtId="0" fontId="5" fillId="0" borderId="18" xfId="0" applyFont="1" applyBorder="1" applyAlignment="1">
      <alignment horizontal="right" wrapText="1"/>
    </xf>
    <xf numFmtId="0" fontId="5" fillId="0" borderId="1" xfId="0" applyFont="1" applyBorder="1"/>
    <xf numFmtId="0" fontId="5" fillId="0" borderId="21" xfId="0" applyFont="1" applyBorder="1" applyAlignment="1">
      <alignment horizontal="right" wrapText="1"/>
    </xf>
    <xf numFmtId="0" fontId="0" fillId="0" borderId="25" xfId="0" applyBorder="1" applyAlignment="1">
      <alignment horizontal="right"/>
    </xf>
    <xf numFmtId="0" fontId="5" fillId="0" borderId="1" xfId="0" applyFont="1" applyBorder="1" applyAlignment="1">
      <alignment horizontal="right" wrapText="1"/>
    </xf>
    <xf numFmtId="0" fontId="2" fillId="2" borderId="1" xfId="0" applyFont="1" applyFill="1" applyBorder="1" applyAlignment="1">
      <alignment horizontal="right"/>
    </xf>
    <xf numFmtId="0" fontId="0" fillId="2" borderId="0" xfId="0" applyFont="1" applyFill="1"/>
    <xf numFmtId="0" fontId="2" fillId="0" borderId="0" xfId="1" applyFont="1"/>
    <xf numFmtId="0" fontId="2" fillId="0" borderId="0" xfId="1" applyNumberFormat="1" applyFont="1" applyBorder="1"/>
    <xf numFmtId="1" fontId="37" fillId="0" borderId="0" xfId="1" applyNumberFormat="1" applyFont="1" applyFill="1" applyBorder="1"/>
    <xf numFmtId="164" fontId="2" fillId="0" borderId="0" xfId="1" applyNumberFormat="1" applyFont="1" applyBorder="1"/>
    <xf numFmtId="2" fontId="2" fillId="0" borderId="0" xfId="1" applyNumberFormat="1" applyFont="1" applyBorder="1"/>
    <xf numFmtId="165" fontId="2" fillId="0" borderId="0" xfId="1" applyNumberFormat="1" applyFont="1" applyBorder="1"/>
    <xf numFmtId="1" fontId="2" fillId="0" borderId="0" xfId="1" applyNumberFormat="1" applyFont="1" applyBorder="1"/>
    <xf numFmtId="0" fontId="22" fillId="2" borderId="0" xfId="0" applyFont="1" applyFill="1" applyAlignment="1">
      <alignment wrapText="1"/>
    </xf>
    <xf numFmtId="0" fontId="22" fillId="2" borderId="0" xfId="0" applyNumberFormat="1" applyFont="1" applyFill="1" applyAlignment="1">
      <alignment wrapText="1"/>
    </xf>
    <xf numFmtId="49" fontId="2" fillId="0" borderId="0" xfId="0" applyNumberFormat="1" applyFont="1"/>
    <xf numFmtId="0" fontId="2" fillId="0" borderId="0" xfId="0" applyNumberFormat="1" applyFont="1"/>
    <xf numFmtId="0" fontId="38" fillId="0" borderId="0" xfId="0" applyFont="1"/>
    <xf numFmtId="0" fontId="4" fillId="0" borderId="0" xfId="0" applyFont="1" applyAlignment="1"/>
    <xf numFmtId="0" fontId="8" fillId="0" borderId="0" xfId="0" applyNumberFormat="1" applyFont="1" applyFill="1" applyBorder="1" applyAlignment="1">
      <alignment horizontal="right" vertical="top"/>
    </xf>
    <xf numFmtId="3" fontId="40" fillId="0" borderId="0" xfId="0" applyNumberFormat="1" applyFont="1" applyFill="1" applyBorder="1" applyAlignment="1">
      <alignment horizontal="left" vertical="top"/>
    </xf>
    <xf numFmtId="3" fontId="8" fillId="0" borderId="0" xfId="0" applyNumberFormat="1" applyFont="1" applyFill="1" applyBorder="1" applyAlignment="1">
      <alignment horizontal="right" vertical="top"/>
    </xf>
    <xf numFmtId="164" fontId="8" fillId="0" borderId="0" xfId="0" applyNumberFormat="1" applyFont="1" applyFill="1" applyBorder="1" applyAlignment="1">
      <alignment horizontal="right" vertical="top"/>
    </xf>
    <xf numFmtId="164" fontId="8" fillId="0" borderId="0" xfId="0" applyNumberFormat="1" applyFont="1" applyFill="1" applyBorder="1" applyAlignment="1">
      <alignment horizontal="right"/>
    </xf>
    <xf numFmtId="9" fontId="8" fillId="0" borderId="0" xfId="5" applyFont="1" applyFill="1" applyBorder="1" applyAlignment="1">
      <alignment horizontal="right" vertical="top"/>
    </xf>
    <xf numFmtId="9" fontId="8" fillId="4" borderId="0" xfId="5" applyFont="1" applyFill="1" applyBorder="1" applyAlignment="1">
      <alignment horizontal="right" vertical="top"/>
    </xf>
    <xf numFmtId="0" fontId="8" fillId="0" borderId="0" xfId="0" applyFont="1" applyFill="1" applyBorder="1" applyAlignment="1">
      <alignment horizontal="right" vertical="top"/>
    </xf>
    <xf numFmtId="0" fontId="41" fillId="0" borderId="0" xfId="0" applyFont="1" applyFill="1" applyBorder="1" applyAlignment="1">
      <alignment vertical="top"/>
    </xf>
    <xf numFmtId="0" fontId="41" fillId="0" borderId="16" xfId="0" applyFont="1" applyFill="1" applyBorder="1" applyAlignment="1">
      <alignment horizontal="left" vertical="top"/>
    </xf>
    <xf numFmtId="0" fontId="41" fillId="0" borderId="0" xfId="0" applyFont="1" applyFill="1" applyBorder="1" applyAlignment="1">
      <alignment horizontal="right" vertical="top" wrapText="1"/>
    </xf>
    <xf numFmtId="0" fontId="41" fillId="0" borderId="16" xfId="0" applyFont="1" applyFill="1" applyBorder="1" applyAlignment="1">
      <alignment horizontal="right" vertical="top" wrapText="1"/>
    </xf>
    <xf numFmtId="9" fontId="41" fillId="0" borderId="0" xfId="5" applyFont="1" applyFill="1" applyBorder="1" applyAlignment="1">
      <alignment horizontal="right" vertical="top" wrapText="1"/>
    </xf>
    <xf numFmtId="9" fontId="41" fillId="4" borderId="0" xfId="5" applyFont="1" applyFill="1" applyBorder="1" applyAlignment="1">
      <alignment horizontal="right" vertical="top" wrapText="1"/>
    </xf>
    <xf numFmtId="0" fontId="8" fillId="0" borderId="1" xfId="0" applyFont="1" applyFill="1" applyBorder="1" applyAlignment="1">
      <alignment horizontal="left" vertical="top"/>
    </xf>
    <xf numFmtId="0" fontId="8" fillId="0" borderId="21" xfId="0" applyFont="1" applyFill="1" applyBorder="1" applyAlignment="1">
      <alignment horizontal="left" vertical="top"/>
    </xf>
    <xf numFmtId="0" fontId="8" fillId="0" borderId="1" xfId="0" applyNumberFormat="1" applyFont="1" applyFill="1" applyBorder="1" applyAlignment="1">
      <alignment horizontal="left" vertical="top"/>
    </xf>
    <xf numFmtId="0" fontId="8" fillId="0" borderId="21" xfId="0" applyNumberFormat="1" applyFont="1" applyFill="1" applyBorder="1" applyAlignment="1">
      <alignment horizontal="left" vertical="top"/>
    </xf>
    <xf numFmtId="164" fontId="8" fillId="0" borderId="1" xfId="0" applyNumberFormat="1" applyFont="1" applyFill="1" applyBorder="1" applyAlignment="1">
      <alignment horizontal="center" vertical="center"/>
    </xf>
    <xf numFmtId="164" fontId="8" fillId="0" borderId="21" xfId="0" applyNumberFormat="1" applyFont="1" applyFill="1" applyBorder="1" applyAlignment="1">
      <alignment horizontal="center" vertical="center"/>
    </xf>
    <xf numFmtId="9" fontId="42" fillId="0" borderId="1" xfId="5" applyFont="1" applyFill="1" applyBorder="1" applyAlignment="1">
      <alignment horizontal="center" vertical="center"/>
    </xf>
    <xf numFmtId="9" fontId="42" fillId="4" borderId="0" xfId="5" applyFont="1" applyFill="1" applyBorder="1" applyAlignment="1">
      <alignment horizontal="center" vertical="center"/>
    </xf>
    <xf numFmtId="164" fontId="8" fillId="0" borderId="1" xfId="0" applyNumberFormat="1" applyFont="1" applyFill="1" applyBorder="1" applyAlignment="1">
      <alignment horizontal="right" vertical="center"/>
    </xf>
    <xf numFmtId="164" fontId="8" fillId="0" borderId="21" xfId="0" applyNumberFormat="1" applyFont="1" applyFill="1" applyBorder="1" applyAlignment="1">
      <alignment horizontal="right" vertical="center"/>
    </xf>
    <xf numFmtId="0" fontId="8" fillId="0" borderId="16" xfId="0" applyFont="1" applyFill="1" applyBorder="1" applyAlignment="1">
      <alignment horizontal="left" vertical="top"/>
    </xf>
    <xf numFmtId="0" fontId="8" fillId="0" borderId="16" xfId="0" applyFont="1" applyFill="1" applyBorder="1" applyAlignment="1">
      <alignment horizontal="right" vertical="top"/>
    </xf>
    <xf numFmtId="164" fontId="8" fillId="0" borderId="0" xfId="0" applyNumberFormat="1" applyFont="1" applyFill="1" applyBorder="1" applyAlignment="1">
      <alignment vertical="top" wrapText="1"/>
    </xf>
    <xf numFmtId="164" fontId="8" fillId="0" borderId="16" xfId="0" applyNumberFormat="1" applyFont="1" applyFill="1" applyBorder="1" applyAlignment="1">
      <alignment vertical="top" wrapText="1"/>
    </xf>
    <xf numFmtId="0" fontId="2" fillId="0" borderId="17" xfId="0" applyFont="1" applyBorder="1"/>
    <xf numFmtId="164" fontId="2" fillId="0" borderId="0" xfId="0" applyNumberFormat="1" applyFont="1"/>
    <xf numFmtId="164" fontId="2" fillId="0" borderId="16" xfId="0" applyNumberFormat="1" applyFont="1" applyBorder="1"/>
    <xf numFmtId="164" fontId="8" fillId="0" borderId="0" xfId="0" applyNumberFormat="1" applyFont="1" applyFill="1" applyAlignment="1">
      <alignment horizontal="right" vertical="top"/>
    </xf>
    <xf numFmtId="0" fontId="8" fillId="0" borderId="1" xfId="0" applyFont="1" applyFill="1" applyBorder="1" applyAlignment="1">
      <alignment horizontal="right" vertical="top"/>
    </xf>
    <xf numFmtId="0" fontId="8" fillId="0" borderId="21" xfId="0" applyFont="1" applyFill="1" applyBorder="1" applyAlignment="1">
      <alignment horizontal="right" vertical="top"/>
    </xf>
    <xf numFmtId="164" fontId="8" fillId="0" borderId="1" xfId="0" applyNumberFormat="1" applyFont="1" applyFill="1" applyBorder="1" applyAlignment="1">
      <alignment vertical="top" wrapText="1"/>
    </xf>
    <xf numFmtId="164" fontId="8" fillId="0" borderId="1" xfId="0" applyNumberFormat="1" applyFont="1" applyFill="1" applyBorder="1" applyAlignment="1">
      <alignment horizontal="right" vertical="top"/>
    </xf>
    <xf numFmtId="164" fontId="8" fillId="0" borderId="21" xfId="0" applyNumberFormat="1" applyFont="1" applyFill="1" applyBorder="1" applyAlignment="1">
      <alignment vertical="top" wrapText="1"/>
    </xf>
    <xf numFmtId="9" fontId="8" fillId="0" borderId="1" xfId="5" applyFont="1" applyFill="1" applyBorder="1" applyAlignment="1">
      <alignment horizontal="right" vertical="top"/>
    </xf>
    <xf numFmtId="0" fontId="2" fillId="0" borderId="21" xfId="0" applyFont="1" applyBorder="1"/>
    <xf numFmtId="164" fontId="2" fillId="0" borderId="1" xfId="0" applyNumberFormat="1" applyFont="1" applyBorder="1"/>
    <xf numFmtId="164" fontId="2" fillId="0" borderId="21" xfId="0" applyNumberFormat="1" applyFont="1" applyBorder="1"/>
    <xf numFmtId="164" fontId="2" fillId="0" borderId="24" xfId="0" applyNumberFormat="1" applyFont="1" applyBorder="1"/>
    <xf numFmtId="0" fontId="8" fillId="0" borderId="16" xfId="0" applyFont="1" applyFill="1" applyBorder="1" applyAlignment="1">
      <alignment horizontal="left" vertical="top" wrapText="1"/>
    </xf>
    <xf numFmtId="164" fontId="8" fillId="0" borderId="0" xfId="0" applyNumberFormat="1" applyFont="1" applyFill="1" applyBorder="1" applyAlignment="1">
      <alignment horizontal="right" vertical="top" wrapText="1"/>
    </xf>
    <xf numFmtId="0" fontId="8" fillId="0" borderId="16" xfId="0" applyFont="1" applyFill="1" applyBorder="1" applyAlignment="1">
      <alignment vertical="top"/>
    </xf>
    <xf numFmtId="0" fontId="8" fillId="0" borderId="16" xfId="0" applyFont="1" applyFill="1" applyBorder="1" applyAlignment="1">
      <alignment horizontal="right" vertical="top" wrapText="1"/>
    </xf>
    <xf numFmtId="164" fontId="8" fillId="0" borderId="24" xfId="0" applyNumberFormat="1" applyFont="1" applyFill="1" applyBorder="1" applyAlignment="1">
      <alignment vertical="top" wrapText="1"/>
    </xf>
    <xf numFmtId="164" fontId="8" fillId="0" borderId="0" xfId="0" applyNumberFormat="1" applyFont="1" applyFill="1" applyAlignment="1">
      <alignment horizontal="right" vertical="top" wrapText="1"/>
    </xf>
    <xf numFmtId="0" fontId="8" fillId="0" borderId="0" xfId="0" applyFont="1" applyFill="1" applyBorder="1" applyAlignment="1">
      <alignment horizontal="right" vertical="top" wrapText="1"/>
    </xf>
    <xf numFmtId="164" fontId="8" fillId="0" borderId="16" xfId="0" applyNumberFormat="1" applyFont="1" applyFill="1" applyBorder="1" applyAlignment="1">
      <alignment horizontal="right" vertical="top" wrapText="1"/>
    </xf>
    <xf numFmtId="0" fontId="2" fillId="0" borderId="2" xfId="0" applyFont="1" applyBorder="1"/>
    <xf numFmtId="0" fontId="8" fillId="0" borderId="16" xfId="0" applyFont="1" applyFill="1" applyBorder="1" applyAlignment="1">
      <alignment horizontal="left" wrapText="1"/>
    </xf>
    <xf numFmtId="0" fontId="8" fillId="0" borderId="16" xfId="0" applyFont="1" applyFill="1" applyBorder="1" applyAlignment="1">
      <alignment vertical="top" wrapText="1"/>
    </xf>
    <xf numFmtId="0" fontId="8" fillId="0" borderId="16" xfId="0" applyFont="1" applyFill="1" applyBorder="1" applyAlignment="1">
      <alignment horizontal="left"/>
    </xf>
    <xf numFmtId="0" fontId="8" fillId="0" borderId="21" xfId="0" applyFont="1" applyFill="1" applyBorder="1" applyAlignment="1">
      <alignment horizontal="right" vertical="top" wrapText="1"/>
    </xf>
    <xf numFmtId="9" fontId="8" fillId="0" borderId="24" xfId="5" applyFont="1" applyFill="1" applyBorder="1" applyAlignment="1">
      <alignment horizontal="right" vertical="top"/>
    </xf>
    <xf numFmtId="0" fontId="41" fillId="0" borderId="0" xfId="0" applyFont="1" applyFill="1" applyBorder="1" applyAlignment="1">
      <alignment horizontal="right" vertical="top"/>
    </xf>
    <xf numFmtId="9" fontId="41" fillId="0" borderId="16" xfId="5" applyFont="1" applyFill="1" applyBorder="1" applyAlignment="1">
      <alignment horizontal="right" vertical="top" wrapText="1"/>
    </xf>
    <xf numFmtId="1" fontId="41" fillId="0" borderId="0" xfId="0" applyNumberFormat="1" applyFont="1" applyFill="1" applyBorder="1" applyAlignment="1">
      <alignment horizontal="right" vertical="top"/>
    </xf>
    <xf numFmtId="1" fontId="41" fillId="0" borderId="16" xfId="0" applyNumberFormat="1" applyFont="1" applyFill="1" applyBorder="1" applyAlignment="1">
      <alignment horizontal="right" vertical="top"/>
    </xf>
    <xf numFmtId="9" fontId="41" fillId="0" borderId="0" xfId="5" applyFont="1" applyFill="1" applyBorder="1" applyAlignment="1">
      <alignment horizontal="right" vertical="top"/>
    </xf>
    <xf numFmtId="9" fontId="41" fillId="4" borderId="0" xfId="5" applyFont="1" applyFill="1" applyBorder="1" applyAlignment="1">
      <alignment horizontal="right" vertical="top"/>
    </xf>
    <xf numFmtId="164" fontId="5" fillId="0" borderId="0" xfId="0" applyNumberFormat="1" applyFont="1"/>
    <xf numFmtId="164" fontId="5" fillId="0" borderId="16" xfId="0" applyNumberFormat="1" applyFont="1" applyBorder="1"/>
    <xf numFmtId="0" fontId="8" fillId="0" borderId="0" xfId="0" applyFont="1" applyFill="1" applyBorder="1" applyAlignment="1">
      <alignment wrapText="1"/>
    </xf>
    <xf numFmtId="0" fontId="8" fillId="0" borderId="0" xfId="0" applyFont="1" applyFill="1" applyBorder="1" applyAlignment="1">
      <alignment horizontal="right" wrapText="1"/>
    </xf>
    <xf numFmtId="166" fontId="2" fillId="0" borderId="0" xfId="4" applyNumberFormat="1" applyFont="1"/>
    <xf numFmtId="166" fontId="2" fillId="19" borderId="0" xfId="4" applyNumberFormat="1" applyFont="1" applyFill="1"/>
    <xf numFmtId="166" fontId="5" fillId="0" borderId="0" xfId="4" applyNumberFormat="1" applyFont="1"/>
    <xf numFmtId="166" fontId="5" fillId="19" borderId="0" xfId="4" applyNumberFormat="1" applyFont="1" applyFill="1"/>
    <xf numFmtId="166" fontId="2" fillId="0" borderId="0" xfId="0" applyNumberFormat="1" applyFont="1"/>
    <xf numFmtId="169" fontId="2" fillId="0" borderId="0" xfId="0" applyNumberFormat="1" applyFont="1"/>
    <xf numFmtId="166" fontId="5" fillId="0" borderId="0" xfId="0" applyNumberFormat="1" applyFont="1"/>
    <xf numFmtId="166" fontId="2" fillId="19" borderId="0" xfId="0" applyNumberFormat="1" applyFont="1" applyFill="1"/>
    <xf numFmtId="166" fontId="5" fillId="19" borderId="0" xfId="0" applyNumberFormat="1" applyFont="1" applyFill="1"/>
    <xf numFmtId="0" fontId="0" fillId="0" borderId="0" xfId="1" applyFont="1"/>
    <xf numFmtId="166" fontId="2" fillId="0" borderId="0" xfId="4" applyNumberFormat="1" applyFont="1" applyFill="1"/>
    <xf numFmtId="0" fontId="30" fillId="0" borderId="0" xfId="0" applyFont="1"/>
    <xf numFmtId="166" fontId="5" fillId="0" borderId="0" xfId="4" applyNumberFormat="1" applyFont="1" applyFill="1" applyAlignment="1">
      <alignment horizontal="right" wrapText="1"/>
    </xf>
    <xf numFmtId="0" fontId="5" fillId="4" borderId="0" xfId="0" applyFont="1" applyFill="1" applyAlignment="1">
      <alignment horizontal="right" wrapText="1"/>
    </xf>
    <xf numFmtId="0" fontId="43" fillId="0" borderId="0" xfId="0" applyFont="1" applyAlignment="1">
      <alignment horizontal="right" wrapText="1"/>
    </xf>
    <xf numFmtId="0" fontId="44" fillId="0" borderId="0" xfId="0" applyFont="1" applyAlignment="1">
      <alignment horizontal="center" vertical="center"/>
    </xf>
    <xf numFmtId="0" fontId="41" fillId="0" borderId="0" xfId="0" applyFont="1" applyAlignment="1">
      <alignment horizontal="left" wrapText="1"/>
    </xf>
    <xf numFmtId="0" fontId="41" fillId="4" borderId="0" xfId="0" applyFont="1" applyFill="1" applyAlignment="1">
      <alignment horizontal="left" wrapText="1"/>
    </xf>
    <xf numFmtId="9" fontId="2" fillId="0" borderId="0" xfId="5" applyFont="1"/>
    <xf numFmtId="166" fontId="2" fillId="4" borderId="0" xfId="4" applyNumberFormat="1" applyFont="1" applyFill="1"/>
    <xf numFmtId="3" fontId="30" fillId="0" borderId="0" xfId="0" applyNumberFormat="1" applyFont="1"/>
    <xf numFmtId="9" fontId="5" fillId="0" borderId="0" xfId="0" applyNumberFormat="1" applyFont="1"/>
    <xf numFmtId="3" fontId="30" fillId="20" borderId="0" xfId="0" applyNumberFormat="1" applyFont="1" applyFill="1"/>
    <xf numFmtId="0" fontId="2" fillId="20" borderId="0" xfId="0" applyFont="1" applyFill="1"/>
    <xf numFmtId="166" fontId="2" fillId="20" borderId="0" xfId="4" applyNumberFormat="1" applyFont="1" applyFill="1"/>
    <xf numFmtId="3" fontId="32" fillId="20" borderId="0" xfId="0" applyNumberFormat="1" applyFont="1" applyFill="1"/>
    <xf numFmtId="166" fontId="32" fillId="20" borderId="0" xfId="4" applyNumberFormat="1" applyFont="1" applyFill="1" applyAlignment="1">
      <alignment horizontal="right"/>
    </xf>
    <xf numFmtId="166" fontId="32" fillId="20" borderId="0" xfId="4" applyNumberFormat="1" applyFont="1" applyFill="1"/>
    <xf numFmtId="166" fontId="5" fillId="0" borderId="0" xfId="4" applyNumberFormat="1" applyFont="1" applyFill="1"/>
    <xf numFmtId="169" fontId="2" fillId="4" borderId="0" xfId="0" applyNumberFormat="1" applyFont="1" applyFill="1"/>
    <xf numFmtId="3" fontId="41" fillId="0" borderId="0" xfId="0" applyNumberFormat="1" applyFont="1"/>
    <xf numFmtId="166" fontId="43" fillId="0" borderId="0" xfId="4" applyNumberFormat="1" applyFont="1" applyFill="1"/>
    <xf numFmtId="166" fontId="2" fillId="4" borderId="0" xfId="0" applyNumberFormat="1" applyFont="1" applyFill="1"/>
    <xf numFmtId="166" fontId="41" fillId="0" borderId="0" xfId="0" applyNumberFormat="1" applyFont="1" applyAlignment="1">
      <alignment horizontal="left" wrapText="1"/>
    </xf>
    <xf numFmtId="166" fontId="41" fillId="4" borderId="0" xfId="0" applyNumberFormat="1" applyFont="1" applyFill="1" applyAlignment="1">
      <alignment horizontal="left" wrapText="1"/>
    </xf>
    <xf numFmtId="3" fontId="0" fillId="0" borderId="0" xfId="0" applyNumberFormat="1"/>
    <xf numFmtId="3" fontId="5" fillId="0" borderId="0" xfId="0" applyNumberFormat="1" applyFont="1" applyFill="1"/>
    <xf numFmtId="3" fontId="43" fillId="0" borderId="0" xfId="0" applyNumberFormat="1" applyFont="1" applyFill="1"/>
    <xf numFmtId="0" fontId="2" fillId="4" borderId="0" xfId="0" quotePrefix="1" applyFont="1" applyFill="1" applyAlignment="1">
      <alignment horizontal="right"/>
    </xf>
    <xf numFmtId="166" fontId="32" fillId="0" borderId="0" xfId="0" applyNumberFormat="1" applyFont="1"/>
    <xf numFmtId="1" fontId="30" fillId="0" borderId="0" xfId="0" applyNumberFormat="1" applyFont="1"/>
    <xf numFmtId="166" fontId="41" fillId="0" borderId="0" xfId="4" applyNumberFormat="1" applyFont="1" applyFill="1"/>
    <xf numFmtId="166" fontId="2" fillId="0" borderId="0" xfId="4" applyNumberFormat="1" applyFont="1" applyFill="1" applyAlignment="1">
      <alignment wrapText="1"/>
    </xf>
    <xf numFmtId="166" fontId="2" fillId="0" borderId="0" xfId="4" applyNumberFormat="1" applyFont="1" applyFill="1" applyAlignment="1">
      <alignment vertical="top"/>
    </xf>
    <xf numFmtId="166" fontId="5" fillId="0" borderId="0" xfId="4" applyNumberFormat="1" applyFont="1" applyFill="1" applyAlignment="1">
      <alignment vertical="top"/>
    </xf>
    <xf numFmtId="166" fontId="43" fillId="0" borderId="0" xfId="4" applyNumberFormat="1" applyFont="1" applyFill="1" applyAlignment="1">
      <alignment vertical="top"/>
    </xf>
    <xf numFmtId="0" fontId="5" fillId="0" borderId="19" xfId="0" applyFont="1" applyFill="1" applyBorder="1" applyAlignment="1">
      <alignment horizontal="right"/>
    </xf>
    <xf numFmtId="0" fontId="5" fillId="0" borderId="20" xfId="0" applyFont="1" applyFill="1" applyBorder="1" applyAlignment="1">
      <alignment horizontal="right"/>
    </xf>
    <xf numFmtId="1" fontId="2" fillId="0" borderId="0" xfId="0" applyNumberFormat="1" applyFont="1" applyFill="1"/>
    <xf numFmtId="1" fontId="2" fillId="0" borderId="16" xfId="0" applyNumberFormat="1" applyFont="1" applyFill="1" applyBorder="1"/>
    <xf numFmtId="1" fontId="5" fillId="0" borderId="16" xfId="0" applyNumberFormat="1" applyFont="1" applyFill="1" applyBorder="1"/>
    <xf numFmtId="0" fontId="5" fillId="0" borderId="18" xfId="0" applyFont="1" applyFill="1" applyBorder="1" applyAlignment="1">
      <alignment horizontal="right"/>
    </xf>
    <xf numFmtId="0" fontId="5" fillId="0" borderId="21" xfId="0" applyFont="1" applyBorder="1"/>
    <xf numFmtId="1" fontId="2" fillId="0" borderId="1" xfId="0" applyNumberFormat="1" applyFont="1" applyFill="1" applyBorder="1"/>
    <xf numFmtId="1" fontId="2" fillId="0" borderId="21" xfId="0" applyNumberFormat="1" applyFont="1" applyFill="1" applyBorder="1"/>
    <xf numFmtId="1" fontId="2" fillId="0" borderId="1" xfId="0" applyNumberFormat="1" applyFont="1" applyBorder="1"/>
    <xf numFmtId="1" fontId="2" fillId="0" borderId="21" xfId="0" applyNumberFormat="1" applyFont="1" applyBorder="1"/>
    <xf numFmtId="1" fontId="2" fillId="0" borderId="24" xfId="0" applyNumberFormat="1" applyFont="1" applyBorder="1"/>
    <xf numFmtId="0" fontId="5" fillId="15" borderId="0" xfId="0" applyFont="1" applyFill="1" applyAlignment="1">
      <alignment horizontal="right" wrapText="1"/>
    </xf>
    <xf numFmtId="0" fontId="5" fillId="15" borderId="19" xfId="0" applyFont="1" applyFill="1" applyBorder="1" applyAlignment="1">
      <alignment horizontal="right"/>
    </xf>
    <xf numFmtId="1" fontId="2" fillId="15" borderId="0" xfId="0" applyNumberFormat="1" applyFont="1" applyFill="1"/>
    <xf numFmtId="1" fontId="2" fillId="15" borderId="1" xfId="0" applyNumberFormat="1" applyFont="1" applyFill="1" applyBorder="1"/>
    <xf numFmtId="1" fontId="5" fillId="15" borderId="0" xfId="0" applyNumberFormat="1" applyFont="1" applyFill="1"/>
    <xf numFmtId="0" fontId="5" fillId="19" borderId="1" xfId="0" applyFont="1" applyFill="1" applyBorder="1" applyAlignment="1">
      <alignment horizontal="right" wrapText="1"/>
    </xf>
    <xf numFmtId="0" fontId="5" fillId="0" borderId="21" xfId="0" applyFont="1" applyBorder="1" applyAlignment="1">
      <alignment wrapText="1"/>
    </xf>
    <xf numFmtId="0" fontId="5" fillId="0" borderId="16" xfId="0" applyFont="1" applyBorder="1" applyAlignment="1">
      <alignment wrapText="1"/>
    </xf>
    <xf numFmtId="166" fontId="2" fillId="19" borderId="1" xfId="0" applyNumberFormat="1" applyFont="1" applyFill="1" applyBorder="1"/>
    <xf numFmtId="166" fontId="2" fillId="0" borderId="1" xfId="0" applyNumberFormat="1" applyFont="1" applyBorder="1"/>
    <xf numFmtId="169" fontId="2" fillId="0" borderId="1" xfId="0" applyNumberFormat="1" applyFont="1" applyBorder="1"/>
    <xf numFmtId="166" fontId="2" fillId="0" borderId="1" xfId="4" applyNumberFormat="1" applyFont="1" applyBorder="1"/>
    <xf numFmtId="166" fontId="2" fillId="19" borderId="1" xfId="4" applyNumberFormat="1" applyFont="1" applyFill="1" applyBorder="1"/>
    <xf numFmtId="169" fontId="2" fillId="0" borderId="1" xfId="4" applyNumberFormat="1" applyFont="1" applyBorder="1"/>
    <xf numFmtId="3" fontId="45" fillId="0" borderId="0" xfId="0" applyNumberFormat="1" applyFont="1" applyFill="1" applyBorder="1" applyAlignment="1">
      <alignment horizontal="left" vertical="top"/>
    </xf>
    <xf numFmtId="0" fontId="46" fillId="0" borderId="0" xfId="0" applyFont="1" applyAlignment="1">
      <alignment horizontal="center" readingOrder="1"/>
    </xf>
    <xf numFmtId="0" fontId="0" fillId="0" borderId="1" xfId="0" applyBorder="1"/>
    <xf numFmtId="0" fontId="21" fillId="0" borderId="1" xfId="0" applyFont="1" applyBorder="1" applyAlignment="1">
      <alignment textRotation="81" wrapText="1"/>
    </xf>
    <xf numFmtId="0" fontId="0" fillId="0" borderId="13" xfId="0" applyBorder="1" applyAlignment="1">
      <alignment wrapText="1"/>
    </xf>
    <xf numFmtId="0" fontId="0" fillId="0" borderId="0" xfId="0" applyAlignment="1">
      <alignment wrapText="1"/>
    </xf>
    <xf numFmtId="0" fontId="19" fillId="10" borderId="9" xfId="0" applyFont="1" applyFill="1" applyBorder="1" applyAlignment="1">
      <alignment horizontal="left" wrapText="1"/>
    </xf>
    <xf numFmtId="0" fontId="19" fillId="10" borderId="12" xfId="0" applyFont="1" applyFill="1" applyBorder="1" applyAlignment="1">
      <alignment horizontal="left" wrapText="1"/>
    </xf>
    <xf numFmtId="0" fontId="0" fillId="0" borderId="14" xfId="0" applyBorder="1" applyAlignment="1">
      <alignment wrapText="1"/>
    </xf>
    <xf numFmtId="0" fontId="21" fillId="0" borderId="2" xfId="0" applyFont="1" applyBorder="1" applyAlignment="1">
      <alignment wrapText="1"/>
    </xf>
    <xf numFmtId="0" fontId="21" fillId="0" borderId="0" xfId="0" applyFont="1" applyFill="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wrapText="1"/>
    </xf>
    <xf numFmtId="0" fontId="0" fillId="0" borderId="2" xfId="0" applyBorder="1" applyAlignment="1">
      <alignment horizontal="center" wrapText="1"/>
    </xf>
    <xf numFmtId="0" fontId="5" fillId="0" borderId="2" xfId="0" applyFont="1" applyFill="1" applyBorder="1" applyAlignment="1">
      <alignment horizontal="center" wrapText="1"/>
    </xf>
    <xf numFmtId="0" fontId="5" fillId="0" borderId="24" xfId="0" applyFont="1" applyBorder="1" applyAlignment="1">
      <alignment horizontal="center" wrapText="1"/>
    </xf>
    <xf numFmtId="0" fontId="5" fillId="0" borderId="1" xfId="0" applyFont="1" applyBorder="1" applyAlignment="1">
      <alignment horizontal="center" wrapText="1"/>
    </xf>
    <xf numFmtId="0" fontId="32" fillId="0" borderId="0" xfId="0" applyFont="1" applyFill="1" applyAlignment="1">
      <alignment horizontal="left" wrapText="1"/>
    </xf>
    <xf numFmtId="0" fontId="1" fillId="0" borderId="0" xfId="0" applyFont="1" applyAlignment="1">
      <alignment horizontal="center" vertical="center" wrapText="1"/>
    </xf>
    <xf numFmtId="0" fontId="41" fillId="0" borderId="0" xfId="0" applyFont="1" applyBorder="1" applyAlignment="1">
      <alignment horizontal="center" wrapText="1" readingOrder="1"/>
    </xf>
    <xf numFmtId="0" fontId="41" fillId="0" borderId="16" xfId="0" applyFont="1" applyBorder="1" applyAlignment="1">
      <alignment horizontal="center" wrapText="1" readingOrder="1"/>
    </xf>
    <xf numFmtId="0" fontId="41" fillId="0" borderId="0" xfId="0" applyFont="1" applyAlignment="1">
      <alignment horizontal="center" wrapText="1" readingOrder="1"/>
    </xf>
    <xf numFmtId="0" fontId="41" fillId="0" borderId="0" xfId="0" applyFont="1" applyBorder="1" applyAlignment="1">
      <alignment horizontal="center" wrapText="1"/>
    </xf>
    <xf numFmtId="0" fontId="41" fillId="0" borderId="16" xfId="0" applyFont="1" applyBorder="1" applyAlignment="1">
      <alignment horizontal="center" wrapText="1"/>
    </xf>
    <xf numFmtId="0" fontId="8" fillId="0" borderId="0" xfId="0" applyNumberFormat="1" applyFont="1" applyFill="1" applyBorder="1" applyAlignment="1">
      <alignment horizontal="left" vertical="top" wrapText="1"/>
    </xf>
    <xf numFmtId="164" fontId="41" fillId="0" borderId="0" xfId="0" applyNumberFormat="1" applyFont="1" applyFill="1" applyBorder="1" applyAlignment="1">
      <alignment horizontal="center" vertical="top" wrapText="1"/>
    </xf>
    <xf numFmtId="164" fontId="41" fillId="0" borderId="0" xfId="0" applyNumberFormat="1" applyFont="1" applyFill="1" applyBorder="1" applyAlignment="1">
      <alignment horizontal="center" vertical="top"/>
    </xf>
    <xf numFmtId="164" fontId="41" fillId="0" borderId="16" xfId="0" applyNumberFormat="1" applyFont="1" applyFill="1" applyBorder="1" applyAlignment="1">
      <alignment horizontal="center" vertical="top"/>
    </xf>
    <xf numFmtId="0" fontId="41" fillId="0" borderId="0" xfId="0" applyNumberFormat="1" applyFont="1" applyBorder="1" applyAlignment="1">
      <alignment horizontal="center" wrapText="1" readingOrder="1"/>
    </xf>
    <xf numFmtId="0" fontId="41" fillId="0" borderId="16" xfId="0" applyNumberFormat="1" applyFont="1" applyBorder="1" applyAlignment="1">
      <alignment horizontal="center" wrapText="1" readingOrder="1"/>
    </xf>
    <xf numFmtId="0" fontId="41" fillId="0" borderId="0" xfId="0" applyFont="1" applyFill="1" applyBorder="1" applyAlignment="1">
      <alignment horizontal="center" wrapText="1" readingOrder="1"/>
    </xf>
    <xf numFmtId="0" fontId="41" fillId="0" borderId="16" xfId="0" applyFont="1" applyFill="1" applyBorder="1" applyAlignment="1">
      <alignment horizontal="center" wrapText="1" readingOrder="1"/>
    </xf>
    <xf numFmtId="0" fontId="5" fillId="0" borderId="0" xfId="0" applyFont="1" applyBorder="1" applyAlignment="1">
      <alignment horizontal="center" wrapText="1"/>
    </xf>
    <xf numFmtId="0" fontId="5" fillId="0" borderId="16" xfId="0" applyFont="1" applyBorder="1" applyAlignment="1">
      <alignment horizontal="center" wrapText="1"/>
    </xf>
    <xf numFmtId="0" fontId="5" fillId="0" borderId="0" xfId="0" applyFont="1" applyFill="1" applyBorder="1" applyAlignment="1">
      <alignment horizontal="center" wrapText="1"/>
    </xf>
    <xf numFmtId="0" fontId="5" fillId="0" borderId="16" xfId="0" applyFont="1" applyFill="1" applyBorder="1" applyAlignment="1">
      <alignment horizontal="center" wrapText="1"/>
    </xf>
  </cellXfs>
  <cellStyles count="7">
    <cellStyle name="Comma" xfId="4" builtinId="3"/>
    <cellStyle name="Currency" xfId="2" builtinId="4"/>
    <cellStyle name="Normal" xfId="0" builtinId="0"/>
    <cellStyle name="Normal 2" xfId="1" xr:uid="{00000000-0005-0000-0000-000003000000}"/>
    <cellStyle name="Normal 3" xfId="6" xr:uid="{00000000-0005-0000-0000-000004000000}"/>
    <cellStyle name="Normale_Foglio1" xfId="3" xr:uid="{00000000-0005-0000-0000-000005000000}"/>
    <cellStyle name="Percent" xfId="5" builtinId="5"/>
  </cellStyles>
  <dxfs count="0"/>
  <tableStyles count="0" defaultTableStyle="TableStyleMedium9" defaultPivotStyle="PivotStyleLight16"/>
  <colors>
    <mruColors>
      <color rgb="FF99FF33"/>
      <color rgb="FFFF6600"/>
      <color rgb="FFFF3300"/>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Regional population, 2015</a:t>
            </a:r>
          </a:p>
        </c:rich>
      </c:tx>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0.15274836608605924"/>
          <c:y val="0.2030389187234152"/>
          <c:w val="0.82772723365866641"/>
          <c:h val="0.71084574893318886"/>
        </c:manualLayout>
      </c:layout>
      <c:pie3DChart>
        <c:varyColors val="1"/>
        <c:ser>
          <c:idx val="0"/>
          <c:order val="0"/>
          <c:dLbls>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'T20_GDP&amp;Population'!$J$6:$J$16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'T20_GDP&amp;Population'!$K$6:$K$16</c:f>
              <c:numCache>
                <c:formatCode>_(* #,##0_);_(* \(#,##0\);_(* "-"??_);_(@_)</c:formatCode>
                <c:ptCount val="11"/>
                <c:pt idx="0">
                  <c:v>2247652.2520000003</c:v>
                </c:pt>
                <c:pt idx="1">
                  <c:v>1744161.298</c:v>
                </c:pt>
                <c:pt idx="2" formatCode="#,##0">
                  <c:v>509668.36100000003</c:v>
                </c:pt>
                <c:pt idx="3" formatCode="#,##0">
                  <c:v>319615.96900000004</c:v>
                </c:pt>
                <c:pt idx="4" formatCode="#,##0">
                  <c:v>318473.54099999997</c:v>
                </c:pt>
                <c:pt idx="5" formatCode="#,##0">
                  <c:v>182938.35199999998</c:v>
                </c:pt>
                <c:pt idx="6" formatCode="#,##0">
                  <c:v>1001876.5713742462</c:v>
                </c:pt>
                <c:pt idx="7">
                  <c:v>357326.70799999998</c:v>
                </c:pt>
                <c:pt idx="8">
                  <c:v>214640.136</c:v>
                </c:pt>
                <c:pt idx="9">
                  <c:v>418178.62699999998</c:v>
                </c:pt>
                <c:pt idx="10">
                  <c:v>31375.637999999999</c:v>
                </c:pt>
              </c:numCache>
            </c:numRef>
          </c:val>
          <c:extLst>
            <c:ext xmlns:c16="http://schemas.microsoft.com/office/drawing/2014/chart" uri="{C3380CC4-5D6E-409C-BE32-E72D297353CC}">
              <c16:uniqueId val="{00000000-43F6-4CA6-976A-75CA47108D84}"/>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355" l="0.70000000000000062" r="0.70000000000000062" t="0.750000000000003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Regional economic activity, 2015 (GDP at PPP,</a:t>
            </a:r>
            <a:r>
              <a:rPr lang="en-US" sz="1600" baseline="0"/>
              <a:t> $INT)</a:t>
            </a:r>
            <a:r>
              <a:rPr lang="en-US" sz="1600"/>
              <a:t> </a:t>
            </a:r>
          </a:p>
        </c:rich>
      </c:tx>
      <c:overlay val="0"/>
    </c:title>
    <c:autoTitleDeleted val="0"/>
    <c:view3D>
      <c:rotX val="30"/>
      <c:rotY val="0"/>
      <c:rAngAx val="0"/>
    </c:view3D>
    <c:floor>
      <c:thickness val="0"/>
    </c:floor>
    <c:sideWall>
      <c:thickness val="0"/>
    </c:sideWall>
    <c:backWall>
      <c:thickness val="0"/>
    </c:backWall>
    <c:plotArea>
      <c:layout/>
      <c:pie3DChart>
        <c:varyColors val="1"/>
        <c:ser>
          <c:idx val="0"/>
          <c:order val="0"/>
          <c:dLbls>
            <c:dLbl>
              <c:idx val="3"/>
              <c:layout>
                <c:manualLayout>
                  <c:x val="0.14804563399891021"/>
                  <c:y val="7.724033793153570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193-40E1-BF25-229B8C137312}"/>
                </c:ext>
              </c:extLst>
            </c:dLbl>
            <c:dLbl>
              <c:idx val="4"/>
              <c:layout>
                <c:manualLayout>
                  <c:x val="2.8029485709214302E-2"/>
                  <c:y val="0.121367149765654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193-40E1-BF25-229B8C137312}"/>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'T20_GDP&amp;Population'!$J$6:$J$16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'T20_GDP&amp;Population'!$L$6:$L$16</c:f>
              <c:numCache>
                <c:formatCode>_(* #,##0_);_(* \(#,##0\);_(* "-"??_);_(@_)</c:formatCode>
                <c:ptCount val="11"/>
                <c:pt idx="0">
                  <c:v>34659869.397040494</c:v>
                </c:pt>
                <c:pt idx="1">
                  <c:v>9862148.8959064204</c:v>
                </c:pt>
                <c:pt idx="2" formatCode="#,##0">
                  <c:v>19153482</c:v>
                </c:pt>
                <c:pt idx="3" formatCode="#,##0">
                  <c:v>6180421</c:v>
                </c:pt>
                <c:pt idx="4" formatCode="#,##0">
                  <c:v>7242395</c:v>
                </c:pt>
                <c:pt idx="5" formatCode="#,##0">
                  <c:v>2068059</c:v>
                </c:pt>
                <c:pt idx="6" formatCode="#,##0">
                  <c:v>3700262.1</c:v>
                </c:pt>
                <c:pt idx="7">
                  <c:v>19537765</c:v>
                </c:pt>
                <c:pt idx="8">
                  <c:v>3137665.3401668211</c:v>
                </c:pt>
                <c:pt idx="9">
                  <c:v>6524670.4833077537</c:v>
                </c:pt>
                <c:pt idx="10">
                  <c:v>1284789.5000000002</c:v>
                </c:pt>
              </c:numCache>
            </c:numRef>
          </c:val>
          <c:extLst>
            <c:ext xmlns:c16="http://schemas.microsoft.com/office/drawing/2014/chart" uri="{C3380CC4-5D6E-409C-BE32-E72D297353CC}">
              <c16:uniqueId val="{00000002-F193-40E1-BF25-229B8C137312}"/>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355" l="0.70000000000000062" r="0.70000000000000062" t="0.750000000000003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Regional</a:t>
            </a:r>
            <a:r>
              <a:rPr lang="en-US" baseline="0"/>
              <a:t> m</a:t>
            </a:r>
            <a:r>
              <a:rPr lang="en-US"/>
              <a:t>ercury consumption</a:t>
            </a:r>
            <a:r>
              <a:rPr lang="en-US" baseline="0"/>
              <a:t> in products, 2015</a:t>
            </a:r>
            <a:endParaRPr lang="en-US"/>
          </a:p>
        </c:rich>
      </c:tx>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0.15375622531118829"/>
          <c:y val="0.17968540610175274"/>
          <c:w val="0.82831100161607862"/>
          <c:h val="0.73128620301457981"/>
        </c:manualLayout>
      </c:layout>
      <c:pie3DChart>
        <c:varyColors val="1"/>
        <c:ser>
          <c:idx val="0"/>
          <c:order val="0"/>
          <c:explosion val="25"/>
          <c:dLbls>
            <c:dLbl>
              <c:idx val="3"/>
              <c:layout>
                <c:manualLayout>
                  <c:x val="1.6070631537276503E-2"/>
                  <c:y val="9.467153848192484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298D-4A5B-8A29-0D6BFE57F83A}"/>
                </c:ext>
              </c:extLst>
            </c:dLbl>
            <c:dLbl>
              <c:idx val="4"/>
              <c:layout>
                <c:manualLayout>
                  <c:x val="2.1222414412258601E-3"/>
                  <c:y val="2.6312181036101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98D-4A5B-8A29-0D6BFE57F83A}"/>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Consumption'!$AJ$6:$AJ$16</c:f>
              <c:numCache>
                <c:formatCode>0</c:formatCode>
                <c:ptCount val="11"/>
                <c:pt idx="0">
                  <c:v>539.06094637878834</c:v>
                </c:pt>
                <c:pt idx="1">
                  <c:v>227.35097966427452</c:v>
                </c:pt>
                <c:pt idx="2">
                  <c:v>164.06142785492298</c:v>
                </c:pt>
                <c:pt idx="3">
                  <c:v>96.123374127999909</c:v>
                </c:pt>
                <c:pt idx="4">
                  <c:v>69.185763118400146</c:v>
                </c:pt>
                <c:pt idx="5">
                  <c:v>29.062194317590794</c:v>
                </c:pt>
                <c:pt idx="6">
                  <c:v>79.751321753004063</c:v>
                </c:pt>
                <c:pt idx="7">
                  <c:v>129.5917391187885</c:v>
                </c:pt>
                <c:pt idx="8">
                  <c:v>42.916796987628395</c:v>
                </c:pt>
                <c:pt idx="9">
                  <c:v>79.223589647822394</c:v>
                </c:pt>
                <c:pt idx="10">
                  <c:v>21.523930132248488</c:v>
                </c:pt>
              </c:numCache>
            </c:numRef>
          </c:val>
          <c:extLst>
            <c:ext xmlns:c16="http://schemas.microsoft.com/office/drawing/2014/chart" uri="{C3380CC4-5D6E-409C-BE32-E72D297353CC}">
              <c16:uniqueId val="{00000002-298D-4A5B-8A29-0D6BFE57F83A}"/>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Regional</a:t>
            </a:r>
            <a:r>
              <a:rPr lang="en-US" baseline="0"/>
              <a:t> m</a:t>
            </a:r>
            <a:r>
              <a:rPr lang="en-US"/>
              <a:t>ercury consumption</a:t>
            </a:r>
            <a:r>
              <a:rPr lang="en-US" baseline="0"/>
              <a:t> in ASGM, 2015</a:t>
            </a:r>
            <a:endParaRPr lang="en-US"/>
          </a:p>
        </c:rich>
      </c:tx>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8.8140901881470127E-2"/>
          <c:y val="0.18284263063931738"/>
          <c:w val="0.8279917026675937"/>
          <c:h val="0.7310105538484557"/>
        </c:manualLayout>
      </c:layout>
      <c:pie3DChart>
        <c:varyColors val="1"/>
        <c:ser>
          <c:idx val="0"/>
          <c:order val="0"/>
          <c:explosion val="25"/>
          <c:dLbls>
            <c:dLbl>
              <c:idx val="1"/>
              <c:delete val="1"/>
              <c:extLst>
                <c:ext xmlns:c15="http://schemas.microsoft.com/office/drawing/2012/chart" uri="{CE6537A1-D6FC-4f65-9D91-7224C49458BB}"/>
                <c:ext xmlns:c16="http://schemas.microsoft.com/office/drawing/2014/chart" uri="{C3380CC4-5D6E-409C-BE32-E72D297353CC}">
                  <c16:uniqueId val="{00000000-D2FB-4949-90E1-0411BF6057BC}"/>
                </c:ext>
              </c:extLst>
            </c:dLbl>
            <c:dLbl>
              <c:idx val="2"/>
              <c:delete val="1"/>
              <c:extLst>
                <c:ext xmlns:c15="http://schemas.microsoft.com/office/drawing/2012/chart" uri="{CE6537A1-D6FC-4f65-9D91-7224C49458BB}"/>
                <c:ext xmlns:c16="http://schemas.microsoft.com/office/drawing/2014/chart" uri="{C3380CC4-5D6E-409C-BE32-E72D297353CC}">
                  <c16:uniqueId val="{00000001-D2FB-4949-90E1-0411BF6057BC}"/>
                </c:ext>
              </c:extLst>
            </c:dLbl>
            <c:dLbl>
              <c:idx val="3"/>
              <c:layout>
                <c:manualLayout>
                  <c:x val="-2.0870274347335464E-2"/>
                  <c:y val="5.651208562036992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2FB-4949-90E1-0411BF6057BC}"/>
                </c:ext>
              </c:extLst>
            </c:dLbl>
            <c:dLbl>
              <c:idx val="4"/>
              <c:delete val="1"/>
              <c:extLst>
                <c:ext xmlns:c15="http://schemas.microsoft.com/office/drawing/2012/chart" uri="{CE6537A1-D6FC-4f65-9D91-7224C49458BB}"/>
                <c:ext xmlns:c16="http://schemas.microsoft.com/office/drawing/2014/chart" uri="{C3380CC4-5D6E-409C-BE32-E72D297353CC}">
                  <c16:uniqueId val="{00000003-D2FB-4949-90E1-0411BF6057BC}"/>
                </c:ext>
              </c:extLst>
            </c:dLbl>
            <c:dLbl>
              <c:idx val="5"/>
              <c:delete val="1"/>
              <c:extLst>
                <c:ext xmlns:c15="http://schemas.microsoft.com/office/drawing/2012/chart" uri="{CE6537A1-D6FC-4f65-9D91-7224C49458BB}"/>
                <c:ext xmlns:c16="http://schemas.microsoft.com/office/drawing/2014/chart" uri="{C3380CC4-5D6E-409C-BE32-E72D297353CC}">
                  <c16:uniqueId val="{00000004-D2FB-4949-90E1-0411BF6057BC}"/>
                </c:ext>
              </c:extLst>
            </c:dLbl>
            <c:dLbl>
              <c:idx val="7"/>
              <c:delete val="1"/>
              <c:extLst>
                <c:ext xmlns:c15="http://schemas.microsoft.com/office/drawing/2012/chart" uri="{CE6537A1-D6FC-4f65-9D91-7224C49458BB}"/>
                <c:ext xmlns:c16="http://schemas.microsoft.com/office/drawing/2014/chart" uri="{C3380CC4-5D6E-409C-BE32-E72D297353CC}">
                  <c16:uniqueId val="{00000005-D2FB-4949-90E1-0411BF6057BC}"/>
                </c:ext>
              </c:extLst>
            </c:dLbl>
            <c:dLbl>
              <c:idx val="8"/>
              <c:layout>
                <c:manualLayout>
                  <c:x val="2.7367265983881486E-3"/>
                  <c:y val="4.671003839358366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2FB-4949-90E1-0411BF6057BC}"/>
                </c:ext>
              </c:extLst>
            </c:dLbl>
            <c:dLbl>
              <c:idx val="10"/>
              <c:delete val="1"/>
              <c:extLst>
                <c:ext xmlns:c15="http://schemas.microsoft.com/office/drawing/2012/chart" uri="{CE6537A1-D6FC-4f65-9D91-7224C49458BB}"/>
                <c:ext xmlns:c16="http://schemas.microsoft.com/office/drawing/2014/chart" uri="{C3380CC4-5D6E-409C-BE32-E72D297353CC}">
                  <c16:uniqueId val="{00000007-D2FB-4949-90E1-0411BF6057BC}"/>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Consumption'!$E$6:$E$16</c:f>
              <c:numCache>
                <c:formatCode>0</c:formatCode>
                <c:ptCount val="11"/>
                <c:pt idx="0">
                  <c:v>644.79999999999995</c:v>
                </c:pt>
                <c:pt idx="1">
                  <c:v>4.1500000000000004</c:v>
                </c:pt>
                <c:pt idx="2">
                  <c:v>0</c:v>
                </c:pt>
                <c:pt idx="3">
                  <c:v>23.7</c:v>
                </c:pt>
                <c:pt idx="4">
                  <c:v>0.3</c:v>
                </c:pt>
                <c:pt idx="5">
                  <c:v>0</c:v>
                </c:pt>
                <c:pt idx="6">
                  <c:v>366.09999999999997</c:v>
                </c:pt>
                <c:pt idx="7">
                  <c:v>0</c:v>
                </c:pt>
                <c:pt idx="8">
                  <c:v>16.100000000000001</c:v>
                </c:pt>
                <c:pt idx="9">
                  <c:v>680.1</c:v>
                </c:pt>
                <c:pt idx="10">
                  <c:v>0</c:v>
                </c:pt>
              </c:numCache>
            </c:numRef>
          </c:val>
          <c:extLst>
            <c:ext xmlns:c16="http://schemas.microsoft.com/office/drawing/2014/chart" uri="{C3380CC4-5D6E-409C-BE32-E72D297353CC}">
              <c16:uniqueId val="{00000008-D2FB-4949-90E1-0411BF6057BC}"/>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floor>
    <c:sideWall>
      <c:thickness val="0"/>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sideWall>
    <c:backWall>
      <c:thickness val="0"/>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backWall>
    <c:plotArea>
      <c:layout/>
      <c:bar3DChart>
        <c:barDir val="col"/>
        <c:grouping val="stacked"/>
        <c:varyColors val="0"/>
        <c:ser>
          <c:idx val="0"/>
          <c:order val="0"/>
          <c:tx>
            <c:strRef>
              <c:f>'T17+23_Total Hg Consumption'!$C$44</c:f>
              <c:strCache>
                <c:ptCount val="1"/>
                <c:pt idx="0">
                  <c:v>Batteries</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Consumption'!$C$45:$C$55</c:f>
              <c:numCache>
                <c:formatCode>0</c:formatCode>
                <c:ptCount val="11"/>
                <c:pt idx="0">
                  <c:v>95.414618096670011</c:v>
                </c:pt>
                <c:pt idx="1">
                  <c:v>33.066646414918061</c:v>
                </c:pt>
                <c:pt idx="2">
                  <c:v>7.7589673949229683</c:v>
                </c:pt>
                <c:pt idx="3">
                  <c:v>13.305732727999892</c:v>
                </c:pt>
                <c:pt idx="4">
                  <c:v>13.419321618400149</c:v>
                </c:pt>
                <c:pt idx="5">
                  <c:v>7.7611866175907966</c:v>
                </c:pt>
                <c:pt idx="6">
                  <c:v>23.507337833004069</c:v>
                </c:pt>
                <c:pt idx="7">
                  <c:v>8.6529737687885078</c:v>
                </c:pt>
                <c:pt idx="8">
                  <c:v>9.2821663766703182</c:v>
                </c:pt>
                <c:pt idx="9">
                  <c:v>17.945813070059145</c:v>
                </c:pt>
                <c:pt idx="10">
                  <c:v>1.0957770822484856</c:v>
                </c:pt>
              </c:numCache>
            </c:numRef>
          </c:val>
          <c:extLst>
            <c:ext xmlns:c16="http://schemas.microsoft.com/office/drawing/2014/chart" uri="{C3380CC4-5D6E-409C-BE32-E72D297353CC}">
              <c16:uniqueId val="{00000000-0A72-4877-9D6A-ACE0BDE12ED7}"/>
            </c:ext>
          </c:extLst>
        </c:ser>
        <c:ser>
          <c:idx val="1"/>
          <c:order val="1"/>
          <c:tx>
            <c:strRef>
              <c:f>'T17+23_Total Hg Consumption'!$D$44</c:f>
              <c:strCache>
                <c:ptCount val="1"/>
                <c:pt idx="0">
                  <c:v>Dental applications</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Consumption'!$D$45:$D$55</c:f>
              <c:numCache>
                <c:formatCode>0</c:formatCode>
                <c:ptCount val="11"/>
                <c:pt idx="0">
                  <c:v>51.989804095560743</c:v>
                </c:pt>
                <c:pt idx="1">
                  <c:v>71.993686940116859</c:v>
                </c:pt>
                <c:pt idx="2">
                  <c:v>55.545097799999994</c:v>
                </c:pt>
                <c:pt idx="3">
                  <c:v>18.541263000000001</c:v>
                </c:pt>
                <c:pt idx="4">
                  <c:v>13.036311</c:v>
                </c:pt>
                <c:pt idx="5">
                  <c:v>3.7225061999999998</c:v>
                </c:pt>
                <c:pt idx="6">
                  <c:v>6.66047178</c:v>
                </c:pt>
                <c:pt idx="7">
                  <c:v>32.041934599999998</c:v>
                </c:pt>
                <c:pt idx="8">
                  <c:v>5.6581621588527611</c:v>
                </c:pt>
                <c:pt idx="9">
                  <c:v>11.734042323401475</c:v>
                </c:pt>
                <c:pt idx="10">
                  <c:v>3.2119737500000003</c:v>
                </c:pt>
              </c:numCache>
            </c:numRef>
          </c:val>
          <c:extLst>
            <c:ext xmlns:c16="http://schemas.microsoft.com/office/drawing/2014/chart" uri="{C3380CC4-5D6E-409C-BE32-E72D297353CC}">
              <c16:uniqueId val="{00000001-0A72-4877-9D6A-ACE0BDE12ED7}"/>
            </c:ext>
          </c:extLst>
        </c:ser>
        <c:ser>
          <c:idx val="2"/>
          <c:order val="2"/>
          <c:tx>
            <c:strRef>
              <c:f>'T17+23_Total Hg Consumption'!$E$44</c:f>
              <c:strCache>
                <c:ptCount val="1"/>
                <c:pt idx="0">
                  <c:v>Measuring and control devices</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Consumption'!$E$45:$E$55</c:f>
              <c:numCache>
                <c:formatCode>0</c:formatCode>
                <c:ptCount val="11"/>
                <c:pt idx="0">
                  <c:v>207.95921638224297</c:v>
                </c:pt>
                <c:pt idx="1">
                  <c:v>39.448595583625682</c:v>
                </c:pt>
                <c:pt idx="2">
                  <c:v>2.5</c:v>
                </c:pt>
                <c:pt idx="3">
                  <c:v>12.360842000000002</c:v>
                </c:pt>
                <c:pt idx="4">
                  <c:v>18.105987499999998</c:v>
                </c:pt>
                <c:pt idx="5">
                  <c:v>6.2041769999999996</c:v>
                </c:pt>
                <c:pt idx="6">
                  <c:v>11.100786300000003</c:v>
                </c:pt>
                <c:pt idx="7">
                  <c:v>1.9537765</c:v>
                </c:pt>
                <c:pt idx="8">
                  <c:v>9.4302702647546006</c:v>
                </c:pt>
                <c:pt idx="9">
                  <c:v>19.556737205669123</c:v>
                </c:pt>
                <c:pt idx="10">
                  <c:v>0.8993526500000002</c:v>
                </c:pt>
              </c:numCache>
            </c:numRef>
          </c:val>
          <c:extLst>
            <c:ext xmlns:c16="http://schemas.microsoft.com/office/drawing/2014/chart" uri="{C3380CC4-5D6E-409C-BE32-E72D297353CC}">
              <c16:uniqueId val="{00000002-0A72-4877-9D6A-ACE0BDE12ED7}"/>
            </c:ext>
          </c:extLst>
        </c:ser>
        <c:ser>
          <c:idx val="3"/>
          <c:order val="3"/>
          <c:tx>
            <c:strRef>
              <c:f>'T17+23_Total Hg Consumption'!$F$44</c:f>
              <c:strCache>
                <c:ptCount val="1"/>
                <c:pt idx="0">
                  <c:v>Lamps incl. backlighting</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Consumption'!$F$45:$F$55</c:f>
              <c:numCache>
                <c:formatCode>0</c:formatCode>
                <c:ptCount val="11"/>
                <c:pt idx="0">
                  <c:v>69.31973879408099</c:v>
                </c:pt>
                <c:pt idx="1">
                  <c:v>11.834578675087704</c:v>
                </c:pt>
                <c:pt idx="2">
                  <c:v>13.407437399999999</c:v>
                </c:pt>
                <c:pt idx="3">
                  <c:v>7.4165052000000005</c:v>
                </c:pt>
                <c:pt idx="4">
                  <c:v>7.242395000000001</c:v>
                </c:pt>
                <c:pt idx="5">
                  <c:v>3.7225061999999998</c:v>
                </c:pt>
                <c:pt idx="6">
                  <c:v>5.1803669399999999</c:v>
                </c:pt>
                <c:pt idx="7">
                  <c:v>7.8151059999999983</c:v>
                </c:pt>
                <c:pt idx="8">
                  <c:v>4.4007927902188131</c:v>
                </c:pt>
                <c:pt idx="9">
                  <c:v>9.1264773626455895</c:v>
                </c:pt>
                <c:pt idx="10">
                  <c:v>2.8265369000000007</c:v>
                </c:pt>
              </c:numCache>
            </c:numRef>
          </c:val>
          <c:extLst>
            <c:ext xmlns:c16="http://schemas.microsoft.com/office/drawing/2014/chart" uri="{C3380CC4-5D6E-409C-BE32-E72D297353CC}">
              <c16:uniqueId val="{00000003-0A72-4877-9D6A-ACE0BDE12ED7}"/>
            </c:ext>
          </c:extLst>
        </c:ser>
        <c:ser>
          <c:idx val="4"/>
          <c:order val="4"/>
          <c:tx>
            <c:strRef>
              <c:f>'T17+23_Total Hg Consumption'!$G$44</c:f>
              <c:strCache>
                <c:ptCount val="1"/>
                <c:pt idx="0">
                  <c:v>Electrical and electronic devices, excl. lamps</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Consumption'!$G$45:$G$55</c:f>
              <c:numCache>
                <c:formatCode>0</c:formatCode>
                <c:ptCount val="11"/>
                <c:pt idx="0">
                  <c:v>51.989804095560743</c:v>
                </c:pt>
                <c:pt idx="1">
                  <c:v>11.834578675087704</c:v>
                </c:pt>
                <c:pt idx="2">
                  <c:v>0.57460445999999998</c:v>
                </c:pt>
                <c:pt idx="3">
                  <c:v>7.4165052000000005</c:v>
                </c:pt>
                <c:pt idx="4">
                  <c:v>8.6908740000000009</c:v>
                </c:pt>
                <c:pt idx="5">
                  <c:v>2.4816707999999998</c:v>
                </c:pt>
                <c:pt idx="6">
                  <c:v>18.501310499999999</c:v>
                </c:pt>
                <c:pt idx="7">
                  <c:v>18.560876749999998</c:v>
                </c:pt>
                <c:pt idx="8">
                  <c:v>6.2868468431697337</c:v>
                </c:pt>
                <c:pt idx="9">
                  <c:v>7.8226948822676494</c:v>
                </c:pt>
                <c:pt idx="10">
                  <c:v>12.847895000000003</c:v>
                </c:pt>
              </c:numCache>
            </c:numRef>
          </c:val>
          <c:extLst>
            <c:ext xmlns:c16="http://schemas.microsoft.com/office/drawing/2014/chart" uri="{C3380CC4-5D6E-409C-BE32-E72D297353CC}">
              <c16:uniqueId val="{00000004-0A72-4877-9D6A-ACE0BDE12ED7}"/>
            </c:ext>
          </c:extLst>
        </c:ser>
        <c:ser>
          <c:idx val="5"/>
          <c:order val="5"/>
          <c:tx>
            <c:strRef>
              <c:f>'T17+23_Total Hg Consumption'!$H$44</c:f>
              <c:strCache>
                <c:ptCount val="1"/>
                <c:pt idx="0">
                  <c:v>Compounds and other applications</c:v>
                </c:pt>
              </c:strCache>
            </c:strRef>
          </c:tx>
          <c:invertIfNegative val="0"/>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Consumption'!$H$45:$H$55</c:f>
              <c:numCache>
                <c:formatCode>0</c:formatCode>
                <c:ptCount val="11"/>
                <c:pt idx="0">
                  <c:v>62.387764914672886</c:v>
                </c:pt>
                <c:pt idx="1">
                  <c:v>59.172893375438527</c:v>
                </c:pt>
                <c:pt idx="2">
                  <c:v>84.275320800000017</c:v>
                </c:pt>
                <c:pt idx="3">
                  <c:v>37.082526000000001</c:v>
                </c:pt>
                <c:pt idx="4">
                  <c:v>8.6908739999999991</c:v>
                </c:pt>
                <c:pt idx="5">
                  <c:v>5.1701475000000006</c:v>
                </c:pt>
                <c:pt idx="6">
                  <c:v>14.801048400000001</c:v>
                </c:pt>
                <c:pt idx="7">
                  <c:v>60.567071499999997</c:v>
                </c:pt>
                <c:pt idx="8">
                  <c:v>7.8585585539621672</c:v>
                </c:pt>
                <c:pt idx="9">
                  <c:v>13.037824803779415</c:v>
                </c:pt>
                <c:pt idx="10">
                  <c:v>0.64239475000000013</c:v>
                </c:pt>
              </c:numCache>
            </c:numRef>
          </c:val>
          <c:extLst>
            <c:ext xmlns:c16="http://schemas.microsoft.com/office/drawing/2014/chart" uri="{C3380CC4-5D6E-409C-BE32-E72D297353CC}">
              <c16:uniqueId val="{00000005-0A72-4877-9D6A-ACE0BDE12ED7}"/>
            </c:ext>
          </c:extLst>
        </c:ser>
        <c:dLbls>
          <c:showLegendKey val="0"/>
          <c:showVal val="0"/>
          <c:showCatName val="0"/>
          <c:showSerName val="0"/>
          <c:showPercent val="0"/>
          <c:showBubbleSize val="0"/>
        </c:dLbls>
        <c:gapWidth val="150"/>
        <c:shape val="cylinder"/>
        <c:axId val="91073920"/>
        <c:axId val="91165824"/>
        <c:axId val="0"/>
      </c:bar3DChart>
      <c:catAx>
        <c:axId val="91073920"/>
        <c:scaling>
          <c:orientation val="minMax"/>
        </c:scaling>
        <c:delete val="0"/>
        <c:axPos val="b"/>
        <c:numFmt formatCode="General" sourceLinked="0"/>
        <c:majorTickMark val="out"/>
        <c:minorTickMark val="none"/>
        <c:tickLblPos val="nextTo"/>
        <c:crossAx val="91165824"/>
        <c:crosses val="autoZero"/>
        <c:auto val="1"/>
        <c:lblAlgn val="ctr"/>
        <c:lblOffset val="100"/>
        <c:noMultiLvlLbl val="0"/>
      </c:catAx>
      <c:valAx>
        <c:axId val="91165824"/>
        <c:scaling>
          <c:orientation val="minMax"/>
        </c:scaling>
        <c:delete val="0"/>
        <c:axPos val="l"/>
        <c:majorGridlines/>
        <c:numFmt formatCode="0" sourceLinked="1"/>
        <c:majorTickMark val="out"/>
        <c:minorTickMark val="none"/>
        <c:tickLblPos val="nextTo"/>
        <c:crossAx val="91073920"/>
        <c:crosses val="autoZero"/>
        <c:crossBetween val="between"/>
      </c:valAx>
    </c:plotArea>
    <c:legend>
      <c:legendPos val="r"/>
      <c:layout>
        <c:manualLayout>
          <c:xMode val="edge"/>
          <c:yMode val="edge"/>
          <c:x val="0.59253791192767435"/>
          <c:y val="3.5115968800735815E-2"/>
          <c:w val="0.30931393992417688"/>
          <c:h val="0.38886946488656543"/>
        </c:manualLayout>
      </c:layout>
      <c:overlay val="1"/>
      <c:txPr>
        <a:bodyPr/>
        <a:lstStyle/>
        <a:p>
          <a:pPr>
            <a:defRPr sz="1100"/>
          </a:pPr>
          <a:endParaRPr lang="en-US"/>
        </a:p>
      </c:txPr>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Global intentional </a:t>
            </a:r>
            <a:r>
              <a:rPr lang="en-US" baseline="0"/>
              <a:t>m</a:t>
            </a:r>
            <a:r>
              <a:rPr lang="en-US"/>
              <a:t>ercury consumption</a:t>
            </a:r>
            <a:r>
              <a:rPr lang="en-US" baseline="0"/>
              <a:t>, 2015</a:t>
            </a:r>
            <a:endParaRPr lang="en-US"/>
          </a:p>
        </c:rich>
      </c:tx>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0.15375622531118829"/>
          <c:y val="0.17968540610175274"/>
          <c:w val="0.82831100161607862"/>
          <c:h val="0.73128620301458003"/>
        </c:manualLayout>
      </c:layout>
      <c:pie3DChart>
        <c:varyColors val="1"/>
        <c:ser>
          <c:idx val="0"/>
          <c:order val="0"/>
          <c:explosion val="25"/>
          <c:dLbls>
            <c:dLbl>
              <c:idx val="3"/>
              <c:layout>
                <c:manualLayout>
                  <c:x val="1.6070631537276503E-2"/>
                  <c:y val="9.467153848192484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95F-4690-B9AE-B2239EB4951C}"/>
                </c:ext>
              </c:extLst>
            </c:dLbl>
            <c:dLbl>
              <c:idx val="4"/>
              <c:layout>
                <c:manualLayout>
                  <c:x val="2.1222414412258601E-3"/>
                  <c:y val="2.631218103610188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95F-4690-B9AE-B2239EB4951C}"/>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Consumption'!$AF$6:$AF$16</c:f>
              <c:numCache>
                <c:formatCode>0</c:formatCode>
                <c:ptCount val="11"/>
                <c:pt idx="0">
                  <c:v>2406.6709463787888</c:v>
                </c:pt>
                <c:pt idx="1">
                  <c:v>262.95097966427454</c:v>
                </c:pt>
                <c:pt idx="2">
                  <c:v>248.84142785492298</c:v>
                </c:pt>
                <c:pt idx="3">
                  <c:v>171.17337412799989</c:v>
                </c:pt>
                <c:pt idx="4">
                  <c:v>107.32576311840016</c:v>
                </c:pt>
                <c:pt idx="5">
                  <c:v>40.502194317590792</c:v>
                </c:pt>
                <c:pt idx="6">
                  <c:v>446.95132175300398</c:v>
                </c:pt>
                <c:pt idx="7">
                  <c:v>137.22173911878849</c:v>
                </c:pt>
                <c:pt idx="8">
                  <c:v>77.826796987628384</c:v>
                </c:pt>
                <c:pt idx="9">
                  <c:v>794.39358964782241</c:v>
                </c:pt>
                <c:pt idx="10">
                  <c:v>21.523930132248491</c:v>
                </c:pt>
              </c:numCache>
            </c:numRef>
          </c:val>
          <c:extLst>
            <c:ext xmlns:c16="http://schemas.microsoft.com/office/drawing/2014/chart" uri="{C3380CC4-5D6E-409C-BE32-E72D297353CC}">
              <c16:uniqueId val="{00000002-495F-4690-B9AE-B2239EB4951C}"/>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374072</xdr:colOff>
      <xdr:row>2</xdr:row>
      <xdr:rowOff>0</xdr:rowOff>
    </xdr:from>
    <xdr:to>
      <xdr:col>12</xdr:col>
      <xdr:colOff>357448</xdr:colOff>
      <xdr:row>17</xdr:row>
      <xdr:rowOff>124691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3577" y="382385"/>
          <a:ext cx="7298576" cy="2992582"/>
        </a:xfrm>
        <a:prstGeom prst="rect">
          <a:avLst/>
        </a:prstGeom>
        <a:solidFill>
          <a:schemeClr val="lt1"/>
        </a:solidFill>
        <a:ln w="1905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1100" baseline="0">
            <a:solidFill>
              <a:schemeClr val="dk1"/>
            </a:solidFill>
            <a:latin typeface="+mn-lt"/>
            <a:ea typeface="+mn-ea"/>
            <a:cs typeface="+mn-cs"/>
          </a:endParaRPr>
        </a:p>
        <a:p>
          <a:r>
            <a:rPr lang="en-US" sz="1200" b="1" baseline="0">
              <a:solidFill>
                <a:schemeClr val="dk1"/>
              </a:solidFill>
              <a:latin typeface="+mn-lt"/>
              <a:ea typeface="+mn-ea"/>
              <a:cs typeface="+mn-cs"/>
            </a:rPr>
            <a:t>Introduction</a:t>
          </a:r>
        </a:p>
        <a:p>
          <a:endParaRPr lang="en-US" sz="1100" baseline="0">
            <a:solidFill>
              <a:schemeClr val="dk1"/>
            </a:solidFill>
            <a:latin typeface="+mn-lt"/>
            <a:ea typeface="+mn-ea"/>
            <a:cs typeface="+mn-cs"/>
          </a:endParaRPr>
        </a:p>
        <a:p>
          <a:r>
            <a:rPr lang="en-US" sz="1100" baseline="0">
              <a:solidFill>
                <a:schemeClr val="dk1"/>
              </a:solidFill>
              <a:latin typeface="+mn-lt"/>
              <a:ea typeface="+mn-ea"/>
              <a:cs typeface="+mn-cs"/>
            </a:rPr>
            <a:t>The Minamata Convention on Mercury</a:t>
          </a:r>
          <a:r>
            <a:rPr lang="en-US" sz="1100" baseline="30000">
              <a:solidFill>
                <a:schemeClr val="dk1"/>
              </a:solidFill>
              <a:latin typeface="+mn-lt"/>
              <a:ea typeface="+mn-ea"/>
              <a:cs typeface="+mn-cs"/>
            </a:rPr>
            <a:t> </a:t>
          </a:r>
          <a:r>
            <a:rPr lang="en-US" sz="1100" baseline="0">
              <a:solidFill>
                <a:schemeClr val="dk1"/>
              </a:solidFill>
              <a:latin typeface="+mn-lt"/>
              <a:ea typeface="+mn-ea"/>
              <a:cs typeface="+mn-cs"/>
            </a:rPr>
            <a:t>entered into force on 16 August 2017. In support of the ongoing discussions concerning the implementation of the provisions of the Convention, the </a:t>
          </a:r>
          <a:r>
            <a:rPr lang="en-US" sz="1100" b="0" i="0">
              <a:solidFill>
                <a:schemeClr val="dk1"/>
              </a:solidFill>
              <a:latin typeface="+mn-lt"/>
              <a:ea typeface="+mn-ea"/>
              <a:cs typeface="+mn-cs"/>
            </a:rPr>
            <a:t>Global Mercury Supply, Trade and Demand </a:t>
          </a:r>
          <a:r>
            <a:rPr lang="en-US" sz="1100" baseline="0">
              <a:solidFill>
                <a:schemeClr val="dk1"/>
              </a:solidFill>
              <a:latin typeface="+mn-lt"/>
              <a:ea typeface="+mn-ea"/>
              <a:cs typeface="+mn-cs"/>
            </a:rPr>
            <a:t>report provides an overview of the global mercury market, which has seen fundamental changes in recent years. </a:t>
          </a:r>
          <a:r>
            <a:rPr lang="en-US" sz="1100" b="0" i="0">
              <a:solidFill>
                <a:schemeClr val="dk1"/>
              </a:solidFill>
              <a:latin typeface="+mn-lt"/>
              <a:ea typeface="+mn-ea"/>
              <a:cs typeface="+mn-cs"/>
            </a:rPr>
            <a:t>The Executive Summary and the full report have been published on the UNEP Knowledge Repository website.</a:t>
          </a:r>
        </a:p>
        <a:p>
          <a:endParaRPr lang="en-US" sz="1100" b="0" i="0">
            <a:solidFill>
              <a:schemeClr val="dk1"/>
            </a:solidFill>
            <a:latin typeface="+mn-lt"/>
            <a:ea typeface="+mn-ea"/>
            <a:cs typeface="+mn-cs"/>
          </a:endParaRPr>
        </a:p>
        <a:p>
          <a:r>
            <a:rPr lang="en-US" sz="1100" b="0" i="0">
              <a:solidFill>
                <a:schemeClr val="dk1"/>
              </a:solidFill>
              <a:latin typeface="+mn-lt"/>
              <a:ea typeface="+mn-ea"/>
              <a:cs typeface="+mn-cs"/>
            </a:rPr>
            <a:t>The Executive Summary of the Global Mercury Supply, Trade and Demand report may be downloaded at:</a:t>
          </a:r>
        </a:p>
        <a:p>
          <a:r>
            <a:rPr lang="en-US" sz="1100" b="0" i="0" u="sng">
              <a:solidFill>
                <a:schemeClr val="dk1"/>
              </a:solidFill>
              <a:latin typeface="+mn-lt"/>
              <a:ea typeface="+mn-ea"/>
              <a:cs typeface="+mn-cs"/>
              <a:hlinkClick xmlns:r="http://schemas.openxmlformats.org/officeDocument/2006/relationships" r:id=""/>
            </a:rPr>
            <a:t>https://wedocs.unep.org/bitstream/handle/20.500.11822/21726/global_mercury_summary.pdf?sequence=1&amp;isAllowed=y</a:t>
          </a:r>
          <a:endParaRPr lang="en-US" sz="1100" b="0" i="0" baseline="0">
            <a:solidFill>
              <a:schemeClr val="dk1"/>
            </a:solidFill>
            <a:latin typeface="+mn-lt"/>
            <a:ea typeface="+mn-ea"/>
            <a:cs typeface="+mn-cs"/>
          </a:endParaRPr>
        </a:p>
        <a:p>
          <a:endParaRPr lang="en-US" sz="1100" b="0" i="0" baseline="0">
            <a:solidFill>
              <a:schemeClr val="dk1"/>
            </a:solidFill>
            <a:latin typeface="+mn-lt"/>
            <a:ea typeface="+mn-ea"/>
            <a:cs typeface="+mn-cs"/>
          </a:endParaRPr>
        </a:p>
        <a:p>
          <a:r>
            <a:rPr lang="en-US" sz="1100" b="0" i="0">
              <a:solidFill>
                <a:schemeClr val="dk1"/>
              </a:solidFill>
              <a:latin typeface="+mn-lt"/>
              <a:ea typeface="+mn-ea"/>
              <a:cs typeface="+mn-cs"/>
            </a:rPr>
            <a:t>The full text of the Global Mercury Supply, Trade and Demand report may be downloaded at:</a:t>
          </a:r>
          <a:br>
            <a:rPr lang="en-US" sz="1100" b="0" i="0" u="sng">
              <a:solidFill>
                <a:schemeClr val="dk1"/>
              </a:solidFill>
              <a:latin typeface="+mn-lt"/>
              <a:ea typeface="+mn-ea"/>
              <a:cs typeface="+mn-cs"/>
            </a:rPr>
          </a:br>
          <a:r>
            <a:rPr lang="en-US" sz="1100" b="0" i="0" u="sng">
              <a:solidFill>
                <a:schemeClr val="dk1"/>
              </a:solidFill>
              <a:latin typeface="+mn-lt"/>
              <a:ea typeface="+mn-ea"/>
              <a:cs typeface="+mn-cs"/>
              <a:hlinkClick xmlns:r="http://schemas.openxmlformats.org/officeDocument/2006/relationships" r:id=""/>
            </a:rPr>
            <a:t>https://wedocs.unep.org/bitstream/handle/20.500.11822/21725/global_mercury.pdf?sequence=1&amp;isAllowed=y</a:t>
          </a:r>
          <a:endParaRPr lang="en-US" sz="1100" b="0" i="0">
            <a:solidFill>
              <a:schemeClr val="dk1"/>
            </a:solidFill>
            <a:latin typeface="+mn-lt"/>
            <a:ea typeface="+mn-ea"/>
            <a:cs typeface="+mn-cs"/>
          </a:endParaRPr>
        </a:p>
        <a:p>
          <a:endParaRPr lang="en-US" sz="1100" b="0" i="0" u="sng">
            <a:solidFill>
              <a:schemeClr val="dk1"/>
            </a:solidFill>
            <a:latin typeface="+mn-lt"/>
            <a:ea typeface="+mn-ea"/>
            <a:cs typeface="+mn-cs"/>
          </a:endParaRPr>
        </a:p>
        <a:p>
          <a:r>
            <a:rPr lang="en-US" sz="1100" b="0" i="0">
              <a:solidFill>
                <a:schemeClr val="dk1"/>
              </a:solidFill>
              <a:latin typeface="+mn-lt"/>
              <a:ea typeface="+mn-ea"/>
              <a:cs typeface="+mn-cs"/>
            </a:rPr>
            <a:t>The supporting </a:t>
          </a:r>
          <a:r>
            <a:rPr lang="en-US" sz="1100" b="0" i="0" baseline="0">
              <a:solidFill>
                <a:schemeClr val="dk1"/>
              </a:solidFill>
              <a:latin typeface="+mn-lt"/>
              <a:ea typeface="+mn-ea"/>
              <a:cs typeface="+mn-cs"/>
            </a:rPr>
            <a:t>data for the main report are included in the following worksheets, and are identified by table, figure, section or page number in the report, where they are referred to as "online appendices".</a:t>
          </a:r>
          <a:endParaRPr lang="en-US" sz="1100"/>
        </a:p>
      </xdr:txBody>
    </xdr:sp>
    <xdr:clientData/>
  </xdr:twoCellAnchor>
  <xdr:twoCellAnchor editAs="oneCell">
    <xdr:from>
      <xdr:col>1</xdr:col>
      <xdr:colOff>374073</xdr:colOff>
      <xdr:row>19</xdr:row>
      <xdr:rowOff>66502</xdr:rowOff>
    </xdr:from>
    <xdr:to>
      <xdr:col>6</xdr:col>
      <xdr:colOff>407323</xdr:colOff>
      <xdr:row>43</xdr:row>
      <xdr:rowOff>174004</xdr:rowOff>
    </xdr:to>
    <xdr:pic>
      <xdr:nvPicPr>
        <xdr:cNvPr id="17409" name="Picture 1">
          <a:extLst>
            <a:ext uri="{FF2B5EF4-FFF2-40B4-BE49-F238E27FC236}">
              <a16:creationId xmlns:a16="http://schemas.microsoft.com/office/drawing/2014/main" id="{00000000-0008-0000-0000-000001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3578" y="3699164"/>
          <a:ext cx="3358341" cy="4696127"/>
        </a:xfrm>
        <a:prstGeom prst="rect">
          <a:avLst/>
        </a:prstGeom>
        <a:noFill/>
        <a:ln w="19050">
          <a:solidFill>
            <a:schemeClr val="tx2">
              <a:lumMod val="60000"/>
              <a:lumOff val="40000"/>
            </a:schemeClr>
          </a:solidFill>
          <a:miter lim="800000"/>
          <a:headEnd/>
          <a:tailEnd type="none" w="med" len="med"/>
        </a:ln>
        <a:effectLst/>
      </xdr:spPr>
    </xdr:pic>
    <xdr:clientData/>
  </xdr:twoCellAnchor>
  <xdr:twoCellAnchor editAs="oneCell">
    <xdr:from>
      <xdr:col>7</xdr:col>
      <xdr:colOff>324196</xdr:colOff>
      <xdr:row>19</xdr:row>
      <xdr:rowOff>99753</xdr:rowOff>
    </xdr:from>
    <xdr:to>
      <xdr:col>12</xdr:col>
      <xdr:colOff>299259</xdr:colOff>
      <xdr:row>43</xdr:row>
      <xdr:rowOff>184976</xdr:rowOff>
    </xdr:to>
    <xdr:pic>
      <xdr:nvPicPr>
        <xdr:cNvPr id="17410" name="Picture 2">
          <a:extLst>
            <a:ext uri="{FF2B5EF4-FFF2-40B4-BE49-F238E27FC236}">
              <a16:creationId xmlns:a16="http://schemas.microsoft.com/office/drawing/2014/main" id="{00000000-0008-0000-0000-0000024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513811" y="3732415"/>
          <a:ext cx="3300153" cy="4673848"/>
        </a:xfrm>
        <a:prstGeom prst="rect">
          <a:avLst/>
        </a:prstGeom>
        <a:noFill/>
        <a:ln w="19050">
          <a:solidFill>
            <a:schemeClr val="tx2">
              <a:lumMod val="60000"/>
              <a:lumOff val="40000"/>
            </a:schemeClr>
          </a:solid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139</xdr:row>
      <xdr:rowOff>0</xdr:rowOff>
    </xdr:from>
    <xdr:to>
      <xdr:col>17</xdr:col>
      <xdr:colOff>241069</xdr:colOff>
      <xdr:row>168</xdr:row>
      <xdr:rowOff>83127</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104015" y="27565004"/>
          <a:ext cx="3990109" cy="6284421"/>
        </a:xfrm>
        <a:prstGeom prst="rect">
          <a:avLst/>
        </a:prstGeom>
        <a:noFill/>
        <a:ln w="19050">
          <a:solidFill>
            <a:schemeClr val="accent1"/>
          </a:solid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136</xdr:row>
      <xdr:rowOff>0</xdr:rowOff>
    </xdr:from>
    <xdr:to>
      <xdr:col>18</xdr:col>
      <xdr:colOff>116378</xdr:colOff>
      <xdr:row>158</xdr:row>
      <xdr:rowOff>182880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62945" y="26949862"/>
          <a:ext cx="4505498" cy="5045825"/>
        </a:xfrm>
        <a:prstGeom prst="rect">
          <a:avLst/>
        </a:prstGeom>
        <a:noFill/>
        <a:ln w="19050">
          <a:solidFill>
            <a:schemeClr val="accent1"/>
          </a:solid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46182</xdr:colOff>
      <xdr:row>130</xdr:row>
      <xdr:rowOff>36944</xdr:rowOff>
    </xdr:from>
    <xdr:to>
      <xdr:col>11</xdr:col>
      <xdr:colOff>369455</xdr:colOff>
      <xdr:row>138</xdr:row>
      <xdr:rowOff>12007</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517535" y="25016689"/>
          <a:ext cx="4787207" cy="1504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twoCellAnchor editAs="oneCell">
    <xdr:from>
      <xdr:col>27</xdr:col>
      <xdr:colOff>91440</xdr:colOff>
      <xdr:row>8</xdr:row>
      <xdr:rowOff>8313</xdr:rowOff>
    </xdr:from>
    <xdr:to>
      <xdr:col>35</xdr:col>
      <xdr:colOff>637975</xdr:colOff>
      <xdr:row>48</xdr:row>
      <xdr:rowOff>92363</xdr:rowOff>
    </xdr:to>
    <xdr:pic>
      <xdr:nvPicPr>
        <xdr:cNvPr id="12289" name="Picture 1">
          <a:extLst>
            <a:ext uri="{FF2B5EF4-FFF2-40B4-BE49-F238E27FC236}">
              <a16:creationId xmlns:a16="http://schemas.microsoft.com/office/drawing/2014/main" id="{00000000-0008-0000-0500-0000013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47273" y="1396538"/>
          <a:ext cx="5866680" cy="8379229"/>
        </a:xfrm>
        <a:prstGeom prst="rect">
          <a:avLst/>
        </a:prstGeom>
        <a:noFill/>
        <a:ln w="19050">
          <a:solidFill>
            <a:schemeClr val="accent1"/>
          </a:solid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159</xdr:row>
      <xdr:rowOff>0</xdr:rowOff>
    </xdr:from>
    <xdr:to>
      <xdr:col>11</xdr:col>
      <xdr:colOff>113608</xdr:colOff>
      <xdr:row>166</xdr:row>
      <xdr:rowOff>188423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413164" y="30856844"/>
          <a:ext cx="4793673" cy="1526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173</xdr:row>
      <xdr:rowOff>0</xdr:rowOff>
    </xdr:from>
    <xdr:to>
      <xdr:col>11</xdr:col>
      <xdr:colOff>288174</xdr:colOff>
      <xdr:row>180</xdr:row>
      <xdr:rowOff>116378</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421476" y="33467040"/>
          <a:ext cx="4793673" cy="1454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124690</xdr:colOff>
      <xdr:row>6</xdr:row>
      <xdr:rowOff>324197</xdr:rowOff>
    </xdr:from>
    <xdr:to>
      <xdr:col>22</xdr:col>
      <xdr:colOff>583276</xdr:colOff>
      <xdr:row>42</xdr:row>
      <xdr:rowOff>161407</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13300363" y="1321724"/>
          <a:ext cx="9768840" cy="6911340"/>
        </a:xfrm>
        <a:prstGeom prst="rect">
          <a:avLst/>
        </a:prstGeom>
        <a:ln w="19050">
          <a:solidFill>
            <a:schemeClr val="accent1"/>
          </a:solidFill>
        </a:ln>
      </xdr:spPr>
    </xdr:pic>
    <xdr:clientData/>
  </xdr:twoCellAnchor>
  <xdr:twoCellAnchor editAs="oneCell">
    <xdr:from>
      <xdr:col>8</xdr:col>
      <xdr:colOff>108065</xdr:colOff>
      <xdr:row>53</xdr:row>
      <xdr:rowOff>157942</xdr:rowOff>
    </xdr:from>
    <xdr:to>
      <xdr:col>18</xdr:col>
      <xdr:colOff>489528</xdr:colOff>
      <xdr:row>105</xdr:row>
      <xdr:rowOff>157782</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stretch>
          <a:fillRect/>
        </a:stretch>
      </xdr:blipFill>
      <xdr:spPr>
        <a:xfrm>
          <a:off x="7090756" y="8526088"/>
          <a:ext cx="7031644" cy="10085948"/>
        </a:xfrm>
        <a:prstGeom prst="rect">
          <a:avLst/>
        </a:prstGeom>
        <a:ln w="19050">
          <a:solidFill>
            <a:schemeClr val="tx2">
              <a:lumMod val="60000"/>
              <a:lumOff val="40000"/>
            </a:schemeClr>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22</xdr:col>
      <xdr:colOff>85204</xdr:colOff>
      <xdr:row>37</xdr:row>
      <xdr:rowOff>116378</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 cstate="print"/>
        <a:stretch>
          <a:fillRect/>
        </a:stretch>
      </xdr:blipFill>
      <xdr:spPr>
        <a:xfrm>
          <a:off x="6160654" y="812800"/>
          <a:ext cx="9395459" cy="6738850"/>
        </a:xfrm>
        <a:prstGeom prst="rect">
          <a:avLst/>
        </a:prstGeom>
        <a:ln w="19050">
          <a:solidFill>
            <a:schemeClr val="tx2">
              <a:lumMod val="60000"/>
              <a:lumOff val="40000"/>
            </a:schemeClr>
          </a:solidFill>
        </a:ln>
      </xdr:spPr>
    </xdr:pic>
    <xdr:clientData/>
  </xdr:twoCellAnchor>
  <xdr:twoCellAnchor editAs="oneCell">
    <xdr:from>
      <xdr:col>8</xdr:col>
      <xdr:colOff>0</xdr:colOff>
      <xdr:row>43</xdr:row>
      <xdr:rowOff>193962</xdr:rowOff>
    </xdr:from>
    <xdr:to>
      <xdr:col>16</xdr:col>
      <xdr:colOff>332509</xdr:colOff>
      <xdr:row>85</xdr:row>
      <xdr:rowOff>147003</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 cstate="print"/>
        <a:stretch>
          <a:fillRect/>
        </a:stretch>
      </xdr:blipFill>
      <xdr:spPr>
        <a:xfrm>
          <a:off x="6160654" y="8017162"/>
          <a:ext cx="5652655" cy="8099515"/>
        </a:xfrm>
        <a:prstGeom prst="rect">
          <a:avLst/>
        </a:prstGeom>
        <a:ln w="19050">
          <a:solidFill>
            <a:schemeClr val="tx2">
              <a:lumMod val="60000"/>
              <a:lumOff val="40000"/>
            </a:schemeClr>
          </a:solid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108066</xdr:colOff>
      <xdr:row>159</xdr:row>
      <xdr:rowOff>24938</xdr:rowOff>
    </xdr:from>
    <xdr:to>
      <xdr:col>12</xdr:col>
      <xdr:colOff>515390</xdr:colOff>
      <xdr:row>166</xdr:row>
      <xdr:rowOff>166255</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2128059" y="31289105"/>
          <a:ext cx="4987636" cy="1479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latin typeface="+mn-lt"/>
              <a:ea typeface="+mn-ea"/>
              <a:cs typeface="+mn-cs"/>
            </a:rPr>
            <a:t>*For many countries, net imports</a:t>
          </a:r>
          <a:r>
            <a:rPr lang="en-US" sz="1000" baseline="0">
              <a:solidFill>
                <a:schemeClr val="dk1"/>
              </a:solidFill>
              <a:latin typeface="+mn-lt"/>
              <a:ea typeface="+mn-ea"/>
              <a:cs typeface="+mn-cs"/>
            </a:rPr>
            <a:t> may be considered equivalent to domestic demand. However, this may not be the case in a number of instances:</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1) if the data is incomplete,</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2) if there is domestic production of mercury via primary mining, secondary production, recycling, or mercury coming from the chlor-alkali industry, stocks, etc.,</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3) if imported mercury is warehoused  for extended periods,</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4) if imported mercury is simply in transit and eventually re-exported, or</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5) if imported mercury is taken out of circulation for safe storage or disposal.</a:t>
          </a:r>
          <a:endParaRPr lang="en-US" sz="1000">
            <a:solidFill>
              <a:schemeClr val="dk1"/>
            </a:solidFill>
            <a:latin typeface="+mn-lt"/>
            <a:ea typeface="+mn-ea"/>
            <a:cs typeface="+mn-cs"/>
          </a:endParaRPr>
        </a:p>
        <a:p>
          <a:endParaRPr lang="en-US" sz="10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299258</xdr:colOff>
      <xdr:row>40</xdr:row>
      <xdr:rowOff>66500</xdr:rowOff>
    </xdr:from>
    <xdr:to>
      <xdr:col>2</xdr:col>
      <xdr:colOff>324199</xdr:colOff>
      <xdr:row>46</xdr:row>
      <xdr:rowOff>157942</xdr:rowOff>
    </xdr:to>
    <xdr:cxnSp macro="">
      <xdr:nvCxnSpPr>
        <xdr:cNvPr id="5" name="Straight Arrow Connector 4">
          <a:extLst>
            <a:ext uri="{FF2B5EF4-FFF2-40B4-BE49-F238E27FC236}">
              <a16:creationId xmlns:a16="http://schemas.microsoft.com/office/drawing/2014/main" id="{00000000-0008-0000-0C00-000005000000}"/>
            </a:ext>
          </a:extLst>
        </xdr:cNvPr>
        <xdr:cNvCxnSpPr/>
      </xdr:nvCxnSpPr>
      <xdr:spPr>
        <a:xfrm flipH="1">
          <a:off x="939338" y="8279475"/>
          <a:ext cx="24941" cy="12884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365760</xdr:colOff>
      <xdr:row>42</xdr:row>
      <xdr:rowOff>74815</xdr:rowOff>
    </xdr:from>
    <xdr:to>
      <xdr:col>3</xdr:col>
      <xdr:colOff>365761</xdr:colOff>
      <xdr:row>46</xdr:row>
      <xdr:rowOff>16626</xdr:rowOff>
    </xdr:to>
    <xdr:cxnSp macro="">
      <xdr:nvCxnSpPr>
        <xdr:cNvPr id="8" name="Straight Arrow Connector 7">
          <a:extLst>
            <a:ext uri="{FF2B5EF4-FFF2-40B4-BE49-F238E27FC236}">
              <a16:creationId xmlns:a16="http://schemas.microsoft.com/office/drawing/2014/main" id="{00000000-0008-0000-0C00-000008000000}"/>
            </a:ext>
          </a:extLst>
        </xdr:cNvPr>
        <xdr:cNvCxnSpPr/>
      </xdr:nvCxnSpPr>
      <xdr:spPr>
        <a:xfrm flipH="1">
          <a:off x="1629295" y="8686800"/>
          <a:ext cx="1" cy="7398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315884</xdr:colOff>
      <xdr:row>42</xdr:row>
      <xdr:rowOff>49878</xdr:rowOff>
    </xdr:from>
    <xdr:to>
      <xdr:col>4</xdr:col>
      <xdr:colOff>324199</xdr:colOff>
      <xdr:row>44</xdr:row>
      <xdr:rowOff>166255</xdr:rowOff>
    </xdr:to>
    <xdr:cxnSp macro="">
      <xdr:nvCxnSpPr>
        <xdr:cNvPr id="11" name="Straight Arrow Connector 10">
          <a:extLst>
            <a:ext uri="{FF2B5EF4-FFF2-40B4-BE49-F238E27FC236}">
              <a16:creationId xmlns:a16="http://schemas.microsoft.com/office/drawing/2014/main" id="{00000000-0008-0000-0C00-00000B000000}"/>
            </a:ext>
          </a:extLst>
        </xdr:cNvPr>
        <xdr:cNvCxnSpPr/>
      </xdr:nvCxnSpPr>
      <xdr:spPr>
        <a:xfrm flipH="1">
          <a:off x="2169622" y="8445733"/>
          <a:ext cx="8315" cy="5153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382385</xdr:colOff>
      <xdr:row>42</xdr:row>
      <xdr:rowOff>33251</xdr:rowOff>
    </xdr:from>
    <xdr:to>
      <xdr:col>5</xdr:col>
      <xdr:colOff>382386</xdr:colOff>
      <xdr:row>43</xdr:row>
      <xdr:rowOff>182880</xdr:rowOff>
    </xdr:to>
    <xdr:cxnSp macro="">
      <xdr:nvCxnSpPr>
        <xdr:cNvPr id="13" name="Straight Arrow Connector 12">
          <a:extLst>
            <a:ext uri="{FF2B5EF4-FFF2-40B4-BE49-F238E27FC236}">
              <a16:creationId xmlns:a16="http://schemas.microsoft.com/office/drawing/2014/main" id="{00000000-0008-0000-0C00-00000D000000}"/>
            </a:ext>
          </a:extLst>
        </xdr:cNvPr>
        <xdr:cNvCxnSpPr/>
      </xdr:nvCxnSpPr>
      <xdr:spPr>
        <a:xfrm>
          <a:off x="2759825" y="8595360"/>
          <a:ext cx="1" cy="34913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282632</xdr:colOff>
      <xdr:row>5</xdr:row>
      <xdr:rowOff>108066</xdr:rowOff>
    </xdr:from>
    <xdr:to>
      <xdr:col>13</xdr:col>
      <xdr:colOff>825068</xdr:colOff>
      <xdr:row>30</xdr:row>
      <xdr:rowOff>116378</xdr:rowOff>
    </xdr:to>
    <xdr:pic>
      <xdr:nvPicPr>
        <xdr:cNvPr id="16385" name="Picture 1">
          <a:extLst>
            <a:ext uri="{FF2B5EF4-FFF2-40B4-BE49-F238E27FC236}">
              <a16:creationId xmlns:a16="http://schemas.microsoft.com/office/drawing/2014/main" id="{00000000-0008-0000-0C00-000001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979323" y="1313411"/>
          <a:ext cx="5729578" cy="4995949"/>
        </a:xfrm>
        <a:prstGeom prst="rect">
          <a:avLst/>
        </a:prstGeom>
        <a:noFill/>
        <a:ln w="19050">
          <a:solidFill>
            <a:schemeClr val="accent1"/>
          </a:solidFill>
          <a:miter lim="800000"/>
          <a:headEnd/>
          <a:tailEnd type="none" w="med" len="med"/>
        </a:ln>
        <a:effectLst/>
      </xdr:spPr>
    </xdr:pic>
    <xdr:clientData/>
  </xdr:twoCellAnchor>
  <xdr:twoCellAnchor>
    <xdr:from>
      <xdr:col>6</xdr:col>
      <xdr:colOff>507075</xdr:colOff>
      <xdr:row>42</xdr:row>
      <xdr:rowOff>8313</xdr:rowOff>
    </xdr:from>
    <xdr:to>
      <xdr:col>6</xdr:col>
      <xdr:colOff>507076</xdr:colOff>
      <xdr:row>43</xdr:row>
      <xdr:rowOff>33251</xdr:rowOff>
    </xdr:to>
    <xdr:cxnSp macro="">
      <xdr:nvCxnSpPr>
        <xdr:cNvPr id="14" name="Straight Arrow Connector 13">
          <a:extLst>
            <a:ext uri="{FF2B5EF4-FFF2-40B4-BE49-F238E27FC236}">
              <a16:creationId xmlns:a16="http://schemas.microsoft.com/office/drawing/2014/main" id="{00000000-0008-0000-0C00-00000E000000}"/>
            </a:ext>
          </a:extLst>
        </xdr:cNvPr>
        <xdr:cNvCxnSpPr/>
      </xdr:nvCxnSpPr>
      <xdr:spPr>
        <a:xfrm>
          <a:off x="3474719" y="8570422"/>
          <a:ext cx="1" cy="22444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216133</xdr:colOff>
      <xdr:row>18</xdr:row>
      <xdr:rowOff>33252</xdr:rowOff>
    </xdr:from>
    <xdr:to>
      <xdr:col>16</xdr:col>
      <xdr:colOff>191193</xdr:colOff>
      <xdr:row>39</xdr:row>
      <xdr:rowOff>157942</xdr:rowOff>
    </xdr:to>
    <xdr:graphicFrame macro="">
      <xdr:nvGraphicFramePr>
        <xdr:cNvPr id="3" name="Chart 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257694</xdr:colOff>
      <xdr:row>41</xdr:row>
      <xdr:rowOff>33249</xdr:rowOff>
    </xdr:from>
    <xdr:to>
      <xdr:col>16</xdr:col>
      <xdr:colOff>91438</xdr:colOff>
      <xdr:row>65</xdr:row>
      <xdr:rowOff>141315</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49875</xdr:colOff>
      <xdr:row>88</xdr:row>
      <xdr:rowOff>91440</xdr:rowOff>
    </xdr:from>
    <xdr:to>
      <xdr:col>10</xdr:col>
      <xdr:colOff>349135</xdr:colOff>
      <xdr:row>94</xdr:row>
      <xdr:rowOff>124691</xdr:rowOff>
    </xdr:to>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241068" y="17489978"/>
          <a:ext cx="5960227" cy="11804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30000"/>
            <a:t>*</a:t>
          </a:r>
          <a:r>
            <a:rPr lang="en-US" sz="1000" baseline="0"/>
            <a:t> In most cases, the following margins of uncertainty are applied to the "mean" estimates above:</a:t>
          </a:r>
        </a:p>
        <a:p>
          <a:r>
            <a:rPr lang="en-US" sz="1000" baseline="0"/>
            <a:t>   C</a:t>
          </a:r>
          <a:r>
            <a:rPr lang="en-US" sz="1000"/>
            <a:t>lass 1 = simply an indication of the presence</a:t>
          </a:r>
          <a:r>
            <a:rPr lang="en-US" sz="1000" baseline="0"/>
            <a:t> or </a:t>
          </a:r>
          <a:r>
            <a:rPr lang="en-US" sz="1000"/>
            <a:t>absence of mercury use in ASGM, no quantitative information, error may be greater than ±100%;</a:t>
          </a:r>
        </a:p>
        <a:p>
          <a:r>
            <a:rPr lang="en-US" sz="1000"/>
            <a:t>   Class 2 = some indication of quantity of mercury used, estimated average error ±75%;</a:t>
          </a:r>
        </a:p>
        <a:p>
          <a:r>
            <a:rPr lang="en-US" sz="1000"/>
            <a:t>   Class 3 = quantitative data exists but it has not been significantly updated within past 5 years, error ±50%;</a:t>
          </a:r>
        </a:p>
        <a:p>
          <a:r>
            <a:rPr lang="en-US" sz="1000"/>
            <a:t>   Class 4 = recent quantitative data, error ±30%.</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202276</xdr:colOff>
      <xdr:row>17</xdr:row>
      <xdr:rowOff>121917</xdr:rowOff>
    </xdr:from>
    <xdr:to>
      <xdr:col>11</xdr:col>
      <xdr:colOff>267854</xdr:colOff>
      <xdr:row>40</xdr:row>
      <xdr:rowOff>63729</xdr:rowOff>
    </xdr:to>
    <xdr:graphicFrame macro="">
      <xdr:nvGraphicFramePr>
        <xdr:cNvPr id="2" name="Chart 1">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9238</xdr:colOff>
      <xdr:row>17</xdr:row>
      <xdr:rowOff>124691</xdr:rowOff>
    </xdr:from>
    <xdr:to>
      <xdr:col>25</xdr:col>
      <xdr:colOff>117301</xdr:colOff>
      <xdr:row>40</xdr:row>
      <xdr:rowOff>58190</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274320</xdr:colOff>
      <xdr:row>43</xdr:row>
      <xdr:rowOff>8311</xdr:rowOff>
    </xdr:from>
    <xdr:to>
      <xdr:col>23</xdr:col>
      <xdr:colOff>399011</xdr:colOff>
      <xdr:row>65</xdr:row>
      <xdr:rowOff>49875</xdr:rowOff>
    </xdr:to>
    <xdr:graphicFrame macro="">
      <xdr:nvGraphicFramePr>
        <xdr:cNvPr id="10" name="Chart 9">
          <a:extLst>
            <a:ext uri="{FF2B5EF4-FFF2-40B4-BE49-F238E27FC236}">
              <a16:creationId xmlns:a16="http://schemas.microsoft.com/office/drawing/2014/main" id="{00000000-0008-0000-18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0</xdr:colOff>
      <xdr:row>17</xdr:row>
      <xdr:rowOff>129310</xdr:rowOff>
    </xdr:from>
    <xdr:to>
      <xdr:col>38</xdr:col>
      <xdr:colOff>65578</xdr:colOff>
      <xdr:row>40</xdr:row>
      <xdr:rowOff>68350</xdr:rowOff>
    </xdr:to>
    <xdr:graphicFrame macro="">
      <xdr:nvGraphicFramePr>
        <xdr:cNvPr id="7" name="Chart 6">
          <a:extLst>
            <a:ext uri="{FF2B5EF4-FFF2-40B4-BE49-F238E27FC236}">
              <a16:creationId xmlns:a16="http://schemas.microsoft.com/office/drawing/2014/main" id="{00000000-0008-0000-1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jampoua\Downloads\COMTRADE_HgImports&amp;Exports2007-2015_30Au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tHgImports2013-15"/>
      <sheetName val="RawDataMX 2013-15"/>
      <sheetName val="NetHgImports2010-12"/>
      <sheetName val="RawDataMX 2010-12"/>
      <sheetName val="NetHgImports2007-9"/>
      <sheetName val="RawDataMX 2007-9"/>
      <sheetName val="RawM&amp;X2007-15"/>
      <sheetName val="RawDataImp 2015"/>
      <sheetName val="RawDataMX2008"/>
      <sheetName val="ImpExpDiscrepancies 2013-15"/>
      <sheetName val="RawDataExpDiscrep."/>
      <sheetName val="ExImDiscrepancies 2013-15"/>
      <sheetName val="RawDataImpDiscrep."/>
      <sheetName val="X&amp;M2007-15a"/>
      <sheetName val="X&amp;M2007-15b"/>
      <sheetName val="Compounds2013-15"/>
      <sheetName val="RawCompounds2013-15"/>
      <sheetName val="Compounds2010-12"/>
      <sheetName val="RawCompounds2010-12"/>
      <sheetName val="Compounds2007-9"/>
      <sheetName val="RawCompounds2007-9"/>
      <sheetName val="EU28-HgCompounds"/>
      <sheetName val="China&amp;HongKong"/>
      <sheetName val="Indonesia"/>
      <sheetName val="Japan"/>
      <sheetName val="Netherlands"/>
      <sheetName val="Switzerland"/>
      <sheetName val="Spain(Comtrade)"/>
      <sheetName val="Spain (Eurostat)"/>
      <sheetName val="UAE"/>
      <sheetName val="UK"/>
    </sheetNames>
    <sheetDataSet>
      <sheetData sheetId="0" refreshError="1"/>
      <sheetData sheetId="1">
        <row r="47">
          <cell r="P47">
            <v>115655121</v>
          </cell>
          <cell r="Q47">
            <v>2624085</v>
          </cell>
        </row>
        <row r="103">
          <cell r="G103">
            <v>110295537</v>
          </cell>
          <cell r="H103">
            <v>1957949</v>
          </cell>
        </row>
        <row r="138">
          <cell r="P138">
            <v>54752625</v>
          </cell>
          <cell r="Q138">
            <v>2171901</v>
          </cell>
        </row>
        <row r="198">
          <cell r="G198">
            <v>44122051</v>
          </cell>
          <cell r="H198">
            <v>1215336</v>
          </cell>
        </row>
        <row r="240">
          <cell r="P240">
            <v>34423374</v>
          </cell>
          <cell r="Q240">
            <v>1323858</v>
          </cell>
        </row>
        <row r="295">
          <cell r="G295">
            <v>36407494</v>
          </cell>
          <cell r="H295">
            <v>1171080</v>
          </cell>
        </row>
      </sheetData>
      <sheetData sheetId="2" refreshError="1"/>
      <sheetData sheetId="3">
        <row r="53">
          <cell r="P53">
            <v>51617974</v>
          </cell>
          <cell r="Q53">
            <v>3205508</v>
          </cell>
        </row>
        <row r="114">
          <cell r="G114">
            <v>44279993</v>
          </cell>
          <cell r="H114">
            <v>2636401</v>
          </cell>
        </row>
        <row r="165">
          <cell r="P165">
            <v>93557125</v>
          </cell>
          <cell r="Q165">
            <v>2903786</v>
          </cell>
        </row>
        <row r="220">
          <cell r="G220">
            <v>105887892</v>
          </cell>
          <cell r="H220">
            <v>3106851</v>
          </cell>
        </row>
        <row r="266">
          <cell r="P266">
            <v>137502115</v>
          </cell>
          <cell r="Q266">
            <v>2944427</v>
          </cell>
        </row>
        <row r="329">
          <cell r="G329">
            <v>159026965</v>
          </cell>
          <cell r="H329">
            <v>2967030</v>
          </cell>
        </row>
      </sheetData>
      <sheetData sheetId="4" refreshError="1"/>
      <sheetData sheetId="5">
        <row r="54">
          <cell r="P54">
            <v>31581178</v>
          </cell>
          <cell r="Q54">
            <v>2517915</v>
          </cell>
        </row>
        <row r="124">
          <cell r="G124">
            <v>43697760</v>
          </cell>
          <cell r="H124">
            <v>3216190</v>
          </cell>
        </row>
        <row r="171">
          <cell r="P171">
            <v>38979987</v>
          </cell>
          <cell r="Q171">
            <v>2752679</v>
          </cell>
        </row>
        <row r="241">
          <cell r="G241">
            <v>39463154</v>
          </cell>
          <cell r="H241">
            <v>2623547</v>
          </cell>
        </row>
        <row r="290">
          <cell r="P290">
            <v>40645830</v>
          </cell>
          <cell r="Q290">
            <v>2822297</v>
          </cell>
        </row>
        <row r="353">
          <cell r="G353">
            <v>34152700</v>
          </cell>
          <cell r="H353">
            <v>2508400</v>
          </cell>
        </row>
      </sheetData>
      <sheetData sheetId="6" refreshError="1"/>
      <sheetData sheetId="7" refreshError="1"/>
      <sheetData sheetId="8" refreshError="1"/>
      <sheetData sheetId="9" refreshError="1"/>
      <sheetData sheetId="10">
        <row r="15">
          <cell r="E15">
            <v>119837</v>
          </cell>
          <cell r="F15">
            <v>21614</v>
          </cell>
          <cell r="G15">
            <v>273262</v>
          </cell>
          <cell r="H15">
            <v>3468</v>
          </cell>
          <cell r="I15">
            <v>1080934</v>
          </cell>
          <cell r="J15">
            <v>20707</v>
          </cell>
        </row>
        <row r="22">
          <cell r="E22">
            <v>399323</v>
          </cell>
          <cell r="F22">
            <v>4005</v>
          </cell>
          <cell r="G22">
            <v>1575839</v>
          </cell>
          <cell r="H22">
            <v>24118</v>
          </cell>
          <cell r="I22">
            <v>7175568</v>
          </cell>
          <cell r="J22">
            <v>141003</v>
          </cell>
        </row>
        <row r="33">
          <cell r="E33">
            <v>3542501</v>
          </cell>
          <cell r="F33">
            <v>36223</v>
          </cell>
          <cell r="G33">
            <v>1828862</v>
          </cell>
          <cell r="H33">
            <v>19110</v>
          </cell>
          <cell r="I33">
            <v>476055</v>
          </cell>
          <cell r="J33">
            <v>8109</v>
          </cell>
        </row>
        <row r="39">
          <cell r="E39">
            <v>0</v>
          </cell>
          <cell r="F39">
            <v>0</v>
          </cell>
          <cell r="G39">
            <v>437796</v>
          </cell>
          <cell r="H39">
            <v>6314</v>
          </cell>
          <cell r="I39">
            <v>69017</v>
          </cell>
          <cell r="J39">
            <v>872</v>
          </cell>
        </row>
        <row r="56">
          <cell r="E56">
            <v>7705236</v>
          </cell>
          <cell r="F56">
            <v>103234</v>
          </cell>
          <cell r="G56">
            <v>6601639</v>
          </cell>
          <cell r="H56">
            <v>140856</v>
          </cell>
          <cell r="I56">
            <v>4865423</v>
          </cell>
          <cell r="J56">
            <v>141407</v>
          </cell>
        </row>
        <row r="67">
          <cell r="E67">
            <v>16930</v>
          </cell>
          <cell r="F67">
            <v>2630</v>
          </cell>
          <cell r="G67">
            <v>126862</v>
          </cell>
          <cell r="H67">
            <v>1056</v>
          </cell>
          <cell r="I67">
            <v>4127</v>
          </cell>
          <cell r="J67">
            <v>1106</v>
          </cell>
        </row>
        <row r="70">
          <cell r="E70">
            <v>0</v>
          </cell>
          <cell r="F70">
            <v>0</v>
          </cell>
          <cell r="G70">
            <v>128</v>
          </cell>
          <cell r="H70">
            <v>4</v>
          </cell>
          <cell r="I70">
            <v>0</v>
          </cell>
          <cell r="J70">
            <v>0</v>
          </cell>
        </row>
        <row r="102">
          <cell r="E102">
            <v>1137295</v>
          </cell>
          <cell r="F102">
            <v>96368</v>
          </cell>
          <cell r="G102">
            <v>408823</v>
          </cell>
          <cell r="H102">
            <v>107619</v>
          </cell>
          <cell r="I102">
            <v>715887</v>
          </cell>
          <cell r="J102">
            <v>82141</v>
          </cell>
        </row>
        <row r="110">
          <cell r="E110">
            <v>3648164</v>
          </cell>
          <cell r="F110">
            <v>38981</v>
          </cell>
          <cell r="G110">
            <v>111661</v>
          </cell>
          <cell r="H110">
            <v>1864</v>
          </cell>
          <cell r="I110">
            <v>491385</v>
          </cell>
          <cell r="J110">
            <v>13794</v>
          </cell>
        </row>
        <row r="117">
          <cell r="E117">
            <v>569890</v>
          </cell>
          <cell r="F117">
            <v>37262</v>
          </cell>
          <cell r="G117">
            <v>0</v>
          </cell>
          <cell r="H117">
            <v>0</v>
          </cell>
          <cell r="I117">
            <v>39591</v>
          </cell>
          <cell r="J117">
            <v>8315</v>
          </cell>
        </row>
        <row r="141">
          <cell r="E141">
            <v>12050942</v>
          </cell>
          <cell r="F141">
            <v>170745</v>
          </cell>
          <cell r="G141">
            <v>2797131</v>
          </cell>
          <cell r="H141">
            <v>65982</v>
          </cell>
          <cell r="I141">
            <v>4005358</v>
          </cell>
          <cell r="J141">
            <v>131562</v>
          </cell>
        </row>
        <row r="156">
          <cell r="E156">
            <v>5162354</v>
          </cell>
          <cell r="F156">
            <v>56483</v>
          </cell>
          <cell r="G156">
            <v>2748281</v>
          </cell>
          <cell r="H156">
            <v>25878</v>
          </cell>
          <cell r="I156">
            <v>0</v>
          </cell>
          <cell r="J156">
            <v>0</v>
          </cell>
        </row>
        <row r="171">
          <cell r="E171">
            <v>1979876</v>
          </cell>
          <cell r="F171">
            <v>105350</v>
          </cell>
          <cell r="G171">
            <v>118506</v>
          </cell>
          <cell r="H171">
            <v>19494</v>
          </cell>
          <cell r="I171">
            <v>23322</v>
          </cell>
          <cell r="J171">
            <v>1357</v>
          </cell>
        </row>
        <row r="178">
          <cell r="E178">
            <v>147863</v>
          </cell>
          <cell r="F178">
            <v>1949</v>
          </cell>
          <cell r="G178">
            <v>165350</v>
          </cell>
          <cell r="H178">
            <v>6735</v>
          </cell>
          <cell r="I178">
            <v>134462</v>
          </cell>
          <cell r="J178">
            <v>2450</v>
          </cell>
        </row>
        <row r="187">
          <cell r="E187">
            <v>14086586</v>
          </cell>
          <cell r="F187">
            <v>162066</v>
          </cell>
          <cell r="G187">
            <v>6435279</v>
          </cell>
          <cell r="H187">
            <v>99463</v>
          </cell>
          <cell r="I187">
            <v>498866</v>
          </cell>
          <cell r="J187">
            <v>8970</v>
          </cell>
        </row>
        <row r="210">
          <cell r="E210">
            <v>1298057</v>
          </cell>
          <cell r="F210">
            <v>158150</v>
          </cell>
          <cell r="G210">
            <v>864589</v>
          </cell>
          <cell r="H210">
            <v>150814</v>
          </cell>
          <cell r="I210">
            <v>56728</v>
          </cell>
          <cell r="J210">
            <v>12295</v>
          </cell>
        </row>
        <row r="230">
          <cell r="E230">
            <v>8413963</v>
          </cell>
          <cell r="F230">
            <v>108890</v>
          </cell>
          <cell r="G230">
            <v>2297366</v>
          </cell>
          <cell r="H230">
            <v>31110</v>
          </cell>
          <cell r="I230">
            <v>433447</v>
          </cell>
          <cell r="J230">
            <v>26543</v>
          </cell>
        </row>
        <row r="247">
          <cell r="E247">
            <v>2753969</v>
          </cell>
          <cell r="F247">
            <v>28080</v>
          </cell>
          <cell r="G247">
            <v>1908041</v>
          </cell>
          <cell r="H247">
            <v>24796</v>
          </cell>
          <cell r="I247">
            <v>1506326</v>
          </cell>
          <cell r="J247">
            <v>28734</v>
          </cell>
        </row>
        <row r="271">
          <cell r="E271">
            <v>5463878</v>
          </cell>
          <cell r="F271">
            <v>61977</v>
          </cell>
          <cell r="G271">
            <v>319151</v>
          </cell>
          <cell r="H271">
            <v>5429</v>
          </cell>
          <cell r="I271">
            <v>273601</v>
          </cell>
          <cell r="J271">
            <v>10381</v>
          </cell>
        </row>
        <row r="283">
          <cell r="E283">
            <v>3539520</v>
          </cell>
          <cell r="F283">
            <v>44516</v>
          </cell>
          <cell r="G283">
            <v>2844689</v>
          </cell>
          <cell r="H283">
            <v>47404</v>
          </cell>
          <cell r="I283">
            <v>0</v>
          </cell>
          <cell r="J283">
            <v>0</v>
          </cell>
        </row>
        <row r="289">
          <cell r="E289">
            <v>2039038</v>
          </cell>
          <cell r="F289">
            <v>20932</v>
          </cell>
          <cell r="G289">
            <v>1655472</v>
          </cell>
          <cell r="H289">
            <v>25149</v>
          </cell>
          <cell r="I289">
            <v>658027</v>
          </cell>
          <cell r="J289">
            <v>16388</v>
          </cell>
        </row>
        <row r="292">
          <cell r="E292">
            <v>0</v>
          </cell>
          <cell r="F292">
            <v>0</v>
          </cell>
          <cell r="G292">
            <v>49</v>
          </cell>
          <cell r="H292">
            <v>1</v>
          </cell>
          <cell r="I292">
            <v>0</v>
          </cell>
          <cell r="J292">
            <v>0</v>
          </cell>
        </row>
        <row r="309">
          <cell r="E309">
            <v>9471790</v>
          </cell>
          <cell r="F309">
            <v>96250</v>
          </cell>
          <cell r="G309">
            <v>309653</v>
          </cell>
          <cell r="H309">
            <v>9127</v>
          </cell>
          <cell r="I309">
            <v>728927</v>
          </cell>
          <cell r="J309">
            <v>23093</v>
          </cell>
        </row>
        <row r="328">
          <cell r="E328">
            <v>1621015</v>
          </cell>
          <cell r="F328">
            <v>374138</v>
          </cell>
          <cell r="G328">
            <v>903576</v>
          </cell>
          <cell r="H328">
            <v>224868</v>
          </cell>
          <cell r="I328">
            <v>55160</v>
          </cell>
          <cell r="J328">
            <v>27216</v>
          </cell>
        </row>
        <row r="348">
          <cell r="E348">
            <v>1395389</v>
          </cell>
          <cell r="F348">
            <v>40555</v>
          </cell>
          <cell r="G348">
            <v>795866</v>
          </cell>
          <cell r="H348">
            <v>9283</v>
          </cell>
          <cell r="I348">
            <v>497505</v>
          </cell>
          <cell r="J348">
            <v>15926</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Q20" sqref="Q20"/>
    </sheetView>
  </sheetViews>
  <sheetFormatPr defaultRowHeight="14.5" x14ac:dyDescent="0.35"/>
  <cols>
    <col min="1" max="1" width="2.63281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E82"/>
  <sheetViews>
    <sheetView topLeftCell="A11" zoomScaleNormal="100" workbookViewId="0">
      <selection activeCell="N12" sqref="N12"/>
    </sheetView>
  </sheetViews>
  <sheetFormatPr defaultRowHeight="14.5" x14ac:dyDescent="0.35"/>
  <cols>
    <col min="1" max="1" width="3.453125" customWidth="1"/>
    <col min="2" max="2" width="25.453125" customWidth="1"/>
    <col min="3" max="16" width="9.54296875" customWidth="1"/>
  </cols>
  <sheetData>
    <row r="2" spans="2:30" ht="15.5" x14ac:dyDescent="0.35">
      <c r="B2" s="41" t="s">
        <v>453</v>
      </c>
    </row>
    <row r="3" spans="2:30" x14ac:dyDescent="0.35">
      <c r="B3" s="3" t="s">
        <v>281</v>
      </c>
      <c r="C3" s="3"/>
      <c r="D3" s="3"/>
      <c r="E3" s="3"/>
      <c r="F3" s="3"/>
      <c r="G3" s="3"/>
      <c r="H3" s="3"/>
      <c r="I3" s="3"/>
      <c r="J3" s="3"/>
      <c r="K3" s="3"/>
      <c r="L3" s="3"/>
      <c r="M3" s="3"/>
      <c r="N3" s="3"/>
      <c r="O3" s="3"/>
      <c r="P3" s="3"/>
    </row>
    <row r="4" spans="2:30" x14ac:dyDescent="0.35">
      <c r="B4" s="3" t="s">
        <v>451</v>
      </c>
      <c r="C4" s="3"/>
      <c r="D4" s="3"/>
      <c r="E4" s="3"/>
      <c r="F4" s="3"/>
      <c r="G4" s="3"/>
      <c r="H4" s="3"/>
      <c r="I4" s="3"/>
      <c r="J4" s="3"/>
      <c r="K4" s="3"/>
      <c r="L4" s="3"/>
      <c r="M4" s="3"/>
      <c r="N4" s="3"/>
      <c r="O4" s="3"/>
      <c r="P4" s="3"/>
    </row>
    <row r="5" spans="2:30" ht="26.5" x14ac:dyDescent="0.35">
      <c r="B5" s="3"/>
      <c r="C5" s="55" t="s">
        <v>217</v>
      </c>
      <c r="D5" s="55" t="s">
        <v>217</v>
      </c>
      <c r="E5" s="3">
        <v>2015</v>
      </c>
      <c r="F5" s="3">
        <v>2015</v>
      </c>
      <c r="G5" s="3">
        <v>2014</v>
      </c>
      <c r="H5" s="3">
        <v>2014</v>
      </c>
      <c r="I5" s="3">
        <v>2013</v>
      </c>
      <c r="J5" s="3">
        <v>2013</v>
      </c>
      <c r="K5" s="3">
        <v>2012</v>
      </c>
      <c r="L5" s="3">
        <v>2012</v>
      </c>
      <c r="M5" s="3">
        <v>2011</v>
      </c>
      <c r="N5" s="3">
        <v>2011</v>
      </c>
      <c r="O5" s="3">
        <v>2010</v>
      </c>
      <c r="P5" s="3">
        <v>2010</v>
      </c>
    </row>
    <row r="6" spans="2:30" x14ac:dyDescent="0.35">
      <c r="B6" s="3"/>
      <c r="C6" s="56" t="s">
        <v>218</v>
      </c>
      <c r="D6" s="56" t="s">
        <v>219</v>
      </c>
      <c r="E6" s="56" t="s">
        <v>220</v>
      </c>
      <c r="F6" s="56" t="s">
        <v>219</v>
      </c>
      <c r="G6" s="56" t="s">
        <v>220</v>
      </c>
      <c r="H6" s="56" t="s">
        <v>219</v>
      </c>
      <c r="I6" s="56" t="s">
        <v>220</v>
      </c>
      <c r="J6" s="56" t="s">
        <v>219</v>
      </c>
      <c r="K6" s="56" t="s">
        <v>220</v>
      </c>
      <c r="L6" s="56" t="s">
        <v>219</v>
      </c>
      <c r="M6" s="56" t="s">
        <v>220</v>
      </c>
      <c r="N6" s="56" t="s">
        <v>219</v>
      </c>
      <c r="O6" s="56" t="s">
        <v>220</v>
      </c>
      <c r="P6" s="56" t="s">
        <v>219</v>
      </c>
    </row>
    <row r="7" spans="2:30" x14ac:dyDescent="0.35">
      <c r="B7" s="3"/>
      <c r="C7" s="129">
        <v>2165089</v>
      </c>
      <c r="D7" s="26">
        <v>56917</v>
      </c>
      <c r="E7" s="129">
        <v>13909189</v>
      </c>
      <c r="F7" s="26">
        <v>306695</v>
      </c>
      <c r="G7" s="129">
        <v>17681581</v>
      </c>
      <c r="H7" s="26">
        <v>300931</v>
      </c>
      <c r="I7" s="129">
        <v>23406327</v>
      </c>
      <c r="J7" s="26">
        <v>267645</v>
      </c>
      <c r="K7" s="129">
        <v>21454783</v>
      </c>
      <c r="L7" s="26">
        <v>261841</v>
      </c>
      <c r="M7" s="129">
        <v>8669938</v>
      </c>
      <c r="N7" s="26">
        <v>134302</v>
      </c>
      <c r="O7" s="129">
        <v>958941</v>
      </c>
      <c r="P7" s="26">
        <v>25513</v>
      </c>
    </row>
    <row r="8" spans="2:30" ht="10.5" customHeight="1" x14ac:dyDescent="0.35">
      <c r="B8" s="3"/>
      <c r="C8" s="3"/>
      <c r="D8" s="3"/>
      <c r="E8" s="3"/>
      <c r="F8" s="3"/>
      <c r="G8" s="3"/>
      <c r="H8" s="3"/>
      <c r="I8" s="3"/>
      <c r="J8" s="3"/>
      <c r="K8" s="3"/>
      <c r="L8" s="3"/>
      <c r="M8" s="3"/>
      <c r="N8" s="3"/>
      <c r="O8" s="3"/>
      <c r="P8" s="3"/>
    </row>
    <row r="9" spans="2:30" x14ac:dyDescent="0.35">
      <c r="B9" s="56" t="s">
        <v>221</v>
      </c>
      <c r="C9" s="57">
        <f>C7/D7</f>
        <v>38.039408261152204</v>
      </c>
      <c r="E9" s="57">
        <f>E7/F7</f>
        <v>45.35186096936696</v>
      </c>
      <c r="G9" s="57">
        <f>G7/H7</f>
        <v>58.75626306362588</v>
      </c>
      <c r="I9" s="57">
        <f>I7/J7</f>
        <v>87.452883483719106</v>
      </c>
      <c r="K9" s="57">
        <f>K7/L7</f>
        <v>81.938210593451757</v>
      </c>
      <c r="M9" s="57">
        <f>M7/N7</f>
        <v>64.555539009098894</v>
      </c>
      <c r="O9" s="57">
        <f>O7/P7</f>
        <v>37.586367734096342</v>
      </c>
    </row>
    <row r="10" spans="2:30" x14ac:dyDescent="0.35">
      <c r="B10" s="56" t="s">
        <v>222</v>
      </c>
      <c r="C10" s="58">
        <f>C9*34.5</f>
        <v>1312.3595850097511</v>
      </c>
      <c r="E10" s="58">
        <f>E9*34.5</f>
        <v>1564.6392034431601</v>
      </c>
      <c r="G10" s="58">
        <f>G9*34.5</f>
        <v>2027.091075695093</v>
      </c>
      <c r="I10" s="58">
        <f>I9*34.5</f>
        <v>3017.124480188309</v>
      </c>
      <c r="K10" s="58">
        <f>K9*34.5</f>
        <v>2826.8682654740855</v>
      </c>
      <c r="M10" s="58">
        <f>M9*34.5</f>
        <v>2227.1660958139119</v>
      </c>
      <c r="O10" s="58">
        <f>O9*34.5</f>
        <v>1296.7296868263238</v>
      </c>
    </row>
    <row r="11" spans="2:30" x14ac:dyDescent="0.35">
      <c r="B11" s="73"/>
    </row>
    <row r="12" spans="2:30" ht="15.5" x14ac:dyDescent="0.35">
      <c r="B12" s="41" t="s">
        <v>623</v>
      </c>
    </row>
    <row r="13" spans="2:30" ht="15" customHeight="1" x14ac:dyDescent="0.35">
      <c r="B13" s="127" t="s">
        <v>223</v>
      </c>
    </row>
    <row r="14" spans="2:30" ht="21.5" x14ac:dyDescent="0.35">
      <c r="B14" s="128" t="s">
        <v>452</v>
      </c>
    </row>
    <row r="15" spans="2:30" x14ac:dyDescent="0.35">
      <c r="B15" s="63" t="s">
        <v>224</v>
      </c>
      <c r="C15" s="43" t="s">
        <v>225</v>
      </c>
      <c r="D15" s="43" t="s">
        <v>226</v>
      </c>
      <c r="E15" s="43" t="s">
        <v>225</v>
      </c>
      <c r="F15" s="43" t="s">
        <v>226</v>
      </c>
      <c r="G15" s="43" t="s">
        <v>225</v>
      </c>
      <c r="H15" s="43" t="s">
        <v>226</v>
      </c>
      <c r="I15" s="43" t="s">
        <v>225</v>
      </c>
      <c r="J15" s="43" t="s">
        <v>226</v>
      </c>
      <c r="K15" s="43" t="s">
        <v>225</v>
      </c>
      <c r="L15" s="43" t="s">
        <v>226</v>
      </c>
      <c r="M15" s="43" t="s">
        <v>225</v>
      </c>
      <c r="N15" s="43" t="s">
        <v>226</v>
      </c>
      <c r="O15" s="43" t="s">
        <v>225</v>
      </c>
      <c r="P15" s="43" t="s">
        <v>226</v>
      </c>
      <c r="Q15" s="43" t="s">
        <v>225</v>
      </c>
      <c r="R15" s="43" t="s">
        <v>226</v>
      </c>
      <c r="S15" s="43" t="s">
        <v>225</v>
      </c>
      <c r="T15" s="43" t="s">
        <v>226</v>
      </c>
      <c r="U15" s="43" t="s">
        <v>225</v>
      </c>
      <c r="V15" s="43" t="s">
        <v>226</v>
      </c>
      <c r="W15" s="43" t="s">
        <v>225</v>
      </c>
      <c r="X15" s="43" t="s">
        <v>226</v>
      </c>
      <c r="Y15" s="43" t="s">
        <v>225</v>
      </c>
      <c r="Z15" s="43" t="s">
        <v>226</v>
      </c>
      <c r="AA15" s="43" t="s">
        <v>225</v>
      </c>
      <c r="AB15" s="43" t="s">
        <v>226</v>
      </c>
      <c r="AC15" s="43" t="s">
        <v>225</v>
      </c>
      <c r="AD15" s="43" t="s">
        <v>226</v>
      </c>
    </row>
    <row r="16" spans="2:30" x14ac:dyDescent="0.35">
      <c r="B16" s="64"/>
      <c r="C16" s="44">
        <v>2016</v>
      </c>
      <c r="D16" s="44">
        <v>2016</v>
      </c>
      <c r="E16" s="44">
        <v>2015</v>
      </c>
      <c r="F16" s="44">
        <v>2015</v>
      </c>
      <c r="G16" s="44">
        <v>2014</v>
      </c>
      <c r="H16" s="44">
        <v>2014</v>
      </c>
      <c r="I16" s="44">
        <v>2013</v>
      </c>
      <c r="J16" s="44">
        <v>2013</v>
      </c>
      <c r="K16" s="44">
        <v>2012</v>
      </c>
      <c r="L16" s="44">
        <v>2012</v>
      </c>
      <c r="M16" s="44">
        <v>2011</v>
      </c>
      <c r="N16" s="44">
        <v>2011</v>
      </c>
      <c r="O16" s="44">
        <v>2010</v>
      </c>
      <c r="P16" s="44">
        <v>2010</v>
      </c>
      <c r="Q16" s="44">
        <v>2009</v>
      </c>
      <c r="R16" s="44">
        <v>2009</v>
      </c>
      <c r="S16" s="44">
        <v>2008</v>
      </c>
      <c r="T16" s="44">
        <v>2008</v>
      </c>
      <c r="U16" s="44">
        <v>2007</v>
      </c>
      <c r="V16" s="44">
        <v>2007</v>
      </c>
      <c r="W16" s="44">
        <v>2006</v>
      </c>
      <c r="X16" s="44">
        <v>2006</v>
      </c>
      <c r="Y16" s="44">
        <v>2005</v>
      </c>
      <c r="Z16" s="44">
        <v>2005</v>
      </c>
      <c r="AA16" s="44">
        <v>2004</v>
      </c>
      <c r="AB16" s="44">
        <v>2004</v>
      </c>
      <c r="AC16" s="44">
        <v>2003</v>
      </c>
      <c r="AD16" s="44">
        <v>2003</v>
      </c>
    </row>
    <row r="17" spans="2:31" x14ac:dyDescent="0.35">
      <c r="B17" s="65"/>
      <c r="C17" s="45" t="s">
        <v>227</v>
      </c>
      <c r="D17" s="45" t="s">
        <v>227</v>
      </c>
      <c r="E17" s="45" t="s">
        <v>228</v>
      </c>
      <c r="F17" s="45" t="s">
        <v>228</v>
      </c>
      <c r="G17" s="45" t="s">
        <v>228</v>
      </c>
      <c r="H17" s="45" t="s">
        <v>228</v>
      </c>
      <c r="I17" s="45" t="s">
        <v>228</v>
      </c>
      <c r="J17" s="45" t="s">
        <v>228</v>
      </c>
      <c r="K17" s="45" t="s">
        <v>228</v>
      </c>
      <c r="L17" s="45" t="s">
        <v>228</v>
      </c>
      <c r="M17" s="45" t="s">
        <v>228</v>
      </c>
      <c r="N17" s="45" t="s">
        <v>228</v>
      </c>
      <c r="O17" s="45" t="s">
        <v>228</v>
      </c>
      <c r="P17" s="45" t="s">
        <v>228</v>
      </c>
      <c r="Q17" s="45" t="s">
        <v>228</v>
      </c>
      <c r="R17" s="45" t="s">
        <v>228</v>
      </c>
      <c r="S17" s="45" t="s">
        <v>228</v>
      </c>
      <c r="T17" s="45" t="s">
        <v>228</v>
      </c>
      <c r="U17" s="45" t="s">
        <v>228</v>
      </c>
      <c r="V17" s="45" t="s">
        <v>228</v>
      </c>
      <c r="W17" s="45" t="s">
        <v>228</v>
      </c>
      <c r="X17" s="45" t="s">
        <v>228</v>
      </c>
      <c r="Y17" s="45" t="s">
        <v>228</v>
      </c>
      <c r="Z17" s="45" t="s">
        <v>228</v>
      </c>
      <c r="AA17" s="45" t="s">
        <v>228</v>
      </c>
      <c r="AB17" s="45" t="s">
        <v>228</v>
      </c>
      <c r="AC17" s="45" t="s">
        <v>228</v>
      </c>
      <c r="AD17" s="45" t="s">
        <v>228</v>
      </c>
    </row>
    <row r="18" spans="2:31" x14ac:dyDescent="0.35">
      <c r="B18" s="66" t="s">
        <v>229</v>
      </c>
      <c r="C18" s="46">
        <v>2165089</v>
      </c>
      <c r="D18" s="46">
        <v>56917</v>
      </c>
      <c r="E18" s="46">
        <v>13909189</v>
      </c>
      <c r="F18" s="46">
        <v>306695</v>
      </c>
      <c r="G18" s="46">
        <v>17681581</v>
      </c>
      <c r="H18" s="46">
        <v>300931</v>
      </c>
      <c r="I18" s="46">
        <v>23406327</v>
      </c>
      <c r="J18" s="46">
        <v>267645</v>
      </c>
      <c r="K18" s="46">
        <v>21454783</v>
      </c>
      <c r="L18" s="46">
        <v>261841</v>
      </c>
      <c r="M18" s="46">
        <v>8669938</v>
      </c>
      <c r="N18" s="46">
        <v>134302</v>
      </c>
      <c r="O18" s="46">
        <v>958941</v>
      </c>
      <c r="P18" s="46">
        <v>25513</v>
      </c>
      <c r="Q18" s="46">
        <v>710301</v>
      </c>
      <c r="R18" s="46">
        <v>36689</v>
      </c>
      <c r="S18" s="46">
        <v>1154415</v>
      </c>
      <c r="T18" s="46">
        <v>58478</v>
      </c>
      <c r="U18" s="46">
        <v>412082</v>
      </c>
      <c r="V18" s="46">
        <v>21354</v>
      </c>
      <c r="W18" s="46">
        <v>184312</v>
      </c>
      <c r="X18" s="46">
        <v>8138</v>
      </c>
      <c r="Y18" s="46">
        <v>140299</v>
      </c>
      <c r="Z18" s="46">
        <v>5918</v>
      </c>
      <c r="AA18" s="46">
        <v>7173</v>
      </c>
      <c r="AB18" s="47">
        <v>658</v>
      </c>
      <c r="AC18" s="46">
        <v>11474</v>
      </c>
      <c r="AD18" s="46">
        <v>2384</v>
      </c>
    </row>
    <row r="19" spans="2:31" ht="15" customHeight="1" x14ac:dyDescent="0.35">
      <c r="B19" s="59" t="s">
        <v>230</v>
      </c>
      <c r="C19" s="48">
        <v>919567</v>
      </c>
      <c r="D19" s="48">
        <v>24253</v>
      </c>
      <c r="E19" s="48">
        <v>4060775</v>
      </c>
      <c r="F19" s="48">
        <v>111562</v>
      </c>
      <c r="G19" s="48">
        <v>6143276</v>
      </c>
      <c r="H19" s="48">
        <v>124122</v>
      </c>
      <c r="I19" s="48">
        <v>6029686</v>
      </c>
      <c r="J19" s="48">
        <v>73292</v>
      </c>
      <c r="K19" s="48">
        <v>5237228</v>
      </c>
      <c r="L19" s="48">
        <v>64582</v>
      </c>
      <c r="M19" s="48">
        <v>1162961</v>
      </c>
      <c r="N19" s="48">
        <v>17250</v>
      </c>
      <c r="O19" s="48">
        <v>431050</v>
      </c>
      <c r="P19" s="48">
        <v>8521</v>
      </c>
      <c r="Q19" s="48">
        <v>357125</v>
      </c>
      <c r="R19" s="48">
        <v>17387</v>
      </c>
      <c r="S19" s="48">
        <v>317822</v>
      </c>
      <c r="T19" s="48">
        <v>16649</v>
      </c>
      <c r="U19" s="48">
        <v>234711</v>
      </c>
      <c r="V19" s="48">
        <v>11952</v>
      </c>
      <c r="W19" s="48">
        <v>64500</v>
      </c>
      <c r="X19" s="48">
        <v>3000</v>
      </c>
      <c r="Y19" s="48">
        <v>28000</v>
      </c>
      <c r="Z19" s="48">
        <v>1207</v>
      </c>
      <c r="AA19" s="49">
        <v>0</v>
      </c>
      <c r="AB19" s="49">
        <v>0</v>
      </c>
      <c r="AC19" s="49">
        <v>0</v>
      </c>
      <c r="AD19" s="49">
        <v>0</v>
      </c>
      <c r="AE19" s="50"/>
    </row>
    <row r="20" spans="2:31" ht="15" customHeight="1" x14ac:dyDescent="0.35">
      <c r="B20" s="60" t="s">
        <v>231</v>
      </c>
      <c r="C20" s="51">
        <v>0</v>
      </c>
      <c r="D20" s="51">
        <v>0</v>
      </c>
      <c r="E20" s="52">
        <v>498866</v>
      </c>
      <c r="F20" s="52">
        <v>8970</v>
      </c>
      <c r="G20" s="52">
        <v>6027104</v>
      </c>
      <c r="H20" s="52">
        <v>94289</v>
      </c>
      <c r="I20" s="52">
        <v>13133226</v>
      </c>
      <c r="J20" s="52">
        <v>146850</v>
      </c>
      <c r="K20" s="52">
        <v>8660308</v>
      </c>
      <c r="L20" s="52">
        <v>107266</v>
      </c>
      <c r="M20" s="52">
        <v>2961059</v>
      </c>
      <c r="N20" s="52">
        <v>48564</v>
      </c>
      <c r="O20" s="52">
        <v>328513</v>
      </c>
      <c r="P20" s="52">
        <v>9372</v>
      </c>
      <c r="Q20" s="52">
        <v>173622</v>
      </c>
      <c r="R20" s="52">
        <v>10975</v>
      </c>
      <c r="S20" s="52">
        <v>643864</v>
      </c>
      <c r="T20" s="52">
        <v>32876</v>
      </c>
      <c r="U20" s="52">
        <v>44750</v>
      </c>
      <c r="V20" s="52">
        <v>2650</v>
      </c>
      <c r="W20" s="51">
        <v>0</v>
      </c>
      <c r="X20" s="51">
        <v>0</v>
      </c>
      <c r="Y20" s="51">
        <v>0</v>
      </c>
      <c r="Z20" s="51">
        <v>0</v>
      </c>
      <c r="AA20" s="51">
        <v>0</v>
      </c>
      <c r="AB20" s="51">
        <v>0</v>
      </c>
      <c r="AC20" s="51">
        <v>0</v>
      </c>
      <c r="AD20" s="51">
        <v>0</v>
      </c>
      <c r="AE20" s="31"/>
    </row>
    <row r="21" spans="2:31" ht="15" customHeight="1" x14ac:dyDescent="0.35">
      <c r="B21" s="59" t="s">
        <v>232</v>
      </c>
      <c r="C21" s="48">
        <v>1197574</v>
      </c>
      <c r="D21" s="48">
        <v>31843</v>
      </c>
      <c r="E21" s="48">
        <v>7078968</v>
      </c>
      <c r="F21" s="48">
        <v>138587</v>
      </c>
      <c r="G21" s="48">
        <v>1561279</v>
      </c>
      <c r="H21" s="48">
        <v>23977</v>
      </c>
      <c r="I21" s="48">
        <v>399323</v>
      </c>
      <c r="J21" s="48">
        <v>4004</v>
      </c>
      <c r="K21" s="48">
        <v>848399</v>
      </c>
      <c r="L21" s="48">
        <v>9763</v>
      </c>
      <c r="M21" s="48">
        <v>183283</v>
      </c>
      <c r="N21" s="48">
        <v>7590</v>
      </c>
      <c r="O21" s="48">
        <v>34838</v>
      </c>
      <c r="P21" s="48">
        <v>1516</v>
      </c>
      <c r="Q21" s="49">
        <v>0</v>
      </c>
      <c r="R21" s="49">
        <v>0</v>
      </c>
      <c r="S21" s="49">
        <v>0</v>
      </c>
      <c r="T21" s="49">
        <v>0</v>
      </c>
      <c r="U21" s="49">
        <v>0</v>
      </c>
      <c r="V21" s="49">
        <v>0</v>
      </c>
      <c r="W21" s="49">
        <v>800</v>
      </c>
      <c r="X21" s="49">
        <v>86</v>
      </c>
      <c r="Y21" s="49">
        <v>0</v>
      </c>
      <c r="Z21" s="49">
        <v>0</v>
      </c>
      <c r="AA21" s="49">
        <v>0</v>
      </c>
      <c r="AB21" s="49">
        <v>0</v>
      </c>
      <c r="AC21" s="49">
        <v>0</v>
      </c>
      <c r="AD21" s="49">
        <v>0</v>
      </c>
      <c r="AE21" s="50"/>
    </row>
    <row r="22" spans="2:31" ht="15" customHeight="1" x14ac:dyDescent="0.35">
      <c r="B22" s="61" t="s">
        <v>233</v>
      </c>
      <c r="C22" s="47">
        <v>0</v>
      </c>
      <c r="D22" s="47">
        <v>0</v>
      </c>
      <c r="E22" s="47">
        <v>0</v>
      </c>
      <c r="F22" s="47">
        <v>0</v>
      </c>
      <c r="G22" s="46">
        <v>1269698</v>
      </c>
      <c r="H22" s="46">
        <v>17250</v>
      </c>
      <c r="I22" s="47">
        <v>0</v>
      </c>
      <c r="J22" s="47">
        <v>0</v>
      </c>
      <c r="K22" s="46">
        <v>502500</v>
      </c>
      <c r="L22" s="46">
        <v>5175</v>
      </c>
      <c r="M22" s="46">
        <v>750000</v>
      </c>
      <c r="N22" s="46">
        <v>10350</v>
      </c>
      <c r="O22" s="46">
        <v>2030</v>
      </c>
      <c r="P22" s="47">
        <v>77</v>
      </c>
      <c r="Q22" s="47">
        <v>0</v>
      </c>
      <c r="R22" s="47">
        <v>0</v>
      </c>
      <c r="S22" s="47">
        <v>0</v>
      </c>
      <c r="T22" s="47">
        <v>0</v>
      </c>
      <c r="U22" s="47">
        <v>0</v>
      </c>
      <c r="V22" s="47">
        <v>0</v>
      </c>
      <c r="W22" s="47">
        <v>0</v>
      </c>
      <c r="X22" s="47">
        <v>0</v>
      </c>
      <c r="Y22" s="47">
        <v>0</v>
      </c>
      <c r="Z22" s="47">
        <v>0</v>
      </c>
      <c r="AA22" s="47">
        <v>0</v>
      </c>
      <c r="AB22" s="47">
        <v>0</v>
      </c>
      <c r="AC22" s="47">
        <v>0</v>
      </c>
      <c r="AD22" s="47">
        <v>0</v>
      </c>
    </row>
    <row r="23" spans="2:31" ht="15" customHeight="1" x14ac:dyDescent="0.35">
      <c r="B23" s="61" t="s">
        <v>234</v>
      </c>
      <c r="C23" s="53">
        <v>0</v>
      </c>
      <c r="D23" s="53">
        <v>0</v>
      </c>
      <c r="E23" s="53">
        <v>0</v>
      </c>
      <c r="F23" s="53">
        <v>0</v>
      </c>
      <c r="G23" s="54">
        <v>1200000</v>
      </c>
      <c r="H23" s="54">
        <v>20700</v>
      </c>
      <c r="I23" s="54">
        <v>810000</v>
      </c>
      <c r="J23" s="54">
        <v>10350</v>
      </c>
      <c r="K23" s="53">
        <v>0</v>
      </c>
      <c r="L23" s="53">
        <v>0</v>
      </c>
      <c r="M23" s="54">
        <v>470000</v>
      </c>
      <c r="N23" s="54">
        <v>6900</v>
      </c>
      <c r="O23" s="53">
        <v>0</v>
      </c>
      <c r="P23" s="53">
        <v>0</v>
      </c>
      <c r="Q23" s="53">
        <v>0</v>
      </c>
      <c r="R23" s="53">
        <v>0</v>
      </c>
      <c r="S23" s="53">
        <v>0</v>
      </c>
      <c r="T23" s="53">
        <v>0</v>
      </c>
      <c r="U23" s="53">
        <v>0</v>
      </c>
      <c r="V23" s="53">
        <v>0</v>
      </c>
      <c r="W23" s="53">
        <v>0</v>
      </c>
      <c r="X23" s="53">
        <v>0</v>
      </c>
      <c r="Y23" s="53">
        <v>0</v>
      </c>
      <c r="Z23" s="53">
        <v>0</v>
      </c>
      <c r="AA23" s="53">
        <v>0</v>
      </c>
      <c r="AB23" s="53">
        <v>0</v>
      </c>
      <c r="AC23" s="53">
        <v>0</v>
      </c>
      <c r="AD23" s="53">
        <v>0</v>
      </c>
    </row>
    <row r="24" spans="2:31" ht="15" customHeight="1" x14ac:dyDescent="0.35">
      <c r="B24" s="61" t="s">
        <v>235</v>
      </c>
      <c r="C24" s="47">
        <v>0</v>
      </c>
      <c r="D24" s="47">
        <v>0</v>
      </c>
      <c r="E24" s="46">
        <v>276000</v>
      </c>
      <c r="F24" s="46">
        <v>5520</v>
      </c>
      <c r="G24" s="46">
        <v>247416</v>
      </c>
      <c r="H24" s="46">
        <v>2587</v>
      </c>
      <c r="I24" s="47">
        <v>0</v>
      </c>
      <c r="J24" s="47">
        <v>0</v>
      </c>
      <c r="K24" s="47">
        <v>0</v>
      </c>
      <c r="L24" s="47">
        <v>0</v>
      </c>
      <c r="M24" s="47">
        <v>0</v>
      </c>
      <c r="N24" s="47">
        <v>0</v>
      </c>
      <c r="O24" s="47">
        <v>0</v>
      </c>
      <c r="P24" s="47">
        <v>0</v>
      </c>
      <c r="Q24" s="46">
        <v>15635</v>
      </c>
      <c r="R24" s="47">
        <v>550</v>
      </c>
      <c r="S24" s="46">
        <v>2900</v>
      </c>
      <c r="T24" s="47">
        <v>100</v>
      </c>
      <c r="U24" s="47">
        <v>0</v>
      </c>
      <c r="V24" s="47">
        <v>0</v>
      </c>
      <c r="W24" s="47">
        <v>0</v>
      </c>
      <c r="X24" s="47">
        <v>0</v>
      </c>
      <c r="Y24" s="47">
        <v>0</v>
      </c>
      <c r="Z24" s="47">
        <v>0</v>
      </c>
      <c r="AA24" s="47">
        <v>0</v>
      </c>
      <c r="AB24" s="47">
        <v>0</v>
      </c>
      <c r="AC24" s="47">
        <v>0</v>
      </c>
      <c r="AD24" s="47">
        <v>0</v>
      </c>
    </row>
    <row r="25" spans="2:31" ht="15" customHeight="1" x14ac:dyDescent="0.35">
      <c r="B25" s="61" t="s">
        <v>236</v>
      </c>
      <c r="C25" s="53">
        <v>0</v>
      </c>
      <c r="D25" s="53">
        <v>0</v>
      </c>
      <c r="E25" s="54">
        <v>340114</v>
      </c>
      <c r="F25" s="54">
        <v>6870</v>
      </c>
      <c r="G25" s="54">
        <v>207723</v>
      </c>
      <c r="H25" s="54">
        <v>2967</v>
      </c>
      <c r="I25" s="54">
        <v>540964</v>
      </c>
      <c r="J25" s="54">
        <v>6422</v>
      </c>
      <c r="K25" s="53">
        <v>0</v>
      </c>
      <c r="L25" s="53">
        <v>0</v>
      </c>
      <c r="M25" s="54">
        <v>1068</v>
      </c>
      <c r="N25" s="53">
        <v>8</v>
      </c>
      <c r="O25" s="53">
        <v>725</v>
      </c>
      <c r="P25" s="53">
        <v>29</v>
      </c>
      <c r="Q25" s="53">
        <v>166</v>
      </c>
      <c r="R25" s="53">
        <v>8</v>
      </c>
      <c r="S25" s="53">
        <v>290</v>
      </c>
      <c r="T25" s="53">
        <v>10</v>
      </c>
      <c r="U25" s="53">
        <v>0</v>
      </c>
      <c r="V25" s="53">
        <v>0</v>
      </c>
      <c r="W25" s="54">
        <v>4930</v>
      </c>
      <c r="X25" s="53">
        <v>108</v>
      </c>
      <c r="Y25" s="53">
        <v>0</v>
      </c>
      <c r="Z25" s="53">
        <v>0</v>
      </c>
      <c r="AA25" s="53">
        <v>0</v>
      </c>
      <c r="AB25" s="53">
        <v>0</v>
      </c>
      <c r="AC25" s="53">
        <v>0</v>
      </c>
      <c r="AD25" s="53">
        <v>0</v>
      </c>
    </row>
    <row r="26" spans="2:31" ht="15" customHeight="1" x14ac:dyDescent="0.35">
      <c r="B26" s="61" t="s">
        <v>237</v>
      </c>
      <c r="C26" s="47">
        <v>0</v>
      </c>
      <c r="D26" s="47">
        <v>0</v>
      </c>
      <c r="E26" s="47">
        <v>0</v>
      </c>
      <c r="F26" s="47">
        <v>0</v>
      </c>
      <c r="G26" s="46">
        <v>149659</v>
      </c>
      <c r="H26" s="46">
        <v>1897</v>
      </c>
      <c r="I26" s="46">
        <v>609773</v>
      </c>
      <c r="J26" s="46">
        <v>6831</v>
      </c>
      <c r="K26" s="46">
        <v>405747</v>
      </c>
      <c r="L26" s="46">
        <v>4312</v>
      </c>
      <c r="M26" s="47">
        <v>0</v>
      </c>
      <c r="N26" s="47">
        <v>0</v>
      </c>
      <c r="O26" s="46">
        <v>14976</v>
      </c>
      <c r="P26" s="47">
        <v>410</v>
      </c>
      <c r="Q26" s="46">
        <v>3550</v>
      </c>
      <c r="R26" s="47">
        <v>135</v>
      </c>
      <c r="S26" s="46">
        <v>3550</v>
      </c>
      <c r="T26" s="47">
        <v>100</v>
      </c>
      <c r="U26" s="46">
        <v>2030</v>
      </c>
      <c r="V26" s="47">
        <v>100</v>
      </c>
      <c r="W26" s="46">
        <v>10360</v>
      </c>
      <c r="X26" s="47">
        <v>483</v>
      </c>
      <c r="Y26" s="46">
        <v>30525</v>
      </c>
      <c r="Z26" s="46">
        <v>1224</v>
      </c>
      <c r="AA26" s="47">
        <v>0</v>
      </c>
      <c r="AB26" s="47">
        <v>0</v>
      </c>
      <c r="AC26" s="47">
        <v>0</v>
      </c>
      <c r="AD26" s="47">
        <v>0</v>
      </c>
    </row>
    <row r="27" spans="2:31" ht="15" customHeight="1" x14ac:dyDescent="0.35">
      <c r="B27" s="61" t="s">
        <v>238</v>
      </c>
      <c r="C27" s="53">
        <v>0</v>
      </c>
      <c r="D27" s="53">
        <v>0</v>
      </c>
      <c r="E27" s="54">
        <v>14999</v>
      </c>
      <c r="F27" s="53">
        <v>517</v>
      </c>
      <c r="G27" s="54">
        <v>135723</v>
      </c>
      <c r="H27" s="54">
        <v>2170</v>
      </c>
      <c r="I27" s="54">
        <v>203741</v>
      </c>
      <c r="J27" s="54">
        <v>2883</v>
      </c>
      <c r="K27" s="54">
        <v>81760</v>
      </c>
      <c r="L27" s="54">
        <v>3174</v>
      </c>
      <c r="M27" s="53">
        <v>0</v>
      </c>
      <c r="N27" s="53">
        <v>0</v>
      </c>
      <c r="O27" s="53">
        <v>0</v>
      </c>
      <c r="P27" s="53">
        <v>0</v>
      </c>
      <c r="Q27" s="53">
        <v>0</v>
      </c>
      <c r="R27" s="53">
        <v>0</v>
      </c>
      <c r="S27" s="53">
        <v>0</v>
      </c>
      <c r="T27" s="53">
        <v>0</v>
      </c>
      <c r="U27" s="53">
        <v>0</v>
      </c>
      <c r="V27" s="53">
        <v>0</v>
      </c>
      <c r="W27" s="53">
        <v>0</v>
      </c>
      <c r="X27" s="53">
        <v>0</v>
      </c>
      <c r="Y27" s="53">
        <v>0</v>
      </c>
      <c r="Z27" s="53">
        <v>0</v>
      </c>
      <c r="AA27" s="53">
        <v>0</v>
      </c>
      <c r="AB27" s="53">
        <v>0</v>
      </c>
      <c r="AC27" s="53">
        <v>0</v>
      </c>
      <c r="AD27" s="53">
        <v>0</v>
      </c>
    </row>
    <row r="28" spans="2:31" ht="15" customHeight="1" x14ac:dyDescent="0.35">
      <c r="B28" s="61" t="s">
        <v>239</v>
      </c>
      <c r="C28" s="47">
        <v>0</v>
      </c>
      <c r="D28" s="47">
        <v>0</v>
      </c>
      <c r="E28" s="46">
        <v>89596</v>
      </c>
      <c r="F28" s="46">
        <v>1725</v>
      </c>
      <c r="G28" s="46">
        <v>128098</v>
      </c>
      <c r="H28" s="46">
        <v>2587</v>
      </c>
      <c r="I28" s="46">
        <v>7074</v>
      </c>
      <c r="J28" s="47">
        <v>50</v>
      </c>
      <c r="K28" s="46">
        <v>501993</v>
      </c>
      <c r="L28" s="46">
        <v>5405</v>
      </c>
      <c r="M28" s="47">
        <v>0</v>
      </c>
      <c r="N28" s="47">
        <v>0</v>
      </c>
      <c r="O28" s="47">
        <v>0</v>
      </c>
      <c r="P28" s="47">
        <v>0</v>
      </c>
      <c r="Q28" s="47">
        <v>0</v>
      </c>
      <c r="R28" s="47">
        <v>0</v>
      </c>
      <c r="S28" s="47">
        <v>0</v>
      </c>
      <c r="T28" s="47">
        <v>0</v>
      </c>
      <c r="U28" s="47">
        <v>0</v>
      </c>
      <c r="V28" s="47">
        <v>0</v>
      </c>
      <c r="W28" s="47">
        <v>0</v>
      </c>
      <c r="X28" s="47">
        <v>0</v>
      </c>
      <c r="Y28" s="47">
        <v>0</v>
      </c>
      <c r="Z28" s="47">
        <v>0</v>
      </c>
      <c r="AA28" s="47">
        <v>0</v>
      </c>
      <c r="AB28" s="47">
        <v>0</v>
      </c>
      <c r="AC28" s="47">
        <v>0</v>
      </c>
      <c r="AD28" s="47">
        <v>0</v>
      </c>
    </row>
    <row r="29" spans="2:31" ht="15" customHeight="1" x14ac:dyDescent="0.35">
      <c r="B29" s="61" t="s">
        <v>240</v>
      </c>
      <c r="C29" s="54">
        <v>27999</v>
      </c>
      <c r="D29" s="53">
        <v>500</v>
      </c>
      <c r="E29" s="54">
        <v>6400</v>
      </c>
      <c r="F29" s="53">
        <v>40</v>
      </c>
      <c r="G29" s="54">
        <v>111969</v>
      </c>
      <c r="H29" s="54">
        <v>1075</v>
      </c>
      <c r="I29" s="54">
        <v>120260</v>
      </c>
      <c r="J29" s="54">
        <v>1164</v>
      </c>
      <c r="K29" s="54">
        <v>3600</v>
      </c>
      <c r="L29" s="53">
        <v>30</v>
      </c>
      <c r="M29" s="54">
        <v>2400</v>
      </c>
      <c r="N29" s="53">
        <v>11</v>
      </c>
      <c r="O29" s="54">
        <v>4400</v>
      </c>
      <c r="P29" s="53">
        <v>108</v>
      </c>
      <c r="Q29" s="53">
        <v>840</v>
      </c>
      <c r="R29" s="53">
        <v>20</v>
      </c>
      <c r="S29" s="53">
        <v>0</v>
      </c>
      <c r="T29" s="53">
        <v>0</v>
      </c>
      <c r="U29" s="53">
        <v>0</v>
      </c>
      <c r="V29" s="53">
        <v>0</v>
      </c>
      <c r="W29" s="53">
        <v>0</v>
      </c>
      <c r="X29" s="53">
        <v>0</v>
      </c>
      <c r="Y29" s="53">
        <v>0</v>
      </c>
      <c r="Z29" s="53">
        <v>0</v>
      </c>
      <c r="AA29" s="53">
        <v>0</v>
      </c>
      <c r="AB29" s="53">
        <v>0</v>
      </c>
      <c r="AC29" s="54">
        <v>1326</v>
      </c>
      <c r="AD29" s="53">
        <v>134</v>
      </c>
    </row>
    <row r="30" spans="2:31" ht="15" customHeight="1" x14ac:dyDescent="0.35">
      <c r="B30" s="61" t="s">
        <v>241</v>
      </c>
      <c r="C30" s="47">
        <v>0</v>
      </c>
      <c r="D30" s="47">
        <v>0</v>
      </c>
      <c r="E30" s="46">
        <v>787349</v>
      </c>
      <c r="F30" s="46">
        <v>14658</v>
      </c>
      <c r="G30" s="46">
        <v>111014</v>
      </c>
      <c r="H30" s="46">
        <v>2070</v>
      </c>
      <c r="I30" s="47">
        <v>0</v>
      </c>
      <c r="J30" s="47">
        <v>0</v>
      </c>
      <c r="K30" s="47">
        <v>0</v>
      </c>
      <c r="L30" s="47">
        <v>0</v>
      </c>
      <c r="M30" s="47">
        <v>0</v>
      </c>
      <c r="N30" s="47">
        <v>0</v>
      </c>
      <c r="O30" s="47">
        <v>0</v>
      </c>
      <c r="P30" s="47">
        <v>0</v>
      </c>
      <c r="Q30" s="47">
        <v>0</v>
      </c>
      <c r="R30" s="47">
        <v>0</v>
      </c>
      <c r="S30" s="47">
        <v>0</v>
      </c>
      <c r="T30" s="47">
        <v>0</v>
      </c>
      <c r="U30" s="47">
        <v>0</v>
      </c>
      <c r="V30" s="47">
        <v>0</v>
      </c>
      <c r="W30" s="47">
        <v>0</v>
      </c>
      <c r="X30" s="47">
        <v>0</v>
      </c>
      <c r="Y30" s="47">
        <v>0</v>
      </c>
      <c r="Z30" s="47">
        <v>0</v>
      </c>
      <c r="AA30" s="47">
        <v>0</v>
      </c>
      <c r="AB30" s="47">
        <v>0</v>
      </c>
      <c r="AC30" s="47">
        <v>0</v>
      </c>
      <c r="AD30" s="47">
        <v>0</v>
      </c>
    </row>
    <row r="31" spans="2:31" ht="15" customHeight="1" x14ac:dyDescent="0.35">
      <c r="B31" s="61" t="s">
        <v>242</v>
      </c>
      <c r="C31" s="54">
        <v>1950</v>
      </c>
      <c r="D31" s="53">
        <v>10</v>
      </c>
      <c r="E31" s="54">
        <v>43755</v>
      </c>
      <c r="F31" s="53">
        <v>735</v>
      </c>
      <c r="G31" s="54">
        <v>100295</v>
      </c>
      <c r="H31" s="54">
        <v>1755</v>
      </c>
      <c r="I31" s="53">
        <v>0</v>
      </c>
      <c r="J31" s="53">
        <v>0</v>
      </c>
      <c r="K31" s="54">
        <v>1775</v>
      </c>
      <c r="L31" s="53">
        <v>15</v>
      </c>
      <c r="M31" s="54">
        <v>1679</v>
      </c>
      <c r="N31" s="53">
        <v>15</v>
      </c>
      <c r="O31" s="53">
        <v>0</v>
      </c>
      <c r="P31" s="53">
        <v>0</v>
      </c>
      <c r="Q31" s="53">
        <v>0</v>
      </c>
      <c r="R31" s="53">
        <v>0</v>
      </c>
      <c r="S31" s="53">
        <v>378</v>
      </c>
      <c r="T31" s="53">
        <v>5</v>
      </c>
      <c r="U31" s="53">
        <v>0</v>
      </c>
      <c r="V31" s="53">
        <v>0</v>
      </c>
      <c r="W31" s="53">
        <v>0</v>
      </c>
      <c r="X31" s="53">
        <v>0</v>
      </c>
      <c r="Y31" s="53">
        <v>0</v>
      </c>
      <c r="Z31" s="53">
        <v>0</v>
      </c>
      <c r="AA31" s="53">
        <v>0</v>
      </c>
      <c r="AB31" s="53">
        <v>0</v>
      </c>
      <c r="AC31" s="54">
        <v>1233</v>
      </c>
      <c r="AD31" s="53">
        <v>126</v>
      </c>
    </row>
    <row r="32" spans="2:31" ht="15" customHeight="1" x14ac:dyDescent="0.35">
      <c r="B32" s="61" t="s">
        <v>243</v>
      </c>
      <c r="C32" s="47">
        <v>0</v>
      </c>
      <c r="D32" s="47">
        <v>0</v>
      </c>
      <c r="E32" s="46">
        <v>50886</v>
      </c>
      <c r="F32" s="46">
        <v>1035</v>
      </c>
      <c r="G32" s="46">
        <v>68403</v>
      </c>
      <c r="H32" s="47">
        <v>897</v>
      </c>
      <c r="I32" s="47">
        <v>0</v>
      </c>
      <c r="J32" s="47">
        <v>0</v>
      </c>
      <c r="K32" s="47">
        <v>0</v>
      </c>
      <c r="L32" s="47">
        <v>0</v>
      </c>
      <c r="M32" s="47">
        <v>0</v>
      </c>
      <c r="N32" s="47">
        <v>0</v>
      </c>
      <c r="O32" s="47">
        <v>0</v>
      </c>
      <c r="P32" s="47">
        <v>0</v>
      </c>
      <c r="Q32" s="47">
        <v>0</v>
      </c>
      <c r="R32" s="47">
        <v>0</v>
      </c>
      <c r="S32" s="47">
        <v>0</v>
      </c>
      <c r="T32" s="47">
        <v>0</v>
      </c>
      <c r="U32" s="47">
        <v>0</v>
      </c>
      <c r="V32" s="47">
        <v>0</v>
      </c>
      <c r="W32" s="47">
        <v>0</v>
      </c>
      <c r="X32" s="47">
        <v>0</v>
      </c>
      <c r="Y32" s="47">
        <v>0</v>
      </c>
      <c r="Z32" s="47">
        <v>0</v>
      </c>
      <c r="AA32" s="47">
        <v>0</v>
      </c>
      <c r="AB32" s="47">
        <v>0</v>
      </c>
      <c r="AC32" s="47">
        <v>0</v>
      </c>
      <c r="AD32" s="47">
        <v>0</v>
      </c>
    </row>
    <row r="33" spans="2:30" ht="15" customHeight="1" x14ac:dyDescent="0.35">
      <c r="B33" s="61" t="s">
        <v>244</v>
      </c>
      <c r="C33" s="53">
        <v>0</v>
      </c>
      <c r="D33" s="53">
        <v>0</v>
      </c>
      <c r="E33" s="53">
        <v>0</v>
      </c>
      <c r="F33" s="53">
        <v>0</v>
      </c>
      <c r="G33" s="54">
        <v>65000</v>
      </c>
      <c r="H33" s="53">
        <v>862</v>
      </c>
      <c r="I33" s="53">
        <v>0</v>
      </c>
      <c r="J33" s="53">
        <v>0</v>
      </c>
      <c r="K33" s="53">
        <v>0</v>
      </c>
      <c r="L33" s="53">
        <v>0</v>
      </c>
      <c r="M33" s="53">
        <v>0</v>
      </c>
      <c r="N33" s="53">
        <v>0</v>
      </c>
      <c r="O33" s="53">
        <v>106</v>
      </c>
      <c r="P33" s="53">
        <v>1</v>
      </c>
      <c r="Q33" s="54">
        <v>60300</v>
      </c>
      <c r="R33" s="54">
        <v>3105</v>
      </c>
      <c r="S33" s="54">
        <v>114834</v>
      </c>
      <c r="T33" s="54">
        <v>5175</v>
      </c>
      <c r="U33" s="54">
        <v>11120</v>
      </c>
      <c r="V33" s="53">
        <v>552</v>
      </c>
      <c r="W33" s="54">
        <v>11520</v>
      </c>
      <c r="X33" s="53">
        <v>552</v>
      </c>
      <c r="Y33" s="54">
        <v>75087</v>
      </c>
      <c r="Z33" s="54">
        <v>3106</v>
      </c>
      <c r="AA33" s="53">
        <v>0</v>
      </c>
      <c r="AB33" s="53">
        <v>0</v>
      </c>
      <c r="AC33" s="53">
        <v>0</v>
      </c>
      <c r="AD33" s="53">
        <v>0</v>
      </c>
    </row>
    <row r="34" spans="2:30" ht="15" customHeight="1" x14ac:dyDescent="0.35">
      <c r="B34" s="61" t="s">
        <v>245</v>
      </c>
      <c r="C34" s="46">
        <v>17999</v>
      </c>
      <c r="D34" s="47">
        <v>310</v>
      </c>
      <c r="E34" s="46">
        <v>52851</v>
      </c>
      <c r="F34" s="47">
        <v>828</v>
      </c>
      <c r="G34" s="46">
        <v>49852</v>
      </c>
      <c r="H34" s="47">
        <v>552</v>
      </c>
      <c r="I34" s="46">
        <v>263796</v>
      </c>
      <c r="J34" s="46">
        <v>2622</v>
      </c>
      <c r="K34" s="46">
        <v>335719</v>
      </c>
      <c r="L34" s="46">
        <v>3930</v>
      </c>
      <c r="M34" s="46">
        <v>226999</v>
      </c>
      <c r="N34" s="46">
        <v>4002</v>
      </c>
      <c r="O34" s="46">
        <v>122646</v>
      </c>
      <c r="P34" s="46">
        <v>3743</v>
      </c>
      <c r="Q34" s="46">
        <v>62770</v>
      </c>
      <c r="R34" s="46">
        <v>2208</v>
      </c>
      <c r="S34" s="46">
        <v>34475</v>
      </c>
      <c r="T34" s="46">
        <v>1215</v>
      </c>
      <c r="U34" s="46">
        <v>25480</v>
      </c>
      <c r="V34" s="47">
        <v>897</v>
      </c>
      <c r="W34" s="46">
        <v>14760</v>
      </c>
      <c r="X34" s="47">
        <v>517</v>
      </c>
      <c r="Y34" s="46">
        <v>2236</v>
      </c>
      <c r="Z34" s="47">
        <v>64</v>
      </c>
      <c r="AA34" s="47">
        <v>90</v>
      </c>
      <c r="AB34" s="47">
        <v>37</v>
      </c>
      <c r="AC34" s="47">
        <v>0</v>
      </c>
      <c r="AD34" s="47">
        <v>0</v>
      </c>
    </row>
    <row r="35" spans="2:30" x14ac:dyDescent="0.35">
      <c r="B35" s="61" t="s">
        <v>246</v>
      </c>
      <c r="C35" s="53">
        <v>0</v>
      </c>
      <c r="D35" s="53">
        <v>0</v>
      </c>
      <c r="E35" s="53">
        <v>0</v>
      </c>
      <c r="F35" s="53">
        <v>0</v>
      </c>
      <c r="G35" s="54">
        <v>47665</v>
      </c>
      <c r="H35" s="53">
        <v>557</v>
      </c>
      <c r="I35" s="54">
        <v>100705</v>
      </c>
      <c r="J35" s="54">
        <v>1017</v>
      </c>
      <c r="K35" s="54">
        <v>577041</v>
      </c>
      <c r="L35" s="54">
        <v>5559</v>
      </c>
      <c r="M35" s="54">
        <v>276381</v>
      </c>
      <c r="N35" s="54">
        <v>3863</v>
      </c>
      <c r="O35" s="53">
        <v>0</v>
      </c>
      <c r="P35" s="53">
        <v>0</v>
      </c>
      <c r="Q35" s="53">
        <v>0</v>
      </c>
      <c r="R35" s="53">
        <v>0</v>
      </c>
      <c r="S35" s="53">
        <v>0</v>
      </c>
      <c r="T35" s="53">
        <v>0</v>
      </c>
      <c r="U35" s="53">
        <v>0</v>
      </c>
      <c r="V35" s="53">
        <v>0</v>
      </c>
      <c r="W35" s="53">
        <v>0</v>
      </c>
      <c r="X35" s="53">
        <v>0</v>
      </c>
      <c r="Y35" s="53">
        <v>0</v>
      </c>
      <c r="Z35" s="53">
        <v>0</v>
      </c>
      <c r="AA35" s="53">
        <v>0</v>
      </c>
      <c r="AB35" s="53">
        <v>0</v>
      </c>
      <c r="AC35" s="53">
        <v>0</v>
      </c>
      <c r="AD35" s="53">
        <v>0</v>
      </c>
    </row>
    <row r="36" spans="2:30" x14ac:dyDescent="0.35">
      <c r="B36" s="61" t="s">
        <v>40</v>
      </c>
      <c r="C36" s="47">
        <v>0</v>
      </c>
      <c r="D36" s="47">
        <v>0</v>
      </c>
      <c r="E36" s="46">
        <v>67199</v>
      </c>
      <c r="F36" s="47">
        <v>852</v>
      </c>
      <c r="G36" s="46">
        <v>22399</v>
      </c>
      <c r="H36" s="47">
        <v>276</v>
      </c>
      <c r="I36" s="47">
        <v>0</v>
      </c>
      <c r="J36" s="47">
        <v>0</v>
      </c>
      <c r="K36" s="47">
        <v>0</v>
      </c>
      <c r="L36" s="47">
        <v>0</v>
      </c>
      <c r="M36" s="47">
        <v>0</v>
      </c>
      <c r="N36" s="47">
        <v>0</v>
      </c>
      <c r="O36" s="47">
        <v>0</v>
      </c>
      <c r="P36" s="47">
        <v>0</v>
      </c>
      <c r="Q36" s="47">
        <v>0</v>
      </c>
      <c r="R36" s="47">
        <v>0</v>
      </c>
      <c r="S36" s="47">
        <v>0</v>
      </c>
      <c r="T36" s="47">
        <v>0</v>
      </c>
      <c r="U36" s="47">
        <v>0</v>
      </c>
      <c r="V36" s="47">
        <v>0</v>
      </c>
      <c r="W36" s="47">
        <v>0</v>
      </c>
      <c r="X36" s="47">
        <v>0</v>
      </c>
      <c r="Y36" s="47">
        <v>0</v>
      </c>
      <c r="Z36" s="47">
        <v>0</v>
      </c>
      <c r="AA36" s="47">
        <v>0</v>
      </c>
      <c r="AB36" s="47">
        <v>0</v>
      </c>
      <c r="AC36" s="47">
        <v>0</v>
      </c>
      <c r="AD36" s="47">
        <v>0</v>
      </c>
    </row>
    <row r="37" spans="2:30" ht="15" customHeight="1" x14ac:dyDescent="0.35">
      <c r="B37" s="61" t="s">
        <v>247</v>
      </c>
      <c r="C37" s="53">
        <v>0</v>
      </c>
      <c r="D37" s="53">
        <v>0</v>
      </c>
      <c r="E37" s="53">
        <v>0</v>
      </c>
      <c r="F37" s="53">
        <v>0</v>
      </c>
      <c r="G37" s="54">
        <v>18599</v>
      </c>
      <c r="H37" s="53">
        <v>150</v>
      </c>
      <c r="I37" s="53">
        <v>0</v>
      </c>
      <c r="J37" s="53">
        <v>0</v>
      </c>
      <c r="K37" s="54">
        <v>3720</v>
      </c>
      <c r="L37" s="53">
        <v>30</v>
      </c>
      <c r="M37" s="53">
        <v>0</v>
      </c>
      <c r="N37" s="53">
        <v>0</v>
      </c>
      <c r="O37" s="53">
        <v>0</v>
      </c>
      <c r="P37" s="53">
        <v>0</v>
      </c>
      <c r="Q37" s="53">
        <v>0</v>
      </c>
      <c r="R37" s="53">
        <v>0</v>
      </c>
      <c r="S37" s="53">
        <v>0</v>
      </c>
      <c r="T37" s="53">
        <v>0</v>
      </c>
      <c r="U37" s="53">
        <v>0</v>
      </c>
      <c r="V37" s="53">
        <v>0</v>
      </c>
      <c r="W37" s="53">
        <v>0</v>
      </c>
      <c r="X37" s="53">
        <v>0</v>
      </c>
      <c r="Y37" s="53">
        <v>0</v>
      </c>
      <c r="Z37" s="53">
        <v>0</v>
      </c>
      <c r="AA37" s="53">
        <v>0</v>
      </c>
      <c r="AB37" s="53">
        <v>0</v>
      </c>
      <c r="AC37" s="53">
        <v>0</v>
      </c>
      <c r="AD37" s="53">
        <v>0</v>
      </c>
    </row>
    <row r="38" spans="2:30" ht="15" customHeight="1" x14ac:dyDescent="0.35">
      <c r="B38" s="61" t="s">
        <v>248</v>
      </c>
      <c r="C38" s="47">
        <v>0</v>
      </c>
      <c r="D38" s="47">
        <v>0</v>
      </c>
      <c r="E38" s="46">
        <v>199397</v>
      </c>
      <c r="F38" s="46">
        <v>6894</v>
      </c>
      <c r="G38" s="46">
        <v>11069</v>
      </c>
      <c r="H38" s="47">
        <v>138</v>
      </c>
      <c r="I38" s="46">
        <v>563337</v>
      </c>
      <c r="J38" s="46">
        <v>5520</v>
      </c>
      <c r="K38" s="46">
        <v>1219704</v>
      </c>
      <c r="L38" s="46">
        <v>13317</v>
      </c>
      <c r="M38" s="47">
        <v>0</v>
      </c>
      <c r="N38" s="47">
        <v>0</v>
      </c>
      <c r="O38" s="47">
        <v>0</v>
      </c>
      <c r="P38" s="47">
        <v>0</v>
      </c>
      <c r="Q38" s="47">
        <v>0</v>
      </c>
      <c r="R38" s="47">
        <v>0</v>
      </c>
      <c r="S38" s="47">
        <v>0</v>
      </c>
      <c r="T38" s="47">
        <v>0</v>
      </c>
      <c r="U38" s="47">
        <v>0</v>
      </c>
      <c r="V38" s="47">
        <v>0</v>
      </c>
      <c r="W38" s="47">
        <v>0</v>
      </c>
      <c r="X38" s="47">
        <v>0</v>
      </c>
      <c r="Y38" s="47">
        <v>0</v>
      </c>
      <c r="Z38" s="47">
        <v>0</v>
      </c>
      <c r="AA38" s="47">
        <v>0</v>
      </c>
      <c r="AB38" s="47">
        <v>0</v>
      </c>
      <c r="AC38" s="47">
        <v>0</v>
      </c>
      <c r="AD38" s="47">
        <v>0</v>
      </c>
    </row>
    <row r="39" spans="2:30" ht="15" customHeight="1" x14ac:dyDescent="0.35">
      <c r="B39" s="61" t="s">
        <v>249</v>
      </c>
      <c r="C39" s="53">
        <v>0</v>
      </c>
      <c r="D39" s="53">
        <v>0</v>
      </c>
      <c r="E39" s="53">
        <v>0</v>
      </c>
      <c r="F39" s="53">
        <v>0</v>
      </c>
      <c r="G39" s="54">
        <v>5340</v>
      </c>
      <c r="H39" s="53">
        <v>50</v>
      </c>
      <c r="I39" s="53">
        <v>0</v>
      </c>
      <c r="J39" s="53">
        <v>0</v>
      </c>
      <c r="K39" s="53">
        <v>0</v>
      </c>
      <c r="L39" s="53">
        <v>0</v>
      </c>
      <c r="M39" s="53">
        <v>0</v>
      </c>
      <c r="N39" s="53">
        <v>0</v>
      </c>
      <c r="O39" s="53">
        <v>870</v>
      </c>
      <c r="P39" s="53">
        <v>30</v>
      </c>
      <c r="Q39" s="53">
        <v>0</v>
      </c>
      <c r="R39" s="53">
        <v>0</v>
      </c>
      <c r="S39" s="53">
        <v>0</v>
      </c>
      <c r="T39" s="53">
        <v>0</v>
      </c>
      <c r="U39" s="53">
        <v>580</v>
      </c>
      <c r="V39" s="53">
        <v>20</v>
      </c>
      <c r="W39" s="53">
        <v>0</v>
      </c>
      <c r="X39" s="53">
        <v>0</v>
      </c>
      <c r="Y39" s="53">
        <v>0</v>
      </c>
      <c r="Z39" s="53">
        <v>0</v>
      </c>
      <c r="AA39" s="53">
        <v>0</v>
      </c>
      <c r="AB39" s="53">
        <v>0</v>
      </c>
      <c r="AC39" s="53">
        <v>0</v>
      </c>
      <c r="AD39" s="53">
        <v>0</v>
      </c>
    </row>
    <row r="40" spans="2:30" x14ac:dyDescent="0.35">
      <c r="B40" s="61" t="s">
        <v>25</v>
      </c>
      <c r="C40" s="47">
        <v>0</v>
      </c>
      <c r="D40" s="47">
        <v>0</v>
      </c>
      <c r="E40" s="47">
        <v>0</v>
      </c>
      <c r="F40" s="47">
        <v>0</v>
      </c>
      <c r="G40" s="47">
        <v>0</v>
      </c>
      <c r="H40" s="47">
        <v>0</v>
      </c>
      <c r="I40" s="47">
        <v>0</v>
      </c>
      <c r="J40" s="47">
        <v>0</v>
      </c>
      <c r="K40" s="47">
        <v>0</v>
      </c>
      <c r="L40" s="47">
        <v>0</v>
      </c>
      <c r="M40" s="46">
        <v>2225</v>
      </c>
      <c r="N40" s="47">
        <v>34</v>
      </c>
      <c r="O40" s="47">
        <v>0</v>
      </c>
      <c r="P40" s="47">
        <v>0</v>
      </c>
      <c r="Q40" s="47">
        <v>0</v>
      </c>
      <c r="R40" s="47">
        <v>0</v>
      </c>
      <c r="S40" s="47">
        <v>0</v>
      </c>
      <c r="T40" s="47">
        <v>0</v>
      </c>
      <c r="U40" s="47">
        <v>0</v>
      </c>
      <c r="V40" s="47">
        <v>0</v>
      </c>
      <c r="W40" s="47">
        <v>0</v>
      </c>
      <c r="X40" s="47">
        <v>0</v>
      </c>
      <c r="Y40" s="47">
        <v>0</v>
      </c>
      <c r="Z40" s="47">
        <v>0</v>
      </c>
      <c r="AA40" s="47">
        <v>0</v>
      </c>
      <c r="AB40" s="47">
        <v>0</v>
      </c>
      <c r="AC40" s="47">
        <v>0</v>
      </c>
      <c r="AD40" s="47">
        <v>0</v>
      </c>
    </row>
    <row r="41" spans="2:30" ht="15" customHeight="1" x14ac:dyDescent="0.35">
      <c r="B41" s="61" t="s">
        <v>250</v>
      </c>
      <c r="C41" s="53">
        <v>0</v>
      </c>
      <c r="D41" s="53">
        <v>0</v>
      </c>
      <c r="E41" s="53">
        <v>0</v>
      </c>
      <c r="F41" s="53">
        <v>0</v>
      </c>
      <c r="G41" s="53">
        <v>0</v>
      </c>
      <c r="H41" s="53">
        <v>0</v>
      </c>
      <c r="I41" s="53">
        <v>0</v>
      </c>
      <c r="J41" s="53">
        <v>0</v>
      </c>
      <c r="K41" s="54">
        <v>397500</v>
      </c>
      <c r="L41" s="54">
        <v>5175</v>
      </c>
      <c r="M41" s="54">
        <v>527600</v>
      </c>
      <c r="N41" s="54">
        <v>6969</v>
      </c>
      <c r="O41" s="53">
        <v>0</v>
      </c>
      <c r="P41" s="53">
        <v>0</v>
      </c>
      <c r="Q41" s="54">
        <v>34920</v>
      </c>
      <c r="R41" s="54">
        <v>2233</v>
      </c>
      <c r="S41" s="54">
        <v>35502</v>
      </c>
      <c r="T41" s="54">
        <v>2070</v>
      </c>
      <c r="U41" s="54">
        <v>93411</v>
      </c>
      <c r="V41" s="54">
        <v>5175</v>
      </c>
      <c r="W41" s="54">
        <v>71325</v>
      </c>
      <c r="X41" s="54">
        <v>3105</v>
      </c>
      <c r="Y41" s="53">
        <v>0</v>
      </c>
      <c r="Z41" s="53">
        <v>0</v>
      </c>
      <c r="AA41" s="53">
        <v>0</v>
      </c>
      <c r="AB41" s="53">
        <v>0</v>
      </c>
      <c r="AC41" s="53">
        <v>0</v>
      </c>
      <c r="AD41" s="53">
        <v>0</v>
      </c>
    </row>
    <row r="42" spans="2:30" ht="15" customHeight="1" x14ac:dyDescent="0.35">
      <c r="B42" s="61" t="s">
        <v>251</v>
      </c>
      <c r="C42" s="47">
        <v>0</v>
      </c>
      <c r="D42" s="47">
        <v>0</v>
      </c>
      <c r="E42" s="47">
        <v>0</v>
      </c>
      <c r="F42" s="47">
        <v>0</v>
      </c>
      <c r="G42" s="47">
        <v>0</v>
      </c>
      <c r="H42" s="47">
        <v>0</v>
      </c>
      <c r="I42" s="47">
        <v>314</v>
      </c>
      <c r="J42" s="47">
        <v>1</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209</v>
      </c>
      <c r="AB42" s="47">
        <v>14</v>
      </c>
      <c r="AC42" s="47">
        <v>0</v>
      </c>
      <c r="AD42" s="47">
        <v>0</v>
      </c>
    </row>
    <row r="43" spans="2:30" x14ac:dyDescent="0.35">
      <c r="B43" s="61" t="s">
        <v>252</v>
      </c>
      <c r="C43" s="53">
        <v>0</v>
      </c>
      <c r="D43" s="53">
        <v>0</v>
      </c>
      <c r="E43" s="53">
        <v>0</v>
      </c>
      <c r="F43" s="53">
        <v>0</v>
      </c>
      <c r="G43" s="53">
        <v>0</v>
      </c>
      <c r="H43" s="53">
        <v>0</v>
      </c>
      <c r="I43" s="53">
        <v>0</v>
      </c>
      <c r="J43" s="53">
        <v>0</v>
      </c>
      <c r="K43" s="54">
        <v>195000</v>
      </c>
      <c r="L43" s="54">
        <v>1725</v>
      </c>
      <c r="M43" s="53">
        <v>0</v>
      </c>
      <c r="N43" s="53">
        <v>0</v>
      </c>
      <c r="O43" s="53">
        <v>0</v>
      </c>
      <c r="P43" s="53">
        <v>0</v>
      </c>
      <c r="Q43" s="53">
        <v>0</v>
      </c>
      <c r="R43" s="53">
        <v>0</v>
      </c>
      <c r="S43" s="53">
        <v>0</v>
      </c>
      <c r="T43" s="53">
        <v>0</v>
      </c>
      <c r="U43" s="53">
        <v>0</v>
      </c>
      <c r="V43" s="53">
        <v>0</v>
      </c>
      <c r="W43" s="53">
        <v>0</v>
      </c>
      <c r="X43" s="53">
        <v>0</v>
      </c>
      <c r="Y43" s="53">
        <v>0</v>
      </c>
      <c r="Z43" s="53">
        <v>0</v>
      </c>
      <c r="AA43" s="53">
        <v>0</v>
      </c>
      <c r="AB43" s="53">
        <v>0</v>
      </c>
      <c r="AC43" s="53">
        <v>0</v>
      </c>
      <c r="AD43" s="53">
        <v>0</v>
      </c>
    </row>
    <row r="44" spans="2:30" ht="15" customHeight="1" x14ac:dyDescent="0.35">
      <c r="B44" s="61" t="s">
        <v>253</v>
      </c>
      <c r="C44" s="47">
        <v>0</v>
      </c>
      <c r="D44" s="47">
        <v>0</v>
      </c>
      <c r="E44" s="46">
        <v>55027</v>
      </c>
      <c r="F44" s="46">
        <v>1000</v>
      </c>
      <c r="G44" s="47">
        <v>0</v>
      </c>
      <c r="H44" s="47">
        <v>0</v>
      </c>
      <c r="I44" s="46">
        <v>211198</v>
      </c>
      <c r="J44" s="46">
        <v>1897</v>
      </c>
      <c r="K44" s="46">
        <v>214500</v>
      </c>
      <c r="L44" s="46">
        <v>2070</v>
      </c>
      <c r="M44" s="46">
        <v>74999</v>
      </c>
      <c r="N44" s="46">
        <v>1035</v>
      </c>
      <c r="O44" s="47">
        <v>0</v>
      </c>
      <c r="P44" s="47">
        <v>0</v>
      </c>
      <c r="Q44" s="47">
        <v>62</v>
      </c>
      <c r="R44" s="47">
        <v>0</v>
      </c>
      <c r="S44" s="47">
        <v>0</v>
      </c>
      <c r="T44" s="47">
        <v>0</v>
      </c>
      <c r="U44" s="47">
        <v>0</v>
      </c>
      <c r="V44" s="47">
        <v>0</v>
      </c>
      <c r="W44" s="47">
        <v>208</v>
      </c>
      <c r="X44" s="47">
        <v>2</v>
      </c>
      <c r="Y44" s="47">
        <v>0</v>
      </c>
      <c r="Z44" s="47">
        <v>0</v>
      </c>
      <c r="AA44" s="47">
        <v>0</v>
      </c>
      <c r="AB44" s="47">
        <v>0</v>
      </c>
      <c r="AC44" s="47">
        <v>190</v>
      </c>
      <c r="AD44" s="47">
        <v>2</v>
      </c>
    </row>
    <row r="45" spans="2:30" ht="15" customHeight="1" x14ac:dyDescent="0.35">
      <c r="B45" s="61" t="s">
        <v>254</v>
      </c>
      <c r="C45" s="53">
        <v>0</v>
      </c>
      <c r="D45" s="53">
        <v>0</v>
      </c>
      <c r="E45" s="53">
        <v>0</v>
      </c>
      <c r="F45" s="53">
        <v>0</v>
      </c>
      <c r="G45" s="53">
        <v>0</v>
      </c>
      <c r="H45" s="53">
        <v>0</v>
      </c>
      <c r="I45" s="53">
        <v>0</v>
      </c>
      <c r="J45" s="53">
        <v>0</v>
      </c>
      <c r="K45" s="53">
        <v>0</v>
      </c>
      <c r="L45" s="53">
        <v>0</v>
      </c>
      <c r="M45" s="53">
        <v>0</v>
      </c>
      <c r="N45" s="53">
        <v>0</v>
      </c>
      <c r="O45" s="53">
        <v>0</v>
      </c>
      <c r="P45" s="53">
        <v>0</v>
      </c>
      <c r="Q45" s="53">
        <v>0</v>
      </c>
      <c r="R45" s="53">
        <v>2</v>
      </c>
      <c r="S45" s="53">
        <v>0</v>
      </c>
      <c r="T45" s="53">
        <v>0</v>
      </c>
      <c r="U45" s="53">
        <v>0</v>
      </c>
      <c r="V45" s="53">
        <v>0</v>
      </c>
      <c r="W45" s="53">
        <v>0</v>
      </c>
      <c r="X45" s="53">
        <v>0</v>
      </c>
      <c r="Y45" s="53">
        <v>0</v>
      </c>
      <c r="Z45" s="53">
        <v>0</v>
      </c>
      <c r="AA45" s="53">
        <v>0</v>
      </c>
      <c r="AB45" s="53">
        <v>0</v>
      </c>
      <c r="AC45" s="53">
        <v>0</v>
      </c>
      <c r="AD45" s="53">
        <v>0</v>
      </c>
    </row>
    <row r="46" spans="2:30" ht="15" customHeight="1" x14ac:dyDescent="0.35">
      <c r="B46" s="61" t="s">
        <v>255</v>
      </c>
      <c r="C46" s="47">
        <v>0</v>
      </c>
      <c r="D46" s="47">
        <v>0</v>
      </c>
      <c r="E46" s="47">
        <v>0</v>
      </c>
      <c r="F46" s="47">
        <v>0</v>
      </c>
      <c r="G46" s="47">
        <v>0</v>
      </c>
      <c r="H46" s="47">
        <v>0</v>
      </c>
      <c r="I46" s="47">
        <v>0</v>
      </c>
      <c r="J46" s="47">
        <v>0</v>
      </c>
      <c r="K46" s="46">
        <v>662499</v>
      </c>
      <c r="L46" s="46">
        <v>7762</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row>
    <row r="47" spans="2:30" ht="15" customHeight="1" x14ac:dyDescent="0.35">
      <c r="B47" s="61" t="s">
        <v>256</v>
      </c>
      <c r="C47" s="53">
        <v>0</v>
      </c>
      <c r="D47" s="53">
        <v>0</v>
      </c>
      <c r="E47" s="53">
        <v>0</v>
      </c>
      <c r="F47" s="53">
        <v>0</v>
      </c>
      <c r="G47" s="53">
        <v>0</v>
      </c>
      <c r="H47" s="53">
        <v>0</v>
      </c>
      <c r="I47" s="53">
        <v>0</v>
      </c>
      <c r="J47" s="53">
        <v>0</v>
      </c>
      <c r="K47" s="53">
        <v>0</v>
      </c>
      <c r="L47" s="53">
        <v>0</v>
      </c>
      <c r="M47" s="53">
        <v>0</v>
      </c>
      <c r="N47" s="53">
        <v>0</v>
      </c>
      <c r="O47" s="54">
        <v>7500</v>
      </c>
      <c r="P47" s="53">
        <v>172</v>
      </c>
      <c r="Q47" s="53">
        <v>0</v>
      </c>
      <c r="R47" s="53">
        <v>0</v>
      </c>
      <c r="S47" s="53">
        <v>0</v>
      </c>
      <c r="T47" s="53">
        <v>0</v>
      </c>
      <c r="U47" s="53">
        <v>0</v>
      </c>
      <c r="V47" s="53">
        <v>0</v>
      </c>
      <c r="W47" s="53">
        <v>0</v>
      </c>
      <c r="X47" s="53">
        <v>0</v>
      </c>
      <c r="Y47" s="53">
        <v>0</v>
      </c>
      <c r="Z47" s="53">
        <v>0</v>
      </c>
      <c r="AA47" s="53">
        <v>0</v>
      </c>
      <c r="AB47" s="53">
        <v>0</v>
      </c>
      <c r="AC47" s="53">
        <v>0</v>
      </c>
      <c r="AD47" s="53">
        <v>0</v>
      </c>
    </row>
    <row r="48" spans="2:30" ht="15" customHeight="1" x14ac:dyDescent="0.35">
      <c r="B48" s="62" t="s">
        <v>257</v>
      </c>
      <c r="C48" s="47">
        <v>0</v>
      </c>
      <c r="D48" s="47">
        <v>0</v>
      </c>
      <c r="E48" s="47">
        <v>0</v>
      </c>
      <c r="F48" s="47">
        <v>0</v>
      </c>
      <c r="G48" s="47">
        <v>0</v>
      </c>
      <c r="H48" s="47">
        <v>0</v>
      </c>
      <c r="I48" s="47">
        <v>0</v>
      </c>
      <c r="J48" s="47">
        <v>0</v>
      </c>
      <c r="K48" s="46">
        <v>8901</v>
      </c>
      <c r="L48" s="47">
        <v>103</v>
      </c>
      <c r="M48" s="47">
        <v>0</v>
      </c>
      <c r="N48" s="47">
        <v>0</v>
      </c>
      <c r="O48" s="47">
        <v>0</v>
      </c>
      <c r="P48" s="47">
        <v>0</v>
      </c>
      <c r="Q48" s="47">
        <v>0</v>
      </c>
      <c r="R48" s="47">
        <v>0</v>
      </c>
      <c r="S48" s="47">
        <v>0</v>
      </c>
      <c r="T48" s="47">
        <v>0</v>
      </c>
      <c r="U48" s="47">
        <v>0</v>
      </c>
      <c r="V48" s="47">
        <v>0</v>
      </c>
      <c r="W48" s="47">
        <v>0</v>
      </c>
      <c r="X48" s="47">
        <v>0</v>
      </c>
      <c r="Y48" s="47">
        <v>0</v>
      </c>
      <c r="Z48" s="47">
        <v>0</v>
      </c>
      <c r="AA48" s="47">
        <v>0</v>
      </c>
      <c r="AB48" s="47">
        <v>0</v>
      </c>
      <c r="AC48" s="47">
        <v>0</v>
      </c>
      <c r="AD48" s="47">
        <v>0</v>
      </c>
    </row>
    <row r="49" spans="2:30" ht="15" customHeight="1" x14ac:dyDescent="0.35">
      <c r="B49" s="61" t="s">
        <v>258</v>
      </c>
      <c r="C49" s="53">
        <v>0</v>
      </c>
      <c r="D49" s="53">
        <v>0</v>
      </c>
      <c r="E49" s="53">
        <v>0</v>
      </c>
      <c r="F49" s="53">
        <v>0</v>
      </c>
      <c r="G49" s="53">
        <v>0</v>
      </c>
      <c r="H49" s="53">
        <v>0</v>
      </c>
      <c r="I49" s="53">
        <v>0</v>
      </c>
      <c r="J49" s="53">
        <v>0</v>
      </c>
      <c r="K49" s="54">
        <v>119049</v>
      </c>
      <c r="L49" s="54">
        <v>1176</v>
      </c>
      <c r="M49" s="53">
        <v>0</v>
      </c>
      <c r="N49" s="53">
        <v>0</v>
      </c>
      <c r="O49" s="53">
        <v>0</v>
      </c>
      <c r="P49" s="53">
        <v>0</v>
      </c>
      <c r="Q49" s="53">
        <v>0</v>
      </c>
      <c r="R49" s="53">
        <v>0</v>
      </c>
      <c r="S49" s="53">
        <v>0</v>
      </c>
      <c r="T49" s="53">
        <v>0</v>
      </c>
      <c r="U49" s="53">
        <v>0</v>
      </c>
      <c r="V49" s="53">
        <v>0</v>
      </c>
      <c r="W49" s="53">
        <v>0</v>
      </c>
      <c r="X49" s="53">
        <v>0</v>
      </c>
      <c r="Y49" s="53">
        <v>0</v>
      </c>
      <c r="Z49" s="53">
        <v>0</v>
      </c>
      <c r="AA49" s="53">
        <v>0</v>
      </c>
      <c r="AB49" s="53">
        <v>0</v>
      </c>
      <c r="AC49" s="53">
        <v>0</v>
      </c>
      <c r="AD49" s="53">
        <v>0</v>
      </c>
    </row>
    <row r="50" spans="2:30" ht="15" customHeight="1" x14ac:dyDescent="0.35">
      <c r="B50" s="62" t="s">
        <v>259</v>
      </c>
      <c r="C50" s="47">
        <v>0</v>
      </c>
      <c r="D50" s="47">
        <v>0</v>
      </c>
      <c r="E50" s="47">
        <v>0</v>
      </c>
      <c r="F50" s="47">
        <v>0</v>
      </c>
      <c r="G50" s="47">
        <v>0</v>
      </c>
      <c r="H50" s="47">
        <v>0</v>
      </c>
      <c r="I50" s="47">
        <v>0</v>
      </c>
      <c r="J50" s="47">
        <v>0</v>
      </c>
      <c r="K50" s="47">
        <v>0</v>
      </c>
      <c r="L50" s="47">
        <v>0</v>
      </c>
      <c r="M50" s="46">
        <v>444599</v>
      </c>
      <c r="N50" s="46">
        <v>5899</v>
      </c>
      <c r="O50" s="47">
        <v>0</v>
      </c>
      <c r="P50" s="47">
        <v>0</v>
      </c>
      <c r="Q50" s="47">
        <v>0</v>
      </c>
      <c r="R50" s="47">
        <v>0</v>
      </c>
      <c r="S50" s="47">
        <v>0</v>
      </c>
      <c r="T50" s="47">
        <v>0</v>
      </c>
      <c r="U50" s="47">
        <v>0</v>
      </c>
      <c r="V50" s="47">
        <v>0</v>
      </c>
      <c r="W50" s="47">
        <v>0</v>
      </c>
      <c r="X50" s="47">
        <v>0</v>
      </c>
      <c r="Y50" s="47">
        <v>0</v>
      </c>
      <c r="Z50" s="47">
        <v>0</v>
      </c>
      <c r="AA50" s="47">
        <v>0</v>
      </c>
      <c r="AB50" s="47">
        <v>0</v>
      </c>
      <c r="AC50" s="47">
        <v>0</v>
      </c>
      <c r="AD50" s="47">
        <v>0</v>
      </c>
    </row>
    <row r="51" spans="2:30" ht="15" customHeight="1" x14ac:dyDescent="0.35">
      <c r="B51" s="62" t="s">
        <v>260</v>
      </c>
      <c r="C51" s="53">
        <v>0</v>
      </c>
      <c r="D51" s="53">
        <v>0</v>
      </c>
      <c r="E51" s="54">
        <v>59998</v>
      </c>
      <c r="F51" s="54">
        <v>1725</v>
      </c>
      <c r="G51" s="53">
        <v>0</v>
      </c>
      <c r="H51" s="53">
        <v>0</v>
      </c>
      <c r="I51" s="54">
        <v>374080</v>
      </c>
      <c r="J51" s="54">
        <v>4458</v>
      </c>
      <c r="K51" s="54">
        <v>831838</v>
      </c>
      <c r="L51" s="54">
        <v>9510</v>
      </c>
      <c r="M51" s="53">
        <v>0</v>
      </c>
      <c r="N51" s="53">
        <v>0</v>
      </c>
      <c r="O51" s="53">
        <v>0</v>
      </c>
      <c r="P51" s="53">
        <v>0</v>
      </c>
      <c r="Q51" s="53">
        <v>0</v>
      </c>
      <c r="R51" s="53">
        <v>0</v>
      </c>
      <c r="S51" s="53">
        <v>0</v>
      </c>
      <c r="T51" s="53">
        <v>0</v>
      </c>
      <c r="U51" s="53">
        <v>0</v>
      </c>
      <c r="V51" s="53">
        <v>0</v>
      </c>
      <c r="W51" s="53">
        <v>0</v>
      </c>
      <c r="X51" s="53">
        <v>0</v>
      </c>
      <c r="Y51" s="53">
        <v>0</v>
      </c>
      <c r="Z51" s="53">
        <v>0</v>
      </c>
      <c r="AA51" s="53">
        <v>0</v>
      </c>
      <c r="AB51" s="53">
        <v>0</v>
      </c>
      <c r="AC51" s="53">
        <v>0</v>
      </c>
      <c r="AD51" s="53">
        <v>0</v>
      </c>
    </row>
    <row r="52" spans="2:30" x14ac:dyDescent="0.35">
      <c r="B52" s="62" t="s">
        <v>261</v>
      </c>
      <c r="C52" s="47">
        <v>0</v>
      </c>
      <c r="D52" s="47">
        <v>0</v>
      </c>
      <c r="E52" s="47">
        <v>0</v>
      </c>
      <c r="F52" s="47">
        <v>0</v>
      </c>
      <c r="G52" s="47">
        <v>0</v>
      </c>
      <c r="H52" s="47">
        <v>0</v>
      </c>
      <c r="I52" s="47">
        <v>0</v>
      </c>
      <c r="J52" s="47">
        <v>0</v>
      </c>
      <c r="K52" s="47">
        <v>0</v>
      </c>
      <c r="L52" s="47">
        <v>0</v>
      </c>
      <c r="M52" s="47">
        <v>0</v>
      </c>
      <c r="N52" s="47">
        <v>0</v>
      </c>
      <c r="O52" s="47">
        <v>0</v>
      </c>
      <c r="P52" s="47">
        <v>0</v>
      </c>
      <c r="Q52" s="47">
        <v>0</v>
      </c>
      <c r="R52" s="47">
        <v>0</v>
      </c>
      <c r="S52" s="47">
        <v>0</v>
      </c>
      <c r="T52" s="47">
        <v>0</v>
      </c>
      <c r="U52" s="47">
        <v>0</v>
      </c>
      <c r="V52" s="47">
        <v>0</v>
      </c>
      <c r="W52" s="47">
        <v>0</v>
      </c>
      <c r="X52" s="47">
        <v>0</v>
      </c>
      <c r="Y52" s="47">
        <v>0</v>
      </c>
      <c r="Z52" s="47">
        <v>0</v>
      </c>
      <c r="AA52" s="47">
        <v>0</v>
      </c>
      <c r="AB52" s="47">
        <v>0</v>
      </c>
      <c r="AC52" s="47">
        <v>0</v>
      </c>
      <c r="AD52" s="47">
        <v>0</v>
      </c>
    </row>
    <row r="53" spans="2:30" ht="15" customHeight="1" x14ac:dyDescent="0.35">
      <c r="B53" s="62" t="s">
        <v>262</v>
      </c>
      <c r="C53" s="53">
        <v>0</v>
      </c>
      <c r="D53" s="53">
        <v>0</v>
      </c>
      <c r="E53" s="53">
        <v>0</v>
      </c>
      <c r="F53" s="53">
        <v>0</v>
      </c>
      <c r="G53" s="53">
        <v>0</v>
      </c>
      <c r="H53" s="53">
        <v>0</v>
      </c>
      <c r="I53" s="53">
        <v>0</v>
      </c>
      <c r="J53" s="53">
        <v>0</v>
      </c>
      <c r="K53" s="53">
        <v>0</v>
      </c>
      <c r="L53" s="53">
        <v>0</v>
      </c>
      <c r="M53" s="53">
        <v>0</v>
      </c>
      <c r="N53" s="53">
        <v>0</v>
      </c>
      <c r="O53" s="53">
        <v>0</v>
      </c>
      <c r="P53" s="53">
        <v>0</v>
      </c>
      <c r="Q53" s="54">
        <v>1309</v>
      </c>
      <c r="R53" s="53">
        <v>46</v>
      </c>
      <c r="S53" s="53">
        <v>0</v>
      </c>
      <c r="T53" s="53">
        <v>0</v>
      </c>
      <c r="U53" s="53">
        <v>0</v>
      </c>
      <c r="V53" s="53">
        <v>0</v>
      </c>
      <c r="W53" s="53">
        <v>0</v>
      </c>
      <c r="X53" s="53">
        <v>0</v>
      </c>
      <c r="Y53" s="53">
        <v>0</v>
      </c>
      <c r="Z53" s="53">
        <v>0</v>
      </c>
      <c r="AA53" s="53">
        <v>0</v>
      </c>
      <c r="AB53" s="53">
        <v>0</v>
      </c>
      <c r="AC53" s="53">
        <v>0</v>
      </c>
      <c r="AD53" s="53">
        <v>0</v>
      </c>
    </row>
    <row r="54" spans="2:30" ht="15" customHeight="1" x14ac:dyDescent="0.35">
      <c r="B54" s="62" t="s">
        <v>263</v>
      </c>
      <c r="C54" s="47">
        <v>0</v>
      </c>
      <c r="D54" s="47">
        <v>0</v>
      </c>
      <c r="E54" s="47">
        <v>0</v>
      </c>
      <c r="F54" s="47">
        <v>0</v>
      </c>
      <c r="G54" s="47">
        <v>0</v>
      </c>
      <c r="H54" s="47">
        <v>0</v>
      </c>
      <c r="I54" s="47">
        <v>0</v>
      </c>
      <c r="J54" s="47">
        <v>0</v>
      </c>
      <c r="K54" s="46">
        <v>454001</v>
      </c>
      <c r="L54" s="46">
        <v>5416</v>
      </c>
      <c r="M54" s="46">
        <v>1330699</v>
      </c>
      <c r="N54" s="46">
        <v>18112</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row>
    <row r="55" spans="2:30" ht="15" customHeight="1" x14ac:dyDescent="0.35">
      <c r="B55" s="62" t="s">
        <v>264</v>
      </c>
      <c r="C55" s="53">
        <v>0</v>
      </c>
      <c r="D55" s="53">
        <v>0</v>
      </c>
      <c r="E55" s="53">
        <v>0</v>
      </c>
      <c r="F55" s="53">
        <v>0</v>
      </c>
      <c r="G55" s="53">
        <v>0</v>
      </c>
      <c r="H55" s="53">
        <v>0</v>
      </c>
      <c r="I55" s="53">
        <v>0</v>
      </c>
      <c r="J55" s="53">
        <v>0</v>
      </c>
      <c r="K55" s="53">
        <v>220</v>
      </c>
      <c r="L55" s="53">
        <v>10</v>
      </c>
      <c r="M55" s="53">
        <v>0</v>
      </c>
      <c r="N55" s="53">
        <v>0</v>
      </c>
      <c r="O55" s="53">
        <v>0</v>
      </c>
      <c r="P55" s="53">
        <v>0</v>
      </c>
      <c r="Q55" s="53">
        <v>0</v>
      </c>
      <c r="R55" s="53">
        <v>0</v>
      </c>
      <c r="S55" s="53">
        <v>0</v>
      </c>
      <c r="T55" s="53">
        <v>0</v>
      </c>
      <c r="U55" s="53">
        <v>0</v>
      </c>
      <c r="V55" s="53">
        <v>0</v>
      </c>
      <c r="W55" s="53">
        <v>0</v>
      </c>
      <c r="X55" s="53">
        <v>0</v>
      </c>
      <c r="Y55" s="53">
        <v>0</v>
      </c>
      <c r="Z55" s="53">
        <v>0</v>
      </c>
      <c r="AA55" s="53">
        <v>0</v>
      </c>
      <c r="AB55" s="53">
        <v>0</v>
      </c>
      <c r="AC55" s="53">
        <v>0</v>
      </c>
      <c r="AD55" s="53">
        <v>0</v>
      </c>
    </row>
    <row r="56" spans="2:30" ht="15" customHeight="1" x14ac:dyDescent="0.35">
      <c r="B56" s="62" t="s">
        <v>265</v>
      </c>
      <c r="C56" s="47">
        <v>0</v>
      </c>
      <c r="D56" s="47">
        <v>0</v>
      </c>
      <c r="E56" s="47">
        <v>0</v>
      </c>
      <c r="F56" s="47">
        <v>0</v>
      </c>
      <c r="G56" s="47">
        <v>0</v>
      </c>
      <c r="H56" s="47">
        <v>0</v>
      </c>
      <c r="I56" s="46">
        <v>38850</v>
      </c>
      <c r="J56" s="47">
        <v>281</v>
      </c>
      <c r="K56" s="46">
        <v>26485</v>
      </c>
      <c r="L56" s="47">
        <v>321</v>
      </c>
      <c r="M56" s="46">
        <v>5499</v>
      </c>
      <c r="N56" s="47">
        <v>56</v>
      </c>
      <c r="O56" s="46">
        <v>11155</v>
      </c>
      <c r="P56" s="47">
        <v>200</v>
      </c>
      <c r="Q56" s="47">
        <v>0</v>
      </c>
      <c r="R56" s="47">
        <v>0</v>
      </c>
      <c r="S56" s="47">
        <v>800</v>
      </c>
      <c r="T56" s="47">
        <v>276</v>
      </c>
      <c r="U56" s="47">
        <v>0</v>
      </c>
      <c r="V56" s="47">
        <v>0</v>
      </c>
      <c r="W56" s="46">
        <v>5901</v>
      </c>
      <c r="X56" s="47">
        <v>276</v>
      </c>
      <c r="Y56" s="46">
        <v>4451</v>
      </c>
      <c r="Z56" s="47">
        <v>316</v>
      </c>
      <c r="AA56" s="46">
        <v>2874</v>
      </c>
      <c r="AB56" s="47">
        <v>206</v>
      </c>
      <c r="AC56" s="46">
        <v>1372</v>
      </c>
      <c r="AD56" s="47">
        <v>161</v>
      </c>
    </row>
    <row r="57" spans="2:30" ht="15" customHeight="1" x14ac:dyDescent="0.35">
      <c r="B57" s="62" t="s">
        <v>266</v>
      </c>
      <c r="C57" s="53">
        <v>0</v>
      </c>
      <c r="D57" s="53">
        <v>0</v>
      </c>
      <c r="E57" s="53">
        <v>0</v>
      </c>
      <c r="F57" s="53">
        <v>0</v>
      </c>
      <c r="G57" s="53">
        <v>0</v>
      </c>
      <c r="H57" s="53">
        <v>0</v>
      </c>
      <c r="I57" s="53">
        <v>0</v>
      </c>
      <c r="J57" s="53">
        <v>0</v>
      </c>
      <c r="K57" s="53">
        <v>0</v>
      </c>
      <c r="L57" s="53">
        <v>0</v>
      </c>
      <c r="M57" s="54">
        <v>7279</v>
      </c>
      <c r="N57" s="53">
        <v>108</v>
      </c>
      <c r="O57" s="53">
        <v>0</v>
      </c>
      <c r="P57" s="53">
        <v>0</v>
      </c>
      <c r="Q57" s="53">
        <v>0</v>
      </c>
      <c r="R57" s="53">
        <v>0</v>
      </c>
      <c r="S57" s="53">
        <v>0</v>
      </c>
      <c r="T57" s="53">
        <v>0</v>
      </c>
      <c r="U57" s="53">
        <v>0</v>
      </c>
      <c r="V57" s="53">
        <v>0</v>
      </c>
      <c r="W57" s="53">
        <v>0</v>
      </c>
      <c r="X57" s="53">
        <v>0</v>
      </c>
      <c r="Y57" s="53">
        <v>0</v>
      </c>
      <c r="Z57" s="53">
        <v>0</v>
      </c>
      <c r="AA57" s="53">
        <v>0</v>
      </c>
      <c r="AB57" s="53">
        <v>0</v>
      </c>
      <c r="AC57" s="53">
        <v>0</v>
      </c>
      <c r="AD57" s="53">
        <v>0</v>
      </c>
    </row>
    <row r="58" spans="2:30" ht="15" customHeight="1" x14ac:dyDescent="0.35">
      <c r="B58" s="62" t="s">
        <v>267</v>
      </c>
      <c r="C58" s="47">
        <v>0</v>
      </c>
      <c r="D58" s="47">
        <v>0</v>
      </c>
      <c r="E58" s="47">
        <v>0</v>
      </c>
      <c r="F58" s="47">
        <v>0</v>
      </c>
      <c r="G58" s="47">
        <v>0</v>
      </c>
      <c r="H58" s="47">
        <v>0</v>
      </c>
      <c r="I58" s="47">
        <v>0</v>
      </c>
      <c r="J58" s="47">
        <v>0</v>
      </c>
      <c r="K58" s="47">
        <v>0</v>
      </c>
      <c r="L58" s="47">
        <v>0</v>
      </c>
      <c r="M58" s="46">
        <v>24500</v>
      </c>
      <c r="N58" s="47">
        <v>345</v>
      </c>
      <c r="O58" s="47">
        <v>0</v>
      </c>
      <c r="P58" s="47">
        <v>0</v>
      </c>
      <c r="Q58" s="47">
        <v>0</v>
      </c>
      <c r="R58" s="47">
        <v>0</v>
      </c>
      <c r="S58" s="47">
        <v>0</v>
      </c>
      <c r="T58" s="47">
        <v>0</v>
      </c>
      <c r="U58" s="47">
        <v>0</v>
      </c>
      <c r="V58" s="47">
        <v>0</v>
      </c>
      <c r="W58" s="47">
        <v>0</v>
      </c>
      <c r="X58" s="47">
        <v>0</v>
      </c>
      <c r="Y58" s="47">
        <v>0</v>
      </c>
      <c r="Z58" s="47">
        <v>0</v>
      </c>
      <c r="AA58" s="47">
        <v>0</v>
      </c>
      <c r="AB58" s="47">
        <v>0</v>
      </c>
      <c r="AC58" s="47">
        <v>0</v>
      </c>
      <c r="AD58" s="47">
        <v>0</v>
      </c>
    </row>
    <row r="59" spans="2:30" ht="15" customHeight="1" x14ac:dyDescent="0.35">
      <c r="B59" s="62" t="s">
        <v>268</v>
      </c>
      <c r="C59" s="53">
        <v>0</v>
      </c>
      <c r="D59" s="53">
        <v>0</v>
      </c>
      <c r="E59" s="53">
        <v>5</v>
      </c>
      <c r="F59" s="53">
        <v>0</v>
      </c>
      <c r="G59" s="53">
        <v>0</v>
      </c>
      <c r="H59" s="53">
        <v>0</v>
      </c>
      <c r="I59" s="53">
        <v>0</v>
      </c>
      <c r="J59" s="53">
        <v>0</v>
      </c>
      <c r="K59" s="54">
        <v>165296</v>
      </c>
      <c r="L59" s="54">
        <v>6008</v>
      </c>
      <c r="M59" s="54">
        <v>216708</v>
      </c>
      <c r="N59" s="54">
        <v>3187</v>
      </c>
      <c r="O59" s="53">
        <v>132</v>
      </c>
      <c r="P59" s="54">
        <v>1329</v>
      </c>
      <c r="Q59" s="53">
        <v>2</v>
      </c>
      <c r="R59" s="53">
        <v>18</v>
      </c>
      <c r="S59" s="53">
        <v>0</v>
      </c>
      <c r="T59" s="53">
        <v>1</v>
      </c>
      <c r="U59" s="53">
        <v>0</v>
      </c>
      <c r="V59" s="53">
        <v>8</v>
      </c>
      <c r="W59" s="53">
        <v>8</v>
      </c>
      <c r="X59" s="53">
        <v>8</v>
      </c>
      <c r="Y59" s="53">
        <v>0</v>
      </c>
      <c r="Z59" s="53">
        <v>0</v>
      </c>
      <c r="AA59" s="54">
        <v>4000</v>
      </c>
      <c r="AB59" s="53">
        <v>400</v>
      </c>
      <c r="AC59" s="54">
        <v>7353</v>
      </c>
      <c r="AD59" s="54">
        <v>1961</v>
      </c>
    </row>
    <row r="60" spans="2:30" ht="15" customHeight="1" x14ac:dyDescent="0.35">
      <c r="B60" s="62" t="s">
        <v>269</v>
      </c>
      <c r="C60" s="47">
        <v>0</v>
      </c>
      <c r="D60" s="47">
        <v>0</v>
      </c>
      <c r="E60" s="46">
        <v>227004</v>
      </c>
      <c r="F60" s="46">
        <v>5173</v>
      </c>
      <c r="G60" s="47">
        <v>0</v>
      </c>
      <c r="H60" s="47">
        <v>0</v>
      </c>
      <c r="I60" s="47">
        <v>0</v>
      </c>
      <c r="J60" s="47">
        <v>0</v>
      </c>
      <c r="K60" s="47">
        <v>0</v>
      </c>
      <c r="L60" s="47">
        <v>0</v>
      </c>
      <c r="M60" s="47">
        <v>0</v>
      </c>
      <c r="N60" s="47">
        <v>0</v>
      </c>
      <c r="O60" s="47">
        <v>0</v>
      </c>
      <c r="P60" s="47">
        <v>0</v>
      </c>
      <c r="Q60" s="47">
        <v>0</v>
      </c>
      <c r="R60" s="47">
        <v>0</v>
      </c>
      <c r="S60" s="47">
        <v>0</v>
      </c>
      <c r="T60" s="47">
        <v>0</v>
      </c>
      <c r="U60" s="47">
        <v>0</v>
      </c>
      <c r="V60" s="47">
        <v>0</v>
      </c>
      <c r="W60" s="47">
        <v>0</v>
      </c>
      <c r="X60" s="47">
        <v>0</v>
      </c>
      <c r="Y60" s="47">
        <v>0</v>
      </c>
      <c r="Z60" s="47">
        <v>0</v>
      </c>
      <c r="AA60" s="47">
        <v>0</v>
      </c>
      <c r="AB60" s="47">
        <v>0</v>
      </c>
      <c r="AC60" s="47">
        <v>0</v>
      </c>
      <c r="AD60" s="47">
        <v>0</v>
      </c>
    </row>
    <row r="61" spans="2:30" ht="15.75" customHeight="1" x14ac:dyDescent="0.35">
      <c r="B61" s="417" t="s">
        <v>270</v>
      </c>
      <c r="C61" s="418"/>
      <c r="D61" s="418"/>
      <c r="E61" s="418"/>
      <c r="F61" s="418"/>
      <c r="G61" s="418"/>
      <c r="H61" s="418"/>
      <c r="I61" s="418"/>
      <c r="J61" s="418"/>
      <c r="K61" s="418"/>
      <c r="L61" s="418"/>
      <c r="M61" s="418"/>
      <c r="N61" s="418"/>
      <c r="O61" s="418"/>
      <c r="P61" s="418"/>
      <c r="Q61" s="418"/>
      <c r="R61" s="418"/>
      <c r="S61" s="67"/>
      <c r="T61" s="67"/>
      <c r="U61" s="67"/>
      <c r="V61" s="67"/>
      <c r="W61" s="67"/>
      <c r="X61" s="67"/>
      <c r="Y61" s="67"/>
      <c r="Z61" s="67"/>
      <c r="AA61" s="67"/>
      <c r="AB61" s="67"/>
      <c r="AC61" s="67"/>
      <c r="AD61" s="68"/>
    </row>
    <row r="62" spans="2:30" x14ac:dyDescent="0.35">
      <c r="B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row>
    <row r="63" spans="2:30" x14ac:dyDescent="0.35">
      <c r="B63" s="419"/>
      <c r="C63" s="419"/>
      <c r="D63" s="419"/>
      <c r="E63" s="419"/>
      <c r="F63" s="419"/>
      <c r="G63" s="419"/>
      <c r="H63" s="419"/>
      <c r="I63" s="419"/>
      <c r="J63" s="419"/>
      <c r="K63" s="419"/>
      <c r="L63" s="419"/>
      <c r="M63" s="419"/>
      <c r="N63" s="419"/>
      <c r="O63" s="419"/>
      <c r="P63" s="419"/>
      <c r="Q63" s="419"/>
      <c r="R63" s="419"/>
      <c r="S63" s="419"/>
      <c r="T63" s="419"/>
      <c r="U63" s="419"/>
      <c r="V63" s="419"/>
      <c r="W63" s="419"/>
      <c r="X63" s="419"/>
      <c r="Y63" s="419"/>
      <c r="Z63" s="419"/>
      <c r="AA63" s="419"/>
      <c r="AB63" s="419"/>
      <c r="AC63" s="419"/>
      <c r="AD63" s="419"/>
    </row>
    <row r="64" spans="2:30" x14ac:dyDescent="0.35">
      <c r="B64" s="69" t="s">
        <v>271</v>
      </c>
      <c r="C64" s="43" t="s">
        <v>225</v>
      </c>
      <c r="D64" s="43" t="s">
        <v>226</v>
      </c>
      <c r="E64" s="43" t="s">
        <v>225</v>
      </c>
      <c r="F64" s="43" t="s">
        <v>226</v>
      </c>
      <c r="G64" s="43" t="s">
        <v>225</v>
      </c>
      <c r="H64" s="43" t="s">
        <v>226</v>
      </c>
      <c r="I64" s="43" t="s">
        <v>225</v>
      </c>
      <c r="J64" s="43" t="s">
        <v>226</v>
      </c>
      <c r="K64" s="43" t="s">
        <v>225</v>
      </c>
      <c r="L64" s="43" t="s">
        <v>226</v>
      </c>
      <c r="M64" s="43" t="s">
        <v>225</v>
      </c>
      <c r="N64" s="43" t="s">
        <v>226</v>
      </c>
      <c r="O64" s="43" t="s">
        <v>225</v>
      </c>
      <c r="P64" s="43" t="s">
        <v>226</v>
      </c>
      <c r="Q64" s="43" t="s">
        <v>225</v>
      </c>
      <c r="R64" s="43" t="s">
        <v>226</v>
      </c>
      <c r="S64" s="43" t="s">
        <v>225</v>
      </c>
      <c r="T64" s="43" t="s">
        <v>226</v>
      </c>
      <c r="U64" s="43" t="s">
        <v>225</v>
      </c>
      <c r="V64" s="43" t="s">
        <v>226</v>
      </c>
      <c r="W64" s="43" t="s">
        <v>225</v>
      </c>
      <c r="X64" s="43" t="s">
        <v>226</v>
      </c>
      <c r="Y64" s="43" t="s">
        <v>225</v>
      </c>
      <c r="Z64" s="43" t="s">
        <v>226</v>
      </c>
      <c r="AA64" s="43" t="s">
        <v>225</v>
      </c>
      <c r="AB64" s="43" t="s">
        <v>226</v>
      </c>
      <c r="AC64" s="43" t="s">
        <v>225</v>
      </c>
      <c r="AD64" s="43" t="s">
        <v>226</v>
      </c>
    </row>
    <row r="65" spans="2:30" x14ac:dyDescent="0.35">
      <c r="B65" s="70"/>
      <c r="C65" s="44">
        <v>2016</v>
      </c>
      <c r="D65" s="44">
        <v>2016</v>
      </c>
      <c r="E65" s="44">
        <v>2015</v>
      </c>
      <c r="F65" s="44">
        <v>2015</v>
      </c>
      <c r="G65" s="44">
        <v>2014</v>
      </c>
      <c r="H65" s="44">
        <v>2014</v>
      </c>
      <c r="I65" s="44">
        <v>2013</v>
      </c>
      <c r="J65" s="44">
        <v>2013</v>
      </c>
      <c r="K65" s="44">
        <v>2012</v>
      </c>
      <c r="L65" s="44">
        <v>2012</v>
      </c>
      <c r="M65" s="44">
        <v>2011</v>
      </c>
      <c r="N65" s="44">
        <v>2011</v>
      </c>
      <c r="O65" s="44">
        <v>2010</v>
      </c>
      <c r="P65" s="44">
        <v>2010</v>
      </c>
      <c r="Q65" s="44">
        <v>2009</v>
      </c>
      <c r="R65" s="44">
        <v>2009</v>
      </c>
      <c r="S65" s="44">
        <v>2008</v>
      </c>
      <c r="T65" s="44">
        <v>2008</v>
      </c>
      <c r="U65" s="44">
        <v>2007</v>
      </c>
      <c r="V65" s="44">
        <v>2007</v>
      </c>
      <c r="W65" s="44">
        <v>2006</v>
      </c>
      <c r="X65" s="44">
        <v>2006</v>
      </c>
      <c r="Y65" s="44">
        <v>2005</v>
      </c>
      <c r="Z65" s="44">
        <v>2005</v>
      </c>
      <c r="AA65" s="44">
        <v>2004</v>
      </c>
      <c r="AB65" s="44">
        <v>2004</v>
      </c>
      <c r="AC65" s="44">
        <v>2003</v>
      </c>
      <c r="AD65" s="44">
        <v>2003</v>
      </c>
    </row>
    <row r="66" spans="2:30" x14ac:dyDescent="0.35">
      <c r="B66" s="71"/>
      <c r="C66" s="45" t="s">
        <v>227</v>
      </c>
      <c r="D66" s="45" t="s">
        <v>227</v>
      </c>
      <c r="E66" s="45" t="s">
        <v>228</v>
      </c>
      <c r="F66" s="45" t="s">
        <v>228</v>
      </c>
      <c r="G66" s="45" t="s">
        <v>228</v>
      </c>
      <c r="H66" s="45" t="s">
        <v>228</v>
      </c>
      <c r="I66" s="45" t="s">
        <v>228</v>
      </c>
      <c r="J66" s="45" t="s">
        <v>228</v>
      </c>
      <c r="K66" s="45" t="s">
        <v>228</v>
      </c>
      <c r="L66" s="45" t="s">
        <v>228</v>
      </c>
      <c r="M66" s="45" t="s">
        <v>228</v>
      </c>
      <c r="N66" s="45" t="s">
        <v>228</v>
      </c>
      <c r="O66" s="45" t="s">
        <v>228</v>
      </c>
      <c r="P66" s="45" t="s">
        <v>228</v>
      </c>
      <c r="Q66" s="45" t="s">
        <v>228</v>
      </c>
      <c r="R66" s="45" t="s">
        <v>228</v>
      </c>
      <c r="S66" s="45" t="s">
        <v>228</v>
      </c>
      <c r="T66" s="45" t="s">
        <v>228</v>
      </c>
      <c r="U66" s="45" t="s">
        <v>228</v>
      </c>
      <c r="V66" s="45" t="s">
        <v>228</v>
      </c>
      <c r="W66" s="45" t="s">
        <v>228</v>
      </c>
      <c r="X66" s="45" t="s">
        <v>228</v>
      </c>
      <c r="Y66" s="45" t="s">
        <v>228</v>
      </c>
      <c r="Z66" s="45" t="s">
        <v>228</v>
      </c>
      <c r="AA66" s="45" t="s">
        <v>228</v>
      </c>
      <c r="AB66" s="45" t="s">
        <v>228</v>
      </c>
      <c r="AC66" s="45" t="s">
        <v>228</v>
      </c>
      <c r="AD66" s="45" t="s">
        <v>228</v>
      </c>
    </row>
    <row r="67" spans="2:30" x14ac:dyDescent="0.35">
      <c r="B67" s="66" t="s">
        <v>229</v>
      </c>
      <c r="C67" s="47">
        <v>0</v>
      </c>
      <c r="D67" s="47">
        <v>0</v>
      </c>
      <c r="E67" s="46">
        <v>38556</v>
      </c>
      <c r="F67" s="47">
        <v>239</v>
      </c>
      <c r="G67" s="46">
        <v>5368</v>
      </c>
      <c r="H67" s="47">
        <v>28</v>
      </c>
      <c r="I67" s="46">
        <v>113603</v>
      </c>
      <c r="J67" s="47">
        <v>733</v>
      </c>
      <c r="K67" s="46">
        <v>1197011</v>
      </c>
      <c r="L67" s="46">
        <v>26583</v>
      </c>
      <c r="M67" s="46">
        <v>753670</v>
      </c>
      <c r="N67" s="46">
        <v>13892</v>
      </c>
      <c r="O67" s="46">
        <v>271974</v>
      </c>
      <c r="P67" s="46">
        <v>14543</v>
      </c>
      <c r="Q67" s="46">
        <v>384558</v>
      </c>
      <c r="R67" s="46">
        <v>26090</v>
      </c>
      <c r="S67" s="46">
        <v>154006</v>
      </c>
      <c r="T67" s="46">
        <v>15338</v>
      </c>
      <c r="U67" s="46">
        <v>70440</v>
      </c>
      <c r="V67" s="46">
        <v>4034</v>
      </c>
      <c r="W67" s="46">
        <v>356750</v>
      </c>
      <c r="X67" s="46">
        <v>21458</v>
      </c>
      <c r="Y67" s="46">
        <v>518066</v>
      </c>
      <c r="Z67" s="46">
        <v>26207</v>
      </c>
      <c r="AA67" s="46">
        <v>424697</v>
      </c>
      <c r="AB67" s="46">
        <v>24706</v>
      </c>
      <c r="AC67" s="46">
        <v>390192</v>
      </c>
      <c r="AD67" s="46">
        <v>21089</v>
      </c>
    </row>
    <row r="68" spans="2:30" ht="15" customHeight="1" x14ac:dyDescent="0.35">
      <c r="B68" s="72" t="s">
        <v>268</v>
      </c>
      <c r="C68" s="53">
        <v>0</v>
      </c>
      <c r="D68" s="53">
        <v>0</v>
      </c>
      <c r="E68" s="54">
        <v>38556</v>
      </c>
      <c r="F68" s="53">
        <v>239</v>
      </c>
      <c r="G68" s="54">
        <v>5368</v>
      </c>
      <c r="H68" s="53">
        <v>28</v>
      </c>
      <c r="I68" s="54">
        <v>2748</v>
      </c>
      <c r="J68" s="53">
        <v>13</v>
      </c>
      <c r="K68" s="54">
        <v>6037</v>
      </c>
      <c r="L68" s="53">
        <v>28</v>
      </c>
      <c r="M68" s="54">
        <v>14357</v>
      </c>
      <c r="N68" s="53">
        <v>85</v>
      </c>
      <c r="O68" s="54">
        <v>271250</v>
      </c>
      <c r="P68" s="54">
        <v>14541</v>
      </c>
      <c r="Q68" s="54">
        <v>383803</v>
      </c>
      <c r="R68" s="54">
        <v>26088</v>
      </c>
      <c r="S68" s="54">
        <v>148593</v>
      </c>
      <c r="T68" s="54">
        <v>15288</v>
      </c>
      <c r="U68" s="54">
        <v>70440</v>
      </c>
      <c r="V68" s="54">
        <v>4034</v>
      </c>
      <c r="W68" s="54">
        <v>355963</v>
      </c>
      <c r="X68" s="54">
        <v>21457</v>
      </c>
      <c r="Y68" s="54">
        <v>517525</v>
      </c>
      <c r="Z68" s="54">
        <v>26204</v>
      </c>
      <c r="AA68" s="54">
        <v>270336</v>
      </c>
      <c r="AB68" s="54">
        <v>24406</v>
      </c>
      <c r="AC68" s="54">
        <v>130503</v>
      </c>
      <c r="AD68" s="54">
        <v>20543</v>
      </c>
    </row>
    <row r="69" spans="2:30" x14ac:dyDescent="0.35">
      <c r="B69" s="72" t="s">
        <v>244</v>
      </c>
      <c r="C69" s="47">
        <v>0</v>
      </c>
      <c r="D69" s="47">
        <v>0</v>
      </c>
      <c r="E69" s="47">
        <v>0</v>
      </c>
      <c r="F69" s="47">
        <v>0</v>
      </c>
      <c r="G69" s="47">
        <v>0</v>
      </c>
      <c r="H69" s="47">
        <v>0</v>
      </c>
      <c r="I69" s="47">
        <v>0</v>
      </c>
      <c r="J69" s="47">
        <v>0</v>
      </c>
      <c r="K69" s="46">
        <v>860762</v>
      </c>
      <c r="L69" s="46">
        <v>21552</v>
      </c>
      <c r="M69" s="47">
        <v>0</v>
      </c>
      <c r="N69" s="47">
        <v>0</v>
      </c>
      <c r="O69" s="47">
        <v>0</v>
      </c>
      <c r="P69" s="47">
        <v>0</v>
      </c>
      <c r="Q69" s="47">
        <v>0</v>
      </c>
      <c r="R69" s="47">
        <v>0</v>
      </c>
      <c r="S69" s="47">
        <v>0</v>
      </c>
      <c r="T69" s="47">
        <v>0</v>
      </c>
      <c r="U69" s="47">
        <v>0</v>
      </c>
      <c r="V69" s="47">
        <v>0</v>
      </c>
      <c r="W69" s="47">
        <v>0</v>
      </c>
      <c r="X69" s="47">
        <v>0</v>
      </c>
      <c r="Y69" s="47">
        <v>0</v>
      </c>
      <c r="Z69" s="47">
        <v>0</v>
      </c>
      <c r="AA69" s="47">
        <v>0</v>
      </c>
      <c r="AB69" s="47">
        <v>0</v>
      </c>
      <c r="AC69" s="47">
        <v>0</v>
      </c>
      <c r="AD69" s="47">
        <v>0</v>
      </c>
    </row>
    <row r="70" spans="2:30" x14ac:dyDescent="0.35">
      <c r="B70" s="72" t="s">
        <v>272</v>
      </c>
      <c r="C70" s="53">
        <v>0</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15</v>
      </c>
      <c r="X70" s="53">
        <v>0</v>
      </c>
      <c r="Y70" s="53">
        <v>53</v>
      </c>
      <c r="Z70" s="53">
        <v>0</v>
      </c>
      <c r="AA70" s="53">
        <v>0</v>
      </c>
      <c r="AB70" s="53">
        <v>0</v>
      </c>
      <c r="AC70" s="53">
        <v>0</v>
      </c>
      <c r="AD70" s="53">
        <v>0</v>
      </c>
    </row>
    <row r="71" spans="2:30" x14ac:dyDescent="0.35">
      <c r="B71" s="72" t="s">
        <v>273</v>
      </c>
      <c r="C71" s="47">
        <v>0</v>
      </c>
      <c r="D71" s="47">
        <v>0</v>
      </c>
      <c r="E71" s="47">
        <v>0</v>
      </c>
      <c r="F71" s="47">
        <v>0</v>
      </c>
      <c r="G71" s="47">
        <v>0</v>
      </c>
      <c r="H71" s="47">
        <v>0</v>
      </c>
      <c r="I71" s="47">
        <v>0</v>
      </c>
      <c r="J71" s="47">
        <v>0</v>
      </c>
      <c r="K71" s="47">
        <v>48</v>
      </c>
      <c r="L71" s="47">
        <v>0</v>
      </c>
      <c r="M71" s="46">
        <v>6597</v>
      </c>
      <c r="N71" s="47">
        <v>7</v>
      </c>
      <c r="O71" s="47">
        <v>0</v>
      </c>
      <c r="P71" s="47">
        <v>0</v>
      </c>
      <c r="Q71" s="47">
        <v>0</v>
      </c>
      <c r="R71" s="47">
        <v>0</v>
      </c>
      <c r="S71" s="47">
        <v>0</v>
      </c>
      <c r="T71" s="47">
        <v>0</v>
      </c>
      <c r="U71" s="47">
        <v>0</v>
      </c>
      <c r="V71" s="47">
        <v>0</v>
      </c>
      <c r="W71" s="47">
        <v>0</v>
      </c>
      <c r="X71" s="47">
        <v>0</v>
      </c>
      <c r="Y71" s="47">
        <v>0</v>
      </c>
      <c r="Z71" s="47">
        <v>0</v>
      </c>
      <c r="AA71" s="47">
        <v>0</v>
      </c>
      <c r="AB71" s="47">
        <v>0</v>
      </c>
      <c r="AC71" s="47">
        <v>0</v>
      </c>
      <c r="AD71" s="47">
        <v>0</v>
      </c>
    </row>
    <row r="72" spans="2:30" ht="15" customHeight="1" x14ac:dyDescent="0.35">
      <c r="B72" s="72" t="s">
        <v>274</v>
      </c>
      <c r="C72" s="53">
        <v>0</v>
      </c>
      <c r="D72" s="53">
        <v>0</v>
      </c>
      <c r="E72" s="53">
        <v>0</v>
      </c>
      <c r="F72" s="53">
        <v>0</v>
      </c>
      <c r="G72" s="53">
        <v>0</v>
      </c>
      <c r="H72" s="53">
        <v>0</v>
      </c>
      <c r="I72" s="53">
        <v>0</v>
      </c>
      <c r="J72" s="53">
        <v>0</v>
      </c>
      <c r="K72" s="54">
        <v>330164</v>
      </c>
      <c r="L72" s="54">
        <v>5002</v>
      </c>
      <c r="M72" s="53">
        <v>0</v>
      </c>
      <c r="N72" s="53">
        <v>0</v>
      </c>
      <c r="O72" s="53">
        <v>0</v>
      </c>
      <c r="P72" s="53">
        <v>0</v>
      </c>
      <c r="Q72" s="53">
        <v>0</v>
      </c>
      <c r="R72" s="53">
        <v>0</v>
      </c>
      <c r="S72" s="53">
        <v>0</v>
      </c>
      <c r="T72" s="53">
        <v>0</v>
      </c>
      <c r="U72" s="53">
        <v>0</v>
      </c>
      <c r="V72" s="53">
        <v>0</v>
      </c>
      <c r="W72" s="53">
        <v>0</v>
      </c>
      <c r="X72" s="53">
        <v>0</v>
      </c>
      <c r="Y72" s="53">
        <v>0</v>
      </c>
      <c r="Z72" s="53">
        <v>0</v>
      </c>
      <c r="AA72" s="53">
        <v>0</v>
      </c>
      <c r="AB72" s="53">
        <v>0</v>
      </c>
      <c r="AC72" s="53">
        <v>0</v>
      </c>
      <c r="AD72" s="53">
        <v>0</v>
      </c>
    </row>
    <row r="73" spans="2:30" ht="15" customHeight="1" x14ac:dyDescent="0.35">
      <c r="B73" s="72" t="s">
        <v>255</v>
      </c>
      <c r="C73" s="47">
        <v>0</v>
      </c>
      <c r="D73" s="47">
        <v>0</v>
      </c>
      <c r="E73" s="47">
        <v>0</v>
      </c>
      <c r="F73" s="47">
        <v>0</v>
      </c>
      <c r="G73" s="47">
        <v>0</v>
      </c>
      <c r="H73" s="47">
        <v>0</v>
      </c>
      <c r="I73" s="46">
        <v>110855</v>
      </c>
      <c r="J73" s="47">
        <v>720</v>
      </c>
      <c r="K73" s="47">
        <v>0</v>
      </c>
      <c r="L73" s="47">
        <v>0</v>
      </c>
      <c r="M73" s="47">
        <v>0</v>
      </c>
      <c r="N73" s="47">
        <v>0</v>
      </c>
      <c r="O73" s="47">
        <v>676</v>
      </c>
      <c r="P73" s="47">
        <v>1</v>
      </c>
      <c r="Q73" s="47">
        <v>669</v>
      </c>
      <c r="R73" s="47">
        <v>1</v>
      </c>
      <c r="S73" s="46">
        <v>5413</v>
      </c>
      <c r="T73" s="47">
        <v>49</v>
      </c>
      <c r="U73" s="47">
        <v>0</v>
      </c>
      <c r="V73" s="47">
        <v>0</v>
      </c>
      <c r="W73" s="47">
        <v>0</v>
      </c>
      <c r="X73" s="47">
        <v>0</v>
      </c>
      <c r="Y73" s="47">
        <v>0</v>
      </c>
      <c r="Z73" s="47">
        <v>0</v>
      </c>
      <c r="AA73" s="47">
        <v>0</v>
      </c>
      <c r="AB73" s="47">
        <v>0</v>
      </c>
      <c r="AC73" s="46">
        <v>5040</v>
      </c>
      <c r="AD73" s="47">
        <v>20</v>
      </c>
    </row>
    <row r="74" spans="2:30" x14ac:dyDescent="0.35">
      <c r="B74" s="72" t="s">
        <v>275</v>
      </c>
      <c r="C74" s="53">
        <v>0</v>
      </c>
      <c r="D74" s="53">
        <v>0</v>
      </c>
      <c r="E74" s="53">
        <v>0</v>
      </c>
      <c r="F74" s="53">
        <v>0</v>
      </c>
      <c r="G74" s="53">
        <v>0</v>
      </c>
      <c r="H74" s="53">
        <v>0</v>
      </c>
      <c r="I74" s="53">
        <v>0</v>
      </c>
      <c r="J74" s="53">
        <v>0</v>
      </c>
      <c r="K74" s="53">
        <v>0</v>
      </c>
      <c r="L74" s="53">
        <v>0</v>
      </c>
      <c r="M74" s="54">
        <v>195466</v>
      </c>
      <c r="N74" s="54">
        <v>3450</v>
      </c>
      <c r="O74" s="53">
        <v>0</v>
      </c>
      <c r="P74" s="53">
        <v>0</v>
      </c>
      <c r="Q74" s="53">
        <v>0</v>
      </c>
      <c r="R74" s="53">
        <v>0</v>
      </c>
      <c r="S74" s="53">
        <v>0</v>
      </c>
      <c r="T74" s="53">
        <v>0</v>
      </c>
      <c r="U74" s="53">
        <v>0</v>
      </c>
      <c r="V74" s="53">
        <v>0</v>
      </c>
      <c r="W74" s="53">
        <v>0</v>
      </c>
      <c r="X74" s="53">
        <v>0</v>
      </c>
      <c r="Y74" s="53">
        <v>0</v>
      </c>
      <c r="Z74" s="53">
        <v>0</v>
      </c>
      <c r="AA74" s="53">
        <v>0</v>
      </c>
      <c r="AB74" s="53">
        <v>0</v>
      </c>
      <c r="AC74" s="53">
        <v>0</v>
      </c>
      <c r="AD74" s="53">
        <v>0</v>
      </c>
    </row>
    <row r="75" spans="2:30" x14ac:dyDescent="0.35">
      <c r="B75" s="72" t="s">
        <v>276</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0</v>
      </c>
      <c r="U75" s="47">
        <v>0</v>
      </c>
      <c r="V75" s="47">
        <v>0</v>
      </c>
      <c r="W75" s="47">
        <v>772</v>
      </c>
      <c r="X75" s="47">
        <v>1</v>
      </c>
      <c r="Y75" s="47">
        <v>488</v>
      </c>
      <c r="Z75" s="47">
        <v>2</v>
      </c>
      <c r="AA75" s="46">
        <v>2085</v>
      </c>
      <c r="AB75" s="47">
        <v>10</v>
      </c>
      <c r="AC75" s="46">
        <v>1237</v>
      </c>
      <c r="AD75" s="47">
        <v>5</v>
      </c>
    </row>
    <row r="76" spans="2:30" ht="15" customHeight="1" x14ac:dyDescent="0.35">
      <c r="B76" s="72" t="s">
        <v>277</v>
      </c>
      <c r="C76" s="53">
        <v>0</v>
      </c>
      <c r="D76" s="53">
        <v>0</v>
      </c>
      <c r="E76" s="53">
        <v>0</v>
      </c>
      <c r="F76" s="53">
        <v>0</v>
      </c>
      <c r="G76" s="53">
        <v>0</v>
      </c>
      <c r="H76" s="53">
        <v>0</v>
      </c>
      <c r="I76" s="53">
        <v>0</v>
      </c>
      <c r="J76" s="53">
        <v>0</v>
      </c>
      <c r="K76" s="53">
        <v>0</v>
      </c>
      <c r="L76" s="53">
        <v>0</v>
      </c>
      <c r="M76" s="53">
        <v>0</v>
      </c>
      <c r="N76" s="53">
        <v>0</v>
      </c>
      <c r="O76" s="53">
        <v>48</v>
      </c>
      <c r="P76" s="53">
        <v>0</v>
      </c>
      <c r="Q76" s="53">
        <v>86</v>
      </c>
      <c r="R76" s="53">
        <v>0</v>
      </c>
      <c r="S76" s="53">
        <v>0</v>
      </c>
      <c r="T76" s="53">
        <v>0</v>
      </c>
      <c r="U76" s="53">
        <v>0</v>
      </c>
      <c r="V76" s="53">
        <v>0</v>
      </c>
      <c r="W76" s="53">
        <v>0</v>
      </c>
      <c r="X76" s="53">
        <v>0</v>
      </c>
      <c r="Y76" s="53">
        <v>0</v>
      </c>
      <c r="Z76" s="53">
        <v>0</v>
      </c>
      <c r="AA76" s="53">
        <v>0</v>
      </c>
      <c r="AB76" s="53">
        <v>0</v>
      </c>
      <c r="AC76" s="53">
        <v>0</v>
      </c>
      <c r="AD76" s="53">
        <v>0</v>
      </c>
    </row>
    <row r="77" spans="2:30" x14ac:dyDescent="0.35">
      <c r="B77" s="72" t="s">
        <v>278</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6">
        <v>1372</v>
      </c>
      <c r="AB77" s="47">
        <v>9</v>
      </c>
      <c r="AC77" s="47">
        <v>0</v>
      </c>
      <c r="AD77" s="47">
        <v>0</v>
      </c>
    </row>
    <row r="78" spans="2:30" x14ac:dyDescent="0.35">
      <c r="B78" s="72" t="s">
        <v>279</v>
      </c>
      <c r="C78" s="53">
        <v>0</v>
      </c>
      <c r="D78" s="53">
        <v>0</v>
      </c>
      <c r="E78" s="53">
        <v>0</v>
      </c>
      <c r="F78" s="53">
        <v>0</v>
      </c>
      <c r="G78" s="53">
        <v>0</v>
      </c>
      <c r="H78" s="53">
        <v>0</v>
      </c>
      <c r="I78" s="53">
        <v>0</v>
      </c>
      <c r="J78" s="53">
        <v>0</v>
      </c>
      <c r="K78" s="53">
        <v>0</v>
      </c>
      <c r="L78" s="53">
        <v>0</v>
      </c>
      <c r="M78" s="54">
        <v>537250</v>
      </c>
      <c r="N78" s="54">
        <v>10350</v>
      </c>
      <c r="O78" s="53">
        <v>0</v>
      </c>
      <c r="P78" s="53">
        <v>0</v>
      </c>
      <c r="Q78" s="53">
        <v>0</v>
      </c>
      <c r="R78" s="53">
        <v>0</v>
      </c>
      <c r="S78" s="53">
        <v>0</v>
      </c>
      <c r="T78" s="53">
        <v>0</v>
      </c>
      <c r="U78" s="53">
        <v>0</v>
      </c>
      <c r="V78" s="53">
        <v>0</v>
      </c>
      <c r="W78" s="53">
        <v>0</v>
      </c>
      <c r="X78" s="53">
        <v>0</v>
      </c>
      <c r="Y78" s="53">
        <v>0</v>
      </c>
      <c r="Z78" s="53">
        <v>0</v>
      </c>
      <c r="AA78" s="53">
        <v>0</v>
      </c>
      <c r="AB78" s="53">
        <v>0</v>
      </c>
      <c r="AC78" s="53">
        <v>0</v>
      </c>
      <c r="AD78" s="53">
        <v>0</v>
      </c>
    </row>
    <row r="79" spans="2:30" ht="15" customHeight="1" x14ac:dyDescent="0.35">
      <c r="B79" s="72" t="s">
        <v>280</v>
      </c>
      <c r="C79" s="47">
        <v>0</v>
      </c>
      <c r="D79" s="47">
        <v>0</v>
      </c>
      <c r="E79" s="47">
        <v>0</v>
      </c>
      <c r="F79" s="47">
        <v>0</v>
      </c>
      <c r="G79" s="47">
        <v>0</v>
      </c>
      <c r="H79" s="47">
        <v>0</v>
      </c>
      <c r="I79" s="47">
        <v>0</v>
      </c>
      <c r="J79" s="47">
        <v>0</v>
      </c>
      <c r="K79" s="47">
        <v>0</v>
      </c>
      <c r="L79" s="47">
        <v>0</v>
      </c>
      <c r="M79" s="47">
        <v>0</v>
      </c>
      <c r="N79" s="47">
        <v>0</v>
      </c>
      <c r="O79" s="47">
        <v>0</v>
      </c>
      <c r="P79" s="47">
        <v>0</v>
      </c>
      <c r="Q79" s="47">
        <v>0</v>
      </c>
      <c r="R79" s="47">
        <v>0</v>
      </c>
      <c r="S79" s="47">
        <v>0</v>
      </c>
      <c r="T79" s="47">
        <v>0</v>
      </c>
      <c r="U79" s="47">
        <v>0</v>
      </c>
      <c r="V79" s="47">
        <v>0</v>
      </c>
      <c r="W79" s="47">
        <v>0</v>
      </c>
      <c r="X79" s="47">
        <v>0</v>
      </c>
      <c r="Y79" s="47">
        <v>0</v>
      </c>
      <c r="Z79" s="47">
        <v>0</v>
      </c>
      <c r="AA79" s="46">
        <v>150904</v>
      </c>
      <c r="AB79" s="47">
        <v>281</v>
      </c>
      <c r="AC79" s="46">
        <v>253412</v>
      </c>
      <c r="AD79" s="47">
        <v>521</v>
      </c>
    </row>
    <row r="80" spans="2:30" ht="15.75" customHeight="1" x14ac:dyDescent="0.35">
      <c r="B80" s="417" t="s">
        <v>270</v>
      </c>
      <c r="C80" s="418"/>
      <c r="D80" s="418"/>
      <c r="E80" s="418"/>
      <c r="F80" s="418"/>
      <c r="G80" s="418"/>
      <c r="H80" s="418"/>
      <c r="I80" s="418"/>
      <c r="J80" s="418"/>
      <c r="K80" s="418"/>
      <c r="L80" s="418"/>
      <c r="M80" s="418"/>
      <c r="N80" s="418"/>
      <c r="O80" s="418"/>
      <c r="P80" s="418"/>
      <c r="Q80" s="67"/>
      <c r="R80" s="67"/>
      <c r="S80" s="67"/>
      <c r="T80" s="67"/>
      <c r="U80" s="67"/>
      <c r="V80" s="67"/>
      <c r="W80" s="67"/>
      <c r="X80" s="67"/>
      <c r="Y80" s="67"/>
      <c r="Z80" s="67"/>
      <c r="AA80" s="67"/>
      <c r="AB80" s="67"/>
      <c r="AC80" s="67"/>
      <c r="AD80" s="68"/>
    </row>
    <row r="81" spans="2:30" x14ac:dyDescent="0.35">
      <c r="B81" s="415"/>
      <c r="C81" s="415"/>
      <c r="D81" s="415"/>
      <c r="E81" s="415"/>
      <c r="F81" s="415"/>
      <c r="G81" s="415"/>
      <c r="H81" s="415"/>
      <c r="I81" s="415"/>
      <c r="J81" s="415"/>
      <c r="K81" s="415"/>
      <c r="L81" s="415"/>
      <c r="M81" s="415"/>
      <c r="N81" s="415"/>
      <c r="O81" s="415"/>
      <c r="P81" s="415"/>
      <c r="Q81" s="415"/>
      <c r="R81" s="415"/>
      <c r="S81" s="415"/>
      <c r="T81" s="415"/>
      <c r="U81" s="415"/>
      <c r="V81" s="415"/>
      <c r="W81" s="415"/>
      <c r="X81" s="415"/>
      <c r="Y81" s="415"/>
      <c r="Z81" s="415"/>
      <c r="AA81" s="415"/>
      <c r="AB81" s="415"/>
      <c r="AC81" s="415"/>
      <c r="AD81" s="415"/>
    </row>
    <row r="82" spans="2:30" x14ac:dyDescent="0.35">
      <c r="B82" s="416"/>
      <c r="C82" s="416"/>
      <c r="D82" s="416"/>
      <c r="E82" s="416"/>
      <c r="F82" s="416"/>
      <c r="G82" s="416"/>
      <c r="H82" s="416"/>
      <c r="I82" s="416"/>
      <c r="J82" s="416"/>
      <c r="K82" s="416"/>
      <c r="L82" s="416"/>
      <c r="M82" s="416"/>
      <c r="N82" s="416"/>
      <c r="O82" s="416"/>
      <c r="P82" s="416"/>
      <c r="Q82" s="416"/>
      <c r="R82" s="416"/>
      <c r="S82" s="416"/>
      <c r="T82" s="416"/>
      <c r="U82" s="416"/>
      <c r="V82" s="416"/>
      <c r="W82" s="416"/>
      <c r="X82" s="416"/>
      <c r="Y82" s="416"/>
      <c r="Z82" s="416"/>
      <c r="AA82" s="416"/>
      <c r="AB82" s="416"/>
      <c r="AC82" s="416"/>
      <c r="AD82" s="416"/>
    </row>
  </sheetData>
  <mergeCells count="6">
    <mergeCell ref="B81:AD81"/>
    <mergeCell ref="B82:AD82"/>
    <mergeCell ref="B61:R61"/>
    <mergeCell ref="B80:P80"/>
    <mergeCell ref="B62:AD62"/>
    <mergeCell ref="B63:AD6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41"/>
  <sheetViews>
    <sheetView zoomScaleNormal="100" workbookViewId="0">
      <selection activeCell="B2" sqref="B2"/>
    </sheetView>
  </sheetViews>
  <sheetFormatPr defaultRowHeight="14.5" x14ac:dyDescent="0.35"/>
  <cols>
    <col min="1" max="1" width="2.54296875" customWidth="1"/>
    <col min="2" max="2" width="5" customWidth="1"/>
    <col min="3" max="3" width="7.36328125" customWidth="1"/>
    <col min="4" max="4" width="11.6328125" customWidth="1"/>
    <col min="5" max="5" width="10.54296875" customWidth="1"/>
    <col min="6" max="6" width="9.90625" customWidth="1"/>
    <col min="10" max="10" width="18.453125" style="125" customWidth="1"/>
    <col min="11" max="11" width="6.81640625" customWidth="1"/>
    <col min="12" max="12" width="7.453125" customWidth="1"/>
    <col min="13" max="13" width="12.1796875" customWidth="1"/>
    <col min="14" max="14" width="11.6328125" customWidth="1"/>
    <col min="15" max="15" width="9.1796875" customWidth="1"/>
    <col min="16" max="16" width="9.08984375" customWidth="1"/>
  </cols>
  <sheetData>
    <row r="1" spans="1:19" x14ac:dyDescent="0.35">
      <c r="J1" s="139"/>
    </row>
    <row r="2" spans="1:19" ht="18.5" x14ac:dyDescent="0.45">
      <c r="B2" s="42" t="s">
        <v>454</v>
      </c>
      <c r="J2" s="139"/>
    </row>
    <row r="3" spans="1:19" x14ac:dyDescent="0.35">
      <c r="A3" s="3"/>
      <c r="B3" s="3" t="s">
        <v>451</v>
      </c>
      <c r="C3" s="3"/>
      <c r="D3" s="3"/>
      <c r="E3" s="3"/>
      <c r="F3" s="3"/>
      <c r="G3" s="3"/>
      <c r="H3" s="3"/>
      <c r="I3" s="3"/>
      <c r="J3" s="140"/>
      <c r="K3" s="3"/>
      <c r="L3" s="3"/>
      <c r="M3" s="3"/>
      <c r="N3" s="3"/>
      <c r="O3" s="3"/>
      <c r="P3" s="3"/>
      <c r="Q3" s="3"/>
      <c r="R3" s="3"/>
    </row>
    <row r="4" spans="1:19" x14ac:dyDescent="0.35">
      <c r="A4" s="3"/>
      <c r="B4" s="3" t="s">
        <v>463</v>
      </c>
      <c r="C4" s="3"/>
      <c r="D4" s="3"/>
      <c r="E4" s="3"/>
      <c r="F4" s="3"/>
      <c r="G4" s="3"/>
      <c r="H4" s="3"/>
      <c r="I4" s="3"/>
      <c r="J4" s="140"/>
      <c r="K4" s="3"/>
      <c r="L4" s="3"/>
      <c r="M4" s="3"/>
      <c r="N4" s="3"/>
      <c r="O4" s="3"/>
      <c r="P4" s="3"/>
      <c r="Q4" s="3"/>
      <c r="R4" s="3"/>
    </row>
    <row r="5" spans="1:19" x14ac:dyDescent="0.35">
      <c r="A5" s="3"/>
      <c r="C5" s="3"/>
      <c r="D5" s="3"/>
      <c r="E5" s="3"/>
      <c r="F5" s="3"/>
      <c r="G5" s="3"/>
      <c r="H5" s="3"/>
      <c r="I5" s="3"/>
      <c r="J5" s="140"/>
      <c r="K5" s="3"/>
      <c r="L5" s="3"/>
      <c r="M5" s="3"/>
      <c r="N5" s="3"/>
      <c r="O5" s="3"/>
      <c r="P5" s="3"/>
      <c r="Q5" s="3"/>
      <c r="R5" s="3"/>
    </row>
    <row r="6" spans="1:19" ht="15.5" x14ac:dyDescent="0.35">
      <c r="A6" s="3"/>
      <c r="B6" s="41" t="s">
        <v>624</v>
      </c>
      <c r="C6" s="3"/>
      <c r="D6" s="3"/>
      <c r="E6" s="3"/>
      <c r="F6" s="3"/>
      <c r="G6" s="3"/>
      <c r="H6" s="3"/>
      <c r="I6" s="3"/>
      <c r="J6" s="140"/>
      <c r="K6" s="3"/>
      <c r="L6" s="3"/>
      <c r="M6" s="3"/>
      <c r="N6" s="3"/>
      <c r="O6" s="3"/>
      <c r="P6" s="3"/>
      <c r="Q6" s="3"/>
      <c r="R6" s="3"/>
    </row>
    <row r="7" spans="1:19" ht="39.5" x14ac:dyDescent="0.35">
      <c r="A7" s="3"/>
      <c r="B7" s="111" t="s">
        <v>207</v>
      </c>
      <c r="C7" s="130" t="s">
        <v>455</v>
      </c>
      <c r="D7" s="131" t="s">
        <v>311</v>
      </c>
      <c r="E7" s="131" t="s">
        <v>312</v>
      </c>
      <c r="F7" s="111" t="s">
        <v>456</v>
      </c>
      <c r="G7" s="111" t="s">
        <v>16</v>
      </c>
      <c r="H7" s="111" t="s">
        <v>457</v>
      </c>
      <c r="I7" s="111" t="s">
        <v>466</v>
      </c>
      <c r="J7" s="138" t="s">
        <v>317</v>
      </c>
      <c r="K7" s="111" t="s">
        <v>207</v>
      </c>
      <c r="L7" s="130" t="s">
        <v>458</v>
      </c>
      <c r="M7" s="131" t="s">
        <v>311</v>
      </c>
      <c r="N7" s="131" t="s">
        <v>312</v>
      </c>
      <c r="O7" s="111" t="s">
        <v>456</v>
      </c>
      <c r="P7" s="111" t="s">
        <v>16</v>
      </c>
      <c r="Q7" s="111"/>
      <c r="R7" s="3"/>
    </row>
    <row r="8" spans="1:19" x14ac:dyDescent="0.35">
      <c r="A8" s="3"/>
      <c r="B8" s="111"/>
      <c r="C8" s="130"/>
      <c r="D8" s="131"/>
      <c r="E8" s="131"/>
      <c r="F8" s="111"/>
      <c r="G8" s="111"/>
      <c r="H8" s="111"/>
      <c r="I8" s="111"/>
      <c r="J8" s="138"/>
      <c r="K8" s="111"/>
      <c r="L8" s="130"/>
      <c r="M8" s="131"/>
      <c r="N8" s="131"/>
      <c r="O8" s="111"/>
      <c r="P8" s="111"/>
      <c r="Q8" s="111"/>
      <c r="R8" s="3"/>
    </row>
    <row r="9" spans="1:19" x14ac:dyDescent="0.35">
      <c r="A9" s="3"/>
      <c r="B9" s="55">
        <v>2010</v>
      </c>
      <c r="C9" s="96" t="s">
        <v>322</v>
      </c>
      <c r="D9" s="96" t="s">
        <v>69</v>
      </c>
      <c r="E9" s="96" t="s">
        <v>314</v>
      </c>
      <c r="F9" s="134">
        <v>42687</v>
      </c>
      <c r="G9" s="135">
        <v>14370</v>
      </c>
      <c r="H9" s="149">
        <f>F9/G9</f>
        <v>2.9705636743215029</v>
      </c>
      <c r="I9" s="148">
        <f>H9*34.5</f>
        <v>102.48444676409186</v>
      </c>
      <c r="J9" s="138"/>
      <c r="K9" s="55">
        <v>2010</v>
      </c>
      <c r="L9" s="96" t="s">
        <v>313</v>
      </c>
      <c r="M9" s="96" t="s">
        <v>69</v>
      </c>
      <c r="N9" s="96" t="s">
        <v>314</v>
      </c>
      <c r="O9" s="134">
        <v>470293</v>
      </c>
      <c r="P9" s="135">
        <v>3494</v>
      </c>
      <c r="Q9" s="55"/>
      <c r="R9" s="26"/>
      <c r="S9" s="93"/>
    </row>
    <row r="10" spans="1:19" x14ac:dyDescent="0.35">
      <c r="A10" s="3"/>
      <c r="B10" s="55">
        <v>2010</v>
      </c>
      <c r="C10" s="96" t="s">
        <v>322</v>
      </c>
      <c r="D10" s="96" t="s">
        <v>69</v>
      </c>
      <c r="E10" s="96" t="s">
        <v>84</v>
      </c>
      <c r="F10" s="134">
        <v>1884</v>
      </c>
      <c r="G10" s="135">
        <v>3451</v>
      </c>
      <c r="H10" s="111"/>
      <c r="I10" s="111"/>
      <c r="J10" s="138"/>
      <c r="K10" s="55">
        <v>2010</v>
      </c>
      <c r="L10" s="96" t="s">
        <v>313</v>
      </c>
      <c r="M10" s="96" t="s">
        <v>69</v>
      </c>
      <c r="N10" s="96" t="s">
        <v>59</v>
      </c>
      <c r="O10" s="134">
        <v>12721</v>
      </c>
      <c r="P10" s="55">
        <v>34</v>
      </c>
      <c r="Q10" s="55"/>
      <c r="R10" s="3"/>
      <c r="S10" s="93"/>
    </row>
    <row r="11" spans="1:19" ht="16.399999999999999" customHeight="1" x14ac:dyDescent="0.35">
      <c r="A11" s="3"/>
      <c r="B11" s="55">
        <v>2010</v>
      </c>
      <c r="C11" s="96" t="s">
        <v>322</v>
      </c>
      <c r="D11" s="96" t="s">
        <v>69</v>
      </c>
      <c r="E11" s="96" t="s">
        <v>402</v>
      </c>
      <c r="F11" s="134">
        <v>3197</v>
      </c>
      <c r="G11" s="135">
        <v>10809</v>
      </c>
      <c r="H11" s="111"/>
      <c r="I11" s="111"/>
      <c r="J11" s="138"/>
      <c r="K11" s="55">
        <v>2010</v>
      </c>
      <c r="L11" s="96" t="s">
        <v>313</v>
      </c>
      <c r="M11" s="96" t="s">
        <v>69</v>
      </c>
      <c r="N11" s="96" t="s">
        <v>74</v>
      </c>
      <c r="O11" s="134">
        <v>9634</v>
      </c>
      <c r="P11" s="55">
        <v>60</v>
      </c>
      <c r="Q11" s="55"/>
      <c r="R11" s="3"/>
      <c r="S11" s="93"/>
    </row>
    <row r="12" spans="1:19" x14ac:dyDescent="0.35">
      <c r="A12" s="3"/>
      <c r="B12" s="55">
        <v>2010</v>
      </c>
      <c r="C12" s="96" t="s">
        <v>322</v>
      </c>
      <c r="D12" s="96" t="s">
        <v>69</v>
      </c>
      <c r="E12" s="96" t="s">
        <v>125</v>
      </c>
      <c r="F12" s="134">
        <v>37606</v>
      </c>
      <c r="G12" s="55">
        <v>110</v>
      </c>
      <c r="H12" s="111"/>
      <c r="I12" s="111"/>
      <c r="J12" s="138"/>
      <c r="K12" s="3">
        <v>2010</v>
      </c>
      <c r="L12" s="96" t="s">
        <v>313</v>
      </c>
      <c r="M12" s="3" t="s">
        <v>69</v>
      </c>
      <c r="N12" s="3" t="s">
        <v>93</v>
      </c>
      <c r="O12" s="22">
        <v>175546</v>
      </c>
      <c r="P12" s="3">
        <v>618</v>
      </c>
      <c r="Q12" s="55"/>
      <c r="R12" s="26"/>
      <c r="S12" s="93"/>
    </row>
    <row r="13" spans="1:19" x14ac:dyDescent="0.35">
      <c r="A13" s="3"/>
      <c r="B13" s="55"/>
      <c r="C13" s="96"/>
      <c r="D13" s="96"/>
      <c r="E13" s="96"/>
      <c r="F13" s="134"/>
      <c r="G13" s="55"/>
      <c r="H13" s="111"/>
      <c r="I13" s="111"/>
      <c r="J13" s="138"/>
      <c r="K13" s="3">
        <v>2010</v>
      </c>
      <c r="L13" s="3" t="s">
        <v>313</v>
      </c>
      <c r="M13" s="3" t="s">
        <v>69</v>
      </c>
      <c r="N13" s="3" t="s">
        <v>119</v>
      </c>
      <c r="O13" s="22">
        <v>45258</v>
      </c>
      <c r="P13" s="26">
        <v>1449</v>
      </c>
      <c r="Q13" s="55"/>
      <c r="R13" s="26"/>
      <c r="S13" s="93"/>
    </row>
    <row r="14" spans="1:19" x14ac:dyDescent="0.35">
      <c r="A14" s="3"/>
      <c r="H14" s="111"/>
      <c r="I14" s="111"/>
      <c r="J14" s="138"/>
      <c r="K14" s="3">
        <v>2010</v>
      </c>
      <c r="L14" s="3" t="s">
        <v>313</v>
      </c>
      <c r="M14" s="3" t="s">
        <v>69</v>
      </c>
      <c r="N14" s="3" t="s">
        <v>125</v>
      </c>
      <c r="O14" s="22">
        <v>151989</v>
      </c>
      <c r="P14" s="3">
        <v>937</v>
      </c>
      <c r="Q14" s="55"/>
      <c r="R14" s="26"/>
      <c r="S14" s="93"/>
    </row>
    <row r="15" spans="1:19" x14ac:dyDescent="0.35">
      <c r="A15" s="3"/>
      <c r="H15" s="111"/>
      <c r="I15" s="111"/>
      <c r="J15" s="138"/>
      <c r="K15" s="3">
        <v>2010</v>
      </c>
      <c r="L15" s="3" t="s">
        <v>313</v>
      </c>
      <c r="M15" s="3" t="s">
        <v>69</v>
      </c>
      <c r="N15" s="3" t="s">
        <v>134</v>
      </c>
      <c r="O15" s="22">
        <v>75145</v>
      </c>
      <c r="P15" s="3">
        <v>396</v>
      </c>
      <c r="Q15" s="55"/>
      <c r="R15" s="26"/>
      <c r="S15" s="93"/>
    </row>
    <row r="16" spans="1:19" ht="15.75" customHeight="1" x14ac:dyDescent="0.35">
      <c r="A16" s="3"/>
      <c r="H16" s="111"/>
      <c r="I16" s="111"/>
      <c r="J16" s="138"/>
      <c r="K16" s="3"/>
      <c r="L16" s="3"/>
      <c r="M16" s="3"/>
      <c r="N16" s="3"/>
      <c r="O16" s="3"/>
      <c r="P16" s="3"/>
      <c r="Q16" s="55"/>
      <c r="R16" s="26"/>
      <c r="S16" s="93"/>
    </row>
    <row r="17" spans="1:19" x14ac:dyDescent="0.35">
      <c r="A17" s="3"/>
      <c r="B17" s="55">
        <v>2011</v>
      </c>
      <c r="C17" s="96" t="s">
        <v>322</v>
      </c>
      <c r="D17" s="96" t="s">
        <v>69</v>
      </c>
      <c r="E17" s="96" t="s">
        <v>314</v>
      </c>
      <c r="F17" s="134">
        <v>9610</v>
      </c>
      <c r="G17" s="135">
        <v>19467</v>
      </c>
      <c r="H17" s="149">
        <f>F17/G17</f>
        <v>0.49365593054913443</v>
      </c>
      <c r="I17" s="148">
        <f>H17*34.5</f>
        <v>17.031129603945139</v>
      </c>
      <c r="J17" s="138"/>
      <c r="K17" s="3">
        <v>2011</v>
      </c>
      <c r="L17" s="3" t="s">
        <v>313</v>
      </c>
      <c r="M17" s="3" t="s">
        <v>69</v>
      </c>
      <c r="N17" s="3" t="s">
        <v>314</v>
      </c>
      <c r="O17" s="22">
        <v>476411</v>
      </c>
      <c r="P17" s="26">
        <v>7862</v>
      </c>
      <c r="Q17" s="55"/>
      <c r="R17" s="26"/>
      <c r="S17" s="93"/>
    </row>
    <row r="18" spans="1:19" x14ac:dyDescent="0.35">
      <c r="A18" s="3"/>
      <c r="B18" s="55">
        <v>2011</v>
      </c>
      <c r="C18" s="96" t="s">
        <v>322</v>
      </c>
      <c r="D18" s="96" t="s">
        <v>69</v>
      </c>
      <c r="E18" s="96" t="s">
        <v>84</v>
      </c>
      <c r="F18" s="134">
        <v>1824</v>
      </c>
      <c r="G18" s="135">
        <v>4025</v>
      </c>
      <c r="H18" s="111"/>
      <c r="I18" s="111"/>
      <c r="J18" s="138"/>
      <c r="K18" s="3">
        <v>2011</v>
      </c>
      <c r="L18" s="3" t="s">
        <v>313</v>
      </c>
      <c r="M18" s="3" t="s">
        <v>69</v>
      </c>
      <c r="N18" s="3" t="s">
        <v>59</v>
      </c>
      <c r="O18" s="22">
        <v>20963</v>
      </c>
      <c r="P18" s="26">
        <v>1028</v>
      </c>
      <c r="Q18" s="55"/>
      <c r="R18" s="26"/>
      <c r="S18" s="93"/>
    </row>
    <row r="19" spans="1:19" x14ac:dyDescent="0.35">
      <c r="A19" s="3"/>
      <c r="B19" s="55">
        <v>2011</v>
      </c>
      <c r="C19" s="96" t="s">
        <v>322</v>
      </c>
      <c r="D19" s="96" t="s">
        <v>69</v>
      </c>
      <c r="E19" s="96" t="s">
        <v>402</v>
      </c>
      <c r="F19" s="134">
        <v>6211</v>
      </c>
      <c r="G19" s="135">
        <v>15337</v>
      </c>
      <c r="H19" s="111"/>
      <c r="I19" s="111"/>
      <c r="J19" s="138"/>
      <c r="K19" s="3">
        <v>2011</v>
      </c>
      <c r="L19" s="3" t="s">
        <v>313</v>
      </c>
      <c r="M19" s="3" t="s">
        <v>69</v>
      </c>
      <c r="N19" s="3" t="s">
        <v>74</v>
      </c>
      <c r="O19" s="22">
        <v>11483</v>
      </c>
      <c r="P19" s="3">
        <v>78</v>
      </c>
      <c r="Q19" s="55"/>
      <c r="R19" s="26"/>
      <c r="S19" s="93"/>
    </row>
    <row r="20" spans="1:19" x14ac:dyDescent="0.35">
      <c r="A20" s="3"/>
      <c r="B20" s="55">
        <v>2011</v>
      </c>
      <c r="C20" s="96" t="s">
        <v>322</v>
      </c>
      <c r="D20" s="96" t="s">
        <v>69</v>
      </c>
      <c r="E20" s="96" t="s">
        <v>325</v>
      </c>
      <c r="F20" s="134">
        <v>1575</v>
      </c>
      <c r="G20" s="55">
        <v>105</v>
      </c>
      <c r="H20" s="111"/>
      <c r="I20" s="111"/>
      <c r="J20" s="138"/>
      <c r="K20" s="3">
        <v>2011</v>
      </c>
      <c r="L20" s="3" t="s">
        <v>313</v>
      </c>
      <c r="M20" s="3" t="s">
        <v>69</v>
      </c>
      <c r="N20" s="3" t="s">
        <v>93</v>
      </c>
      <c r="O20" s="22">
        <v>209943</v>
      </c>
      <c r="P20" s="3">
        <v>729</v>
      </c>
      <c r="Q20" s="55"/>
      <c r="R20" s="26"/>
      <c r="S20" s="93"/>
    </row>
    <row r="21" spans="1:19" ht="15.75" customHeight="1" x14ac:dyDescent="0.35">
      <c r="A21" s="3"/>
      <c r="B21" s="55"/>
      <c r="C21" s="96"/>
      <c r="D21" s="96"/>
      <c r="E21" s="96"/>
      <c r="F21" s="134"/>
      <c r="G21" s="55"/>
      <c r="H21" s="111"/>
      <c r="I21" s="111"/>
      <c r="J21" s="138"/>
      <c r="K21" s="3">
        <v>2011</v>
      </c>
      <c r="L21" s="3" t="s">
        <v>313</v>
      </c>
      <c r="M21" s="3" t="s">
        <v>69</v>
      </c>
      <c r="N21" s="3" t="s">
        <v>68</v>
      </c>
      <c r="O21" s="22">
        <v>17404</v>
      </c>
      <c r="P21" s="26">
        <v>4126</v>
      </c>
      <c r="Q21" s="55"/>
      <c r="R21" s="26"/>
      <c r="S21" s="93"/>
    </row>
    <row r="22" spans="1:19" ht="15.75" customHeight="1" x14ac:dyDescent="0.35">
      <c r="A22" s="3"/>
      <c r="H22" s="111"/>
      <c r="I22" s="111"/>
      <c r="J22" s="138"/>
      <c r="K22" s="3">
        <v>2011</v>
      </c>
      <c r="L22" s="3" t="s">
        <v>313</v>
      </c>
      <c r="M22" s="3" t="s">
        <v>69</v>
      </c>
      <c r="N22" s="3" t="s">
        <v>119</v>
      </c>
      <c r="O22" s="22">
        <v>66076</v>
      </c>
      <c r="P22" s="26">
        <v>1139</v>
      </c>
      <c r="Q22" s="55"/>
      <c r="R22" s="3"/>
      <c r="S22" s="93"/>
    </row>
    <row r="23" spans="1:19" x14ac:dyDescent="0.35">
      <c r="A23" s="3"/>
      <c r="H23" s="111"/>
      <c r="I23" s="111"/>
      <c r="J23" s="138"/>
      <c r="K23" s="3">
        <v>2011</v>
      </c>
      <c r="L23" s="3" t="s">
        <v>313</v>
      </c>
      <c r="M23" s="3" t="s">
        <v>69</v>
      </c>
      <c r="N23" s="3" t="s">
        <v>125</v>
      </c>
      <c r="O23" s="22">
        <v>15982</v>
      </c>
      <c r="P23" s="3">
        <v>29</v>
      </c>
      <c r="Q23" s="55"/>
      <c r="R23" s="26"/>
      <c r="S23" s="93"/>
    </row>
    <row r="24" spans="1:19" ht="19" customHeight="1" x14ac:dyDescent="0.35">
      <c r="A24" s="3"/>
      <c r="H24" s="111"/>
      <c r="I24" s="111"/>
      <c r="J24" s="138"/>
      <c r="K24" s="3">
        <v>2011</v>
      </c>
      <c r="L24" s="3" t="s">
        <v>313</v>
      </c>
      <c r="M24" s="3" t="s">
        <v>69</v>
      </c>
      <c r="N24" s="3" t="s">
        <v>134</v>
      </c>
      <c r="O24" s="22">
        <v>134560</v>
      </c>
      <c r="P24" s="3">
        <v>733</v>
      </c>
      <c r="Q24" s="55"/>
      <c r="R24" s="26"/>
      <c r="S24" s="93"/>
    </row>
    <row r="25" spans="1:19" x14ac:dyDescent="0.35">
      <c r="A25" s="3"/>
      <c r="H25" s="111"/>
      <c r="I25" s="111"/>
      <c r="J25" s="138"/>
      <c r="K25" s="3"/>
      <c r="L25" s="3"/>
      <c r="M25" s="3"/>
      <c r="N25" s="3"/>
      <c r="O25" s="3"/>
      <c r="P25" s="3"/>
      <c r="Q25" s="55"/>
      <c r="R25" s="26"/>
      <c r="S25" s="93"/>
    </row>
    <row r="26" spans="1:19" ht="15.75" customHeight="1" x14ac:dyDescent="0.35">
      <c r="A26" s="3"/>
      <c r="B26" s="55">
        <v>2012</v>
      </c>
      <c r="C26" s="96" t="s">
        <v>322</v>
      </c>
      <c r="D26" s="96" t="s">
        <v>69</v>
      </c>
      <c r="E26" s="96" t="s">
        <v>314</v>
      </c>
      <c r="F26" s="134">
        <v>8530</v>
      </c>
      <c r="G26" s="135">
        <v>16250</v>
      </c>
      <c r="H26" s="149">
        <f>F26/G26</f>
        <v>0.52492307692307694</v>
      </c>
      <c r="I26" s="148">
        <f>H26*34.5</f>
        <v>18.109846153846153</v>
      </c>
      <c r="J26" s="138"/>
      <c r="K26" s="3">
        <v>2012</v>
      </c>
      <c r="L26" s="3" t="s">
        <v>313</v>
      </c>
      <c r="M26" s="3" t="s">
        <v>69</v>
      </c>
      <c r="N26" s="3" t="s">
        <v>314</v>
      </c>
      <c r="O26" s="22">
        <v>203582</v>
      </c>
      <c r="P26" s="3">
        <v>994</v>
      </c>
      <c r="Q26" s="55"/>
      <c r="R26" s="26"/>
      <c r="S26" s="93"/>
    </row>
    <row r="27" spans="1:19" x14ac:dyDescent="0.35">
      <c r="A27" s="3"/>
      <c r="B27" s="55">
        <v>2012</v>
      </c>
      <c r="C27" s="96" t="s">
        <v>322</v>
      </c>
      <c r="D27" s="96" t="s">
        <v>69</v>
      </c>
      <c r="E27" s="96" t="s">
        <v>84</v>
      </c>
      <c r="F27" s="134">
        <v>5828</v>
      </c>
      <c r="G27" s="135">
        <v>6150</v>
      </c>
      <c r="H27" s="111"/>
      <c r="I27" s="111"/>
      <c r="J27" s="138"/>
      <c r="K27" s="3">
        <v>2012</v>
      </c>
      <c r="L27" s="3" t="s">
        <v>313</v>
      </c>
      <c r="M27" s="3" t="s">
        <v>69</v>
      </c>
      <c r="N27" s="3" t="s">
        <v>59</v>
      </c>
      <c r="O27" s="22">
        <v>243</v>
      </c>
      <c r="P27" s="3">
        <v>1</v>
      </c>
      <c r="Q27" s="55"/>
      <c r="R27" s="26"/>
      <c r="S27" s="93"/>
    </row>
    <row r="28" spans="1:19" x14ac:dyDescent="0.35">
      <c r="A28" s="3"/>
      <c r="B28" s="55">
        <v>2012</v>
      </c>
      <c r="C28" s="96" t="s">
        <v>322</v>
      </c>
      <c r="D28" s="96" t="s">
        <v>69</v>
      </c>
      <c r="E28" s="96" t="s">
        <v>402</v>
      </c>
      <c r="F28" s="134">
        <v>2702</v>
      </c>
      <c r="G28" s="135">
        <v>10100</v>
      </c>
      <c r="H28" s="111"/>
      <c r="I28" s="111"/>
      <c r="J28" s="138"/>
      <c r="K28" s="3">
        <v>2012</v>
      </c>
      <c r="L28" s="3" t="s">
        <v>313</v>
      </c>
      <c r="M28" s="3" t="s">
        <v>69</v>
      </c>
      <c r="N28" s="3" t="s">
        <v>74</v>
      </c>
      <c r="O28" s="22">
        <v>11392</v>
      </c>
      <c r="P28" s="3">
        <v>78</v>
      </c>
      <c r="Q28" s="55"/>
      <c r="R28" s="3"/>
      <c r="S28" s="93"/>
    </row>
    <row r="29" spans="1:19" x14ac:dyDescent="0.35">
      <c r="A29" s="3"/>
      <c r="B29" s="55"/>
      <c r="C29" s="96"/>
      <c r="D29" s="96"/>
      <c r="E29" s="96"/>
      <c r="F29" s="134"/>
      <c r="G29" s="135"/>
      <c r="H29" s="111"/>
      <c r="I29" s="111"/>
      <c r="J29" s="138"/>
      <c r="K29" s="3">
        <v>2012</v>
      </c>
      <c r="L29" s="3" t="s">
        <v>313</v>
      </c>
      <c r="M29" s="3" t="s">
        <v>69</v>
      </c>
      <c r="N29" s="3" t="s">
        <v>93</v>
      </c>
      <c r="O29" s="22">
        <v>31225</v>
      </c>
      <c r="P29" s="3">
        <v>124</v>
      </c>
      <c r="Q29" s="55"/>
      <c r="R29" s="3"/>
      <c r="S29" s="93"/>
    </row>
    <row r="30" spans="1:19" x14ac:dyDescent="0.35">
      <c r="A30" s="3"/>
      <c r="H30" s="111"/>
      <c r="I30" s="111"/>
      <c r="J30" s="138"/>
      <c r="K30" s="3">
        <v>2012</v>
      </c>
      <c r="L30" s="3" t="s">
        <v>313</v>
      </c>
      <c r="M30" s="3" t="s">
        <v>69</v>
      </c>
      <c r="N30" s="3" t="s">
        <v>125</v>
      </c>
      <c r="O30" s="22">
        <v>30792</v>
      </c>
      <c r="P30" s="3">
        <v>102</v>
      </c>
      <c r="Q30" s="55"/>
      <c r="R30" s="26"/>
      <c r="S30" s="93"/>
    </row>
    <row r="31" spans="1:19" x14ac:dyDescent="0.35">
      <c r="A31" s="3"/>
      <c r="H31" s="111"/>
      <c r="I31" s="111"/>
      <c r="J31" s="138"/>
      <c r="K31" s="3">
        <v>2012</v>
      </c>
      <c r="L31" s="3" t="s">
        <v>313</v>
      </c>
      <c r="M31" s="3" t="s">
        <v>69</v>
      </c>
      <c r="N31" s="3" t="s">
        <v>134</v>
      </c>
      <c r="O31" s="22">
        <v>129930</v>
      </c>
      <c r="P31" s="3">
        <v>689</v>
      </c>
      <c r="Q31" s="55"/>
      <c r="R31" s="3"/>
      <c r="S31" s="93"/>
    </row>
    <row r="32" spans="1:19" x14ac:dyDescent="0.35">
      <c r="A32" s="3"/>
      <c r="H32" s="111"/>
      <c r="I32" s="111"/>
      <c r="J32" s="138"/>
      <c r="K32" s="3"/>
      <c r="L32" s="3"/>
      <c r="M32" s="3"/>
      <c r="N32" s="3"/>
      <c r="O32" s="3"/>
      <c r="P32" s="3"/>
      <c r="Q32" s="55"/>
      <c r="R32" s="26"/>
      <c r="S32" s="93"/>
    </row>
    <row r="33" spans="1:19" x14ac:dyDescent="0.35">
      <c r="A33" s="3"/>
      <c r="B33" s="55">
        <v>2013</v>
      </c>
      <c r="C33" s="96" t="s">
        <v>322</v>
      </c>
      <c r="D33" s="96" t="s">
        <v>69</v>
      </c>
      <c r="E33" s="96" t="s">
        <v>314</v>
      </c>
      <c r="F33" s="134">
        <v>1929</v>
      </c>
      <c r="G33" s="135">
        <v>6978</v>
      </c>
      <c r="H33" s="149">
        <f>F33/G33</f>
        <v>0.27644024075666379</v>
      </c>
      <c r="I33" s="148">
        <f>H33*34.5</f>
        <v>9.5371883061049001</v>
      </c>
      <c r="J33" s="138"/>
      <c r="K33" s="55">
        <v>2013</v>
      </c>
      <c r="L33" s="96" t="s">
        <v>313</v>
      </c>
      <c r="M33" s="96" t="s">
        <v>69</v>
      </c>
      <c r="N33" s="96" t="s">
        <v>314</v>
      </c>
      <c r="O33" s="134">
        <v>185569</v>
      </c>
      <c r="P33" s="135">
        <v>1320</v>
      </c>
      <c r="Q33" s="55"/>
      <c r="R33" s="3"/>
      <c r="S33" s="93"/>
    </row>
    <row r="34" spans="1:19" x14ac:dyDescent="0.35">
      <c r="A34" s="3"/>
      <c r="B34" s="55">
        <v>2013</v>
      </c>
      <c r="C34" s="96" t="s">
        <v>322</v>
      </c>
      <c r="D34" s="96" t="s">
        <v>69</v>
      </c>
      <c r="E34" s="96" t="s">
        <v>402</v>
      </c>
      <c r="F34" s="134">
        <v>1929</v>
      </c>
      <c r="G34" s="135">
        <v>6978</v>
      </c>
      <c r="H34" s="111"/>
      <c r="I34" s="111"/>
      <c r="J34" s="138"/>
      <c r="K34" s="55">
        <v>2013</v>
      </c>
      <c r="L34" s="96" t="s">
        <v>313</v>
      </c>
      <c r="M34" s="96" t="s">
        <v>69</v>
      </c>
      <c r="N34" s="96" t="s">
        <v>74</v>
      </c>
      <c r="O34" s="134">
        <v>27799</v>
      </c>
      <c r="P34" s="55">
        <v>159</v>
      </c>
      <c r="Q34" s="55"/>
      <c r="R34" s="3"/>
      <c r="S34" s="93"/>
    </row>
    <row r="35" spans="1:19" x14ac:dyDescent="0.35">
      <c r="A35" s="3"/>
      <c r="B35" s="111"/>
      <c r="C35" s="130"/>
      <c r="D35" s="131"/>
      <c r="E35" s="131"/>
      <c r="F35" s="111"/>
      <c r="G35" s="111"/>
      <c r="H35" s="111"/>
      <c r="I35" s="111"/>
      <c r="J35" s="138"/>
      <c r="K35" s="55">
        <v>2013</v>
      </c>
      <c r="L35" s="96" t="s">
        <v>313</v>
      </c>
      <c r="M35" s="96" t="s">
        <v>69</v>
      </c>
      <c r="N35" s="96" t="s">
        <v>134</v>
      </c>
      <c r="O35" s="134">
        <v>157770</v>
      </c>
      <c r="P35" s="135">
        <v>1161</v>
      </c>
      <c r="Q35" s="55"/>
      <c r="R35" s="3"/>
      <c r="S35" s="93"/>
    </row>
    <row r="36" spans="1:19" x14ac:dyDescent="0.35">
      <c r="A36" s="3"/>
      <c r="B36" s="3"/>
      <c r="C36" s="3"/>
      <c r="D36" s="3"/>
      <c r="E36" s="3"/>
      <c r="F36" s="3"/>
      <c r="G36" s="3"/>
      <c r="H36" s="3"/>
      <c r="I36" s="3"/>
      <c r="J36" s="140"/>
      <c r="K36" s="3"/>
      <c r="L36" s="3"/>
      <c r="M36" s="3"/>
      <c r="N36" s="3"/>
      <c r="O36" s="3"/>
      <c r="P36" s="3"/>
      <c r="Q36" s="3"/>
      <c r="R36" s="3"/>
    </row>
    <row r="37" spans="1:19" x14ac:dyDescent="0.35">
      <c r="A37" s="3"/>
      <c r="B37" s="3">
        <v>2014</v>
      </c>
      <c r="C37" s="3" t="s">
        <v>322</v>
      </c>
      <c r="D37" s="3" t="s">
        <v>69</v>
      </c>
      <c r="E37" s="3" t="s">
        <v>314</v>
      </c>
      <c r="F37" s="22">
        <v>255</v>
      </c>
      <c r="G37" s="3">
        <v>810</v>
      </c>
      <c r="H37" s="149">
        <f>F37/G37</f>
        <v>0.31481481481481483</v>
      </c>
      <c r="I37" s="148">
        <f>H37*34.5</f>
        <v>10.861111111111111</v>
      </c>
      <c r="J37" s="140"/>
      <c r="K37" s="3">
        <v>2014</v>
      </c>
      <c r="L37" s="3" t="s">
        <v>313</v>
      </c>
      <c r="M37" s="3" t="s">
        <v>69</v>
      </c>
      <c r="N37" s="3" t="s">
        <v>314</v>
      </c>
      <c r="O37" s="22">
        <v>115356</v>
      </c>
      <c r="P37" s="3">
        <v>732</v>
      </c>
      <c r="Q37" s="3"/>
      <c r="R37" s="3"/>
    </row>
    <row r="38" spans="1:19" x14ac:dyDescent="0.35">
      <c r="A38" s="3"/>
      <c r="B38" s="3">
        <v>2014</v>
      </c>
      <c r="C38" s="3" t="s">
        <v>322</v>
      </c>
      <c r="D38" s="3" t="s">
        <v>69</v>
      </c>
      <c r="E38" s="3" t="s">
        <v>402</v>
      </c>
      <c r="F38" s="22">
        <v>255</v>
      </c>
      <c r="G38" s="3">
        <v>810</v>
      </c>
      <c r="H38" s="3"/>
      <c r="I38" s="3"/>
      <c r="J38" s="140"/>
      <c r="K38" s="3">
        <v>2014</v>
      </c>
      <c r="L38" s="3" t="s">
        <v>313</v>
      </c>
      <c r="M38" s="3" t="s">
        <v>69</v>
      </c>
      <c r="N38" s="3" t="s">
        <v>59</v>
      </c>
      <c r="O38" s="22">
        <v>68</v>
      </c>
      <c r="P38" s="3">
        <v>1</v>
      </c>
      <c r="Q38" s="3"/>
      <c r="R38" s="3"/>
    </row>
    <row r="39" spans="1:19" x14ac:dyDescent="0.35">
      <c r="A39" s="3"/>
      <c r="B39" s="3"/>
      <c r="C39" s="3"/>
      <c r="D39" s="3"/>
      <c r="E39" s="3"/>
      <c r="F39" s="3"/>
      <c r="G39" s="3"/>
      <c r="H39" s="3"/>
      <c r="I39" s="3"/>
      <c r="J39" s="140"/>
      <c r="K39" s="3">
        <v>2014</v>
      </c>
      <c r="L39" s="3" t="s">
        <v>313</v>
      </c>
      <c r="M39" s="3" t="s">
        <v>69</v>
      </c>
      <c r="N39" s="3" t="s">
        <v>134</v>
      </c>
      <c r="O39" s="22">
        <v>115288</v>
      </c>
      <c r="P39" s="3">
        <v>731</v>
      </c>
      <c r="Q39" s="3"/>
      <c r="R39" s="3"/>
    </row>
    <row r="40" spans="1:19" x14ac:dyDescent="0.35">
      <c r="A40" s="3"/>
      <c r="B40" s="3"/>
      <c r="C40" s="3"/>
      <c r="D40" s="3"/>
      <c r="E40" s="3"/>
      <c r="F40" s="3"/>
      <c r="G40" s="3"/>
      <c r="H40" s="3"/>
      <c r="I40" s="3"/>
      <c r="J40" s="140"/>
      <c r="K40" s="3"/>
      <c r="L40" s="3"/>
      <c r="M40" s="3"/>
      <c r="N40" s="3"/>
      <c r="O40" s="3"/>
      <c r="P40" s="3"/>
      <c r="Q40" s="3"/>
      <c r="R40" s="3"/>
    </row>
    <row r="41" spans="1:19" x14ac:dyDescent="0.35">
      <c r="A41" s="3"/>
      <c r="B41" s="3">
        <v>2015</v>
      </c>
      <c r="C41" s="3" t="s">
        <v>322</v>
      </c>
      <c r="D41" s="3" t="s">
        <v>69</v>
      </c>
      <c r="E41" s="3" t="s">
        <v>314</v>
      </c>
      <c r="F41" s="22">
        <v>2615999</v>
      </c>
      <c r="G41" s="26">
        <v>283767</v>
      </c>
      <c r="H41" s="149">
        <f>F41/G41</f>
        <v>9.218827418269214</v>
      </c>
      <c r="I41" s="148">
        <f>H41*34.5</f>
        <v>318.04954593028788</v>
      </c>
      <c r="J41" s="140"/>
      <c r="K41" s="3">
        <v>2015</v>
      </c>
      <c r="L41" s="3" t="s">
        <v>313</v>
      </c>
      <c r="M41" s="3" t="s">
        <v>69</v>
      </c>
      <c r="N41" s="3" t="s">
        <v>314</v>
      </c>
      <c r="O41" s="22">
        <v>12450</v>
      </c>
      <c r="P41" s="3">
        <v>88</v>
      </c>
      <c r="Q41" s="3"/>
      <c r="R41" s="3"/>
    </row>
    <row r="42" spans="1:19" x14ac:dyDescent="0.35">
      <c r="A42" s="3"/>
      <c r="B42" s="3">
        <v>2015</v>
      </c>
      <c r="C42" s="3" t="s">
        <v>322</v>
      </c>
      <c r="D42" s="3" t="s">
        <v>69</v>
      </c>
      <c r="E42" s="3" t="s">
        <v>158</v>
      </c>
      <c r="F42" s="22">
        <v>1918</v>
      </c>
      <c r="G42" s="3">
        <v>211</v>
      </c>
      <c r="H42" s="132">
        <f>F42/G42</f>
        <v>9.0900473933649284</v>
      </c>
      <c r="I42" s="132"/>
      <c r="J42" s="141"/>
      <c r="K42" s="3">
        <v>2015</v>
      </c>
      <c r="L42" s="3" t="s">
        <v>313</v>
      </c>
      <c r="M42" s="3" t="s">
        <v>69</v>
      </c>
      <c r="N42" s="3" t="s">
        <v>134</v>
      </c>
      <c r="O42" s="22">
        <v>12450</v>
      </c>
      <c r="P42" s="3">
        <v>88</v>
      </c>
      <c r="Q42" s="3"/>
      <c r="R42" s="3"/>
    </row>
    <row r="43" spans="1:19" x14ac:dyDescent="0.35">
      <c r="A43" s="3"/>
      <c r="B43" s="3">
        <v>2015</v>
      </c>
      <c r="C43" s="3" t="s">
        <v>322</v>
      </c>
      <c r="D43" s="3" t="s">
        <v>69</v>
      </c>
      <c r="E43" s="3" t="s">
        <v>246</v>
      </c>
      <c r="F43" s="22">
        <v>89378</v>
      </c>
      <c r="G43" s="26">
        <v>3105</v>
      </c>
      <c r="H43" s="132">
        <f t="shared" ref="H43:H56" si="0">F43/G43</f>
        <v>28.785185185185185</v>
      </c>
      <c r="I43" s="132"/>
      <c r="J43" s="141"/>
      <c r="K43" s="26"/>
      <c r="L43" s="3"/>
      <c r="M43" s="3"/>
      <c r="N43" s="3"/>
      <c r="O43" s="3"/>
      <c r="P43" s="3"/>
      <c r="Q43" s="3"/>
      <c r="R43" s="3"/>
    </row>
    <row r="44" spans="1:19" x14ac:dyDescent="0.35">
      <c r="A44" s="3"/>
      <c r="B44" s="3">
        <v>2015</v>
      </c>
      <c r="C44" s="3" t="s">
        <v>322</v>
      </c>
      <c r="D44" s="3" t="s">
        <v>69</v>
      </c>
      <c r="E44" s="3" t="s">
        <v>315</v>
      </c>
      <c r="F44" s="22">
        <v>1505060</v>
      </c>
      <c r="G44" s="26">
        <v>105053</v>
      </c>
      <c r="H44" s="132">
        <f t="shared" si="0"/>
        <v>14.326673203049889</v>
      </c>
      <c r="I44" s="132"/>
      <c r="J44" s="141"/>
      <c r="K44" s="3"/>
      <c r="L44" s="3"/>
      <c r="M44" s="3"/>
      <c r="N44" s="3"/>
      <c r="O44" s="3"/>
      <c r="P44" s="3"/>
      <c r="Q44" s="3"/>
      <c r="R44" s="3"/>
    </row>
    <row r="45" spans="1:19" x14ac:dyDescent="0.35">
      <c r="A45" s="3"/>
      <c r="B45" s="3">
        <v>2015</v>
      </c>
      <c r="C45" s="3" t="s">
        <v>322</v>
      </c>
      <c r="D45" s="3" t="s">
        <v>69</v>
      </c>
      <c r="E45" s="3" t="s">
        <v>84</v>
      </c>
      <c r="F45" s="22">
        <v>1010</v>
      </c>
      <c r="G45" s="3">
        <v>184</v>
      </c>
      <c r="H45" s="132">
        <f t="shared" si="0"/>
        <v>5.4891304347826084</v>
      </c>
      <c r="I45" s="132"/>
      <c r="J45" s="141"/>
      <c r="K45" s="26"/>
      <c r="L45" s="3"/>
      <c r="M45" s="3"/>
      <c r="N45" s="3"/>
      <c r="O45" s="3"/>
      <c r="P45" s="3"/>
      <c r="Q45" s="3"/>
      <c r="R45" s="3"/>
    </row>
    <row r="46" spans="1:19" x14ac:dyDescent="0.35">
      <c r="A46" s="3"/>
      <c r="B46" s="3">
        <v>2015</v>
      </c>
      <c r="C46" s="3" t="s">
        <v>322</v>
      </c>
      <c r="D46" s="3" t="s">
        <v>69</v>
      </c>
      <c r="E46" s="3" t="s">
        <v>93</v>
      </c>
      <c r="F46" s="24">
        <v>600</v>
      </c>
      <c r="G46" s="25">
        <v>36896</v>
      </c>
      <c r="H46" s="147">
        <f t="shared" si="0"/>
        <v>1.6261925411968779E-2</v>
      </c>
      <c r="I46" s="147"/>
      <c r="J46" s="141" t="s">
        <v>467</v>
      </c>
      <c r="K46" s="26"/>
      <c r="L46" s="3"/>
      <c r="M46" s="3"/>
      <c r="N46" s="3"/>
      <c r="O46" s="3"/>
      <c r="P46" s="3"/>
      <c r="Q46" s="3"/>
      <c r="R46" s="3"/>
    </row>
    <row r="47" spans="1:19" x14ac:dyDescent="0.35">
      <c r="A47" s="3"/>
      <c r="B47" s="3">
        <v>2015</v>
      </c>
      <c r="C47" s="3" t="s">
        <v>322</v>
      </c>
      <c r="D47" s="3" t="s">
        <v>69</v>
      </c>
      <c r="E47" s="3" t="s">
        <v>170</v>
      </c>
      <c r="F47" s="22">
        <v>3875</v>
      </c>
      <c r="G47" s="3">
        <v>25</v>
      </c>
      <c r="H47" s="132">
        <f t="shared" si="0"/>
        <v>155</v>
      </c>
      <c r="I47" s="132"/>
      <c r="J47" s="141"/>
      <c r="K47" s="3"/>
      <c r="L47" s="3"/>
      <c r="M47" s="3"/>
      <c r="N47" s="3"/>
      <c r="O47" s="3"/>
      <c r="P47" s="3"/>
      <c r="Q47" s="3"/>
      <c r="R47" s="3"/>
    </row>
    <row r="48" spans="1:19" x14ac:dyDescent="0.35">
      <c r="A48" s="3"/>
      <c r="B48" s="3">
        <v>2015</v>
      </c>
      <c r="C48" s="3" t="s">
        <v>322</v>
      </c>
      <c r="D48" s="3" t="s">
        <v>69</v>
      </c>
      <c r="E48" s="3" t="s">
        <v>107</v>
      </c>
      <c r="F48" s="22">
        <v>20451</v>
      </c>
      <c r="G48" s="3">
        <v>62</v>
      </c>
      <c r="H48" s="132">
        <f t="shared" si="0"/>
        <v>329.85483870967744</v>
      </c>
      <c r="I48" s="132"/>
      <c r="J48" s="141"/>
      <c r="K48" s="26"/>
      <c r="L48" s="3"/>
      <c r="M48" s="3"/>
      <c r="N48" s="3"/>
      <c r="O48" s="3"/>
      <c r="P48" s="3"/>
      <c r="Q48" s="3"/>
      <c r="R48" s="3"/>
    </row>
    <row r="49" spans="1:18" x14ac:dyDescent="0.35">
      <c r="A49" s="3"/>
      <c r="B49" s="3">
        <v>2015</v>
      </c>
      <c r="C49" s="3" t="s">
        <v>322</v>
      </c>
      <c r="D49" s="3" t="s">
        <v>69</v>
      </c>
      <c r="E49" s="3" t="s">
        <v>402</v>
      </c>
      <c r="F49" s="22">
        <v>420</v>
      </c>
      <c r="G49" s="3">
        <v>450</v>
      </c>
      <c r="H49" s="132">
        <f t="shared" si="0"/>
        <v>0.93333333333333335</v>
      </c>
      <c r="I49" s="132"/>
      <c r="J49" s="141"/>
      <c r="K49" s="3"/>
      <c r="L49" s="3"/>
      <c r="M49" s="3"/>
      <c r="N49" s="3"/>
      <c r="O49" s="3"/>
      <c r="P49" s="3"/>
      <c r="Q49" s="3"/>
      <c r="R49" s="3"/>
    </row>
    <row r="50" spans="1:18" x14ac:dyDescent="0.35">
      <c r="A50" s="3"/>
      <c r="B50" s="3">
        <v>2015</v>
      </c>
      <c r="C50" s="3" t="s">
        <v>322</v>
      </c>
      <c r="D50" s="3" t="s">
        <v>69</v>
      </c>
      <c r="E50" s="3" t="s">
        <v>68</v>
      </c>
      <c r="F50" s="22">
        <v>64481</v>
      </c>
      <c r="G50" s="26">
        <v>6417</v>
      </c>
      <c r="H50" s="132">
        <f t="shared" si="0"/>
        <v>10.048465014804426</v>
      </c>
      <c r="I50" s="132"/>
      <c r="J50" s="141"/>
      <c r="K50" s="3"/>
      <c r="L50" s="3"/>
      <c r="M50" s="3"/>
      <c r="N50" s="3"/>
      <c r="O50" s="3"/>
      <c r="P50" s="3"/>
      <c r="Q50" s="3"/>
      <c r="R50" s="3"/>
    </row>
    <row r="51" spans="1:18" x14ac:dyDescent="0.35">
      <c r="A51" s="3"/>
      <c r="B51" s="3">
        <v>2015</v>
      </c>
      <c r="C51" s="3" t="s">
        <v>322</v>
      </c>
      <c r="D51" s="3" t="s">
        <v>69</v>
      </c>
      <c r="E51" s="3" t="s">
        <v>115</v>
      </c>
      <c r="F51" s="22">
        <v>485951</v>
      </c>
      <c r="G51" s="26">
        <v>40828</v>
      </c>
      <c r="H51" s="132">
        <f t="shared" si="0"/>
        <v>11.902395414911336</v>
      </c>
      <c r="I51" s="132"/>
      <c r="J51" s="141"/>
      <c r="K51" s="3"/>
      <c r="L51" s="3"/>
      <c r="M51" s="3"/>
      <c r="N51" s="3"/>
      <c r="O51" s="3"/>
      <c r="P51" s="3"/>
      <c r="Q51" s="3"/>
      <c r="R51" s="3"/>
    </row>
    <row r="52" spans="1:18" x14ac:dyDescent="0.35">
      <c r="A52" s="3"/>
      <c r="B52" s="3">
        <v>2015</v>
      </c>
      <c r="C52" s="3" t="s">
        <v>322</v>
      </c>
      <c r="D52" s="3" t="s">
        <v>69</v>
      </c>
      <c r="E52" s="3" t="s">
        <v>135</v>
      </c>
      <c r="F52" s="22">
        <v>267525</v>
      </c>
      <c r="G52" s="26">
        <v>19175</v>
      </c>
      <c r="H52" s="132">
        <f t="shared" si="0"/>
        <v>13.951760104302478</v>
      </c>
      <c r="I52" s="132"/>
      <c r="J52" s="141"/>
      <c r="K52" s="26"/>
      <c r="L52" s="3"/>
      <c r="M52" s="3"/>
      <c r="N52" s="3"/>
      <c r="O52" s="3"/>
      <c r="P52" s="3"/>
      <c r="Q52" s="3"/>
      <c r="R52" s="3"/>
    </row>
    <row r="53" spans="1:18" x14ac:dyDescent="0.35">
      <c r="A53" s="3"/>
      <c r="B53" s="3">
        <v>2015</v>
      </c>
      <c r="C53" s="3" t="s">
        <v>322</v>
      </c>
      <c r="D53" s="3" t="s">
        <v>69</v>
      </c>
      <c r="E53" s="3" t="s">
        <v>123</v>
      </c>
      <c r="F53" s="22">
        <v>124575</v>
      </c>
      <c r="G53" s="26">
        <v>63422</v>
      </c>
      <c r="H53" s="132">
        <f t="shared" si="0"/>
        <v>1.9642237709312227</v>
      </c>
      <c r="I53" s="132"/>
      <c r="J53" s="141"/>
      <c r="K53" s="26"/>
      <c r="L53" s="3"/>
      <c r="M53" s="3"/>
      <c r="N53" s="3"/>
      <c r="O53" s="3"/>
      <c r="P53" s="3"/>
      <c r="Q53" s="3"/>
      <c r="R53" s="3"/>
    </row>
    <row r="54" spans="1:18" x14ac:dyDescent="0.35">
      <c r="A54" s="3"/>
      <c r="B54" s="3">
        <v>2015</v>
      </c>
      <c r="C54" s="3" t="s">
        <v>322</v>
      </c>
      <c r="D54" s="3" t="s">
        <v>69</v>
      </c>
      <c r="E54" s="3" t="s">
        <v>125</v>
      </c>
      <c r="F54" s="22">
        <v>63</v>
      </c>
      <c r="G54" s="3">
        <v>24</v>
      </c>
      <c r="H54" s="132">
        <f t="shared" si="0"/>
        <v>2.625</v>
      </c>
      <c r="I54" s="132"/>
      <c r="J54" s="141"/>
      <c r="K54" s="26"/>
      <c r="L54" s="3"/>
      <c r="M54" s="3"/>
      <c r="N54" s="3"/>
      <c r="O54" s="3"/>
      <c r="P54" s="3"/>
      <c r="Q54" s="3"/>
      <c r="R54" s="3"/>
    </row>
    <row r="55" spans="1:18" x14ac:dyDescent="0.35">
      <c r="A55" s="3"/>
      <c r="B55" s="3">
        <v>2015</v>
      </c>
      <c r="C55" s="3" t="s">
        <v>322</v>
      </c>
      <c r="D55" s="3" t="s">
        <v>69</v>
      </c>
      <c r="E55" s="3" t="s">
        <v>131</v>
      </c>
      <c r="F55" s="22">
        <v>37931</v>
      </c>
      <c r="G55" s="26">
        <v>7863</v>
      </c>
      <c r="H55" s="132">
        <f t="shared" si="0"/>
        <v>4.8239857560727462</v>
      </c>
      <c r="I55" s="132"/>
      <c r="J55" s="141"/>
      <c r="K55" s="26"/>
      <c r="L55" s="3"/>
      <c r="M55" s="3"/>
      <c r="N55" s="3"/>
      <c r="O55" s="3"/>
      <c r="P55" s="3"/>
      <c r="Q55" s="3"/>
      <c r="R55" s="3"/>
    </row>
    <row r="56" spans="1:18" x14ac:dyDescent="0.35">
      <c r="A56" s="3"/>
      <c r="B56" s="3">
        <v>2015</v>
      </c>
      <c r="C56" s="3" t="s">
        <v>322</v>
      </c>
      <c r="D56" s="3" t="s">
        <v>69</v>
      </c>
      <c r="E56" s="3" t="s">
        <v>134</v>
      </c>
      <c r="F56" s="22">
        <v>12761</v>
      </c>
      <c r="G56" s="3">
        <v>52</v>
      </c>
      <c r="H56" s="132">
        <f t="shared" si="0"/>
        <v>245.40384615384616</v>
      </c>
      <c r="I56" s="132"/>
      <c r="J56" s="141"/>
      <c r="K56" s="3"/>
      <c r="L56" s="3"/>
      <c r="M56" s="3"/>
      <c r="N56" s="3"/>
      <c r="O56" s="3"/>
      <c r="P56" s="3"/>
      <c r="Q56" s="3"/>
      <c r="R56" s="3"/>
    </row>
    <row r="57" spans="1:18" x14ac:dyDescent="0.35">
      <c r="A57" s="3"/>
      <c r="B57" s="3"/>
      <c r="C57" s="3"/>
      <c r="D57" s="3"/>
      <c r="E57" s="3"/>
      <c r="F57" s="3"/>
      <c r="G57" s="3"/>
      <c r="H57" s="3"/>
      <c r="I57" s="3"/>
      <c r="J57" s="140"/>
      <c r="K57" s="26"/>
      <c r="L57" s="3"/>
      <c r="M57" s="3"/>
      <c r="N57" s="3"/>
      <c r="O57" s="3"/>
      <c r="P57" s="3"/>
      <c r="Q57" s="3"/>
      <c r="R57" s="3"/>
    </row>
    <row r="58" spans="1:18" ht="27.5" customHeight="1" x14ac:dyDescent="0.35">
      <c r="A58" s="3"/>
      <c r="B58" s="3">
        <v>2016</v>
      </c>
      <c r="C58" s="3" t="s">
        <v>322</v>
      </c>
      <c r="D58" s="96" t="s">
        <v>464</v>
      </c>
      <c r="E58" s="3"/>
      <c r="F58" s="3"/>
      <c r="G58" s="26">
        <v>350000</v>
      </c>
      <c r="H58" s="3"/>
      <c r="I58" s="3"/>
      <c r="J58" s="140" t="s">
        <v>462</v>
      </c>
      <c r="K58" s="3"/>
      <c r="L58" s="3"/>
      <c r="M58" s="3"/>
      <c r="N58" s="3"/>
      <c r="O58" s="3"/>
      <c r="P58" s="3"/>
      <c r="Q58" s="3"/>
      <c r="R58" s="3"/>
    </row>
    <row r="59" spans="1:18" x14ac:dyDescent="0.35">
      <c r="A59" s="3"/>
      <c r="B59" s="3"/>
      <c r="C59" s="3"/>
      <c r="D59" s="3"/>
      <c r="E59" s="3"/>
      <c r="F59" s="3"/>
      <c r="G59" s="26"/>
      <c r="H59" s="3"/>
      <c r="I59" s="3"/>
      <c r="J59" s="140"/>
      <c r="K59" s="3"/>
      <c r="L59" s="3"/>
      <c r="M59" s="3"/>
      <c r="N59" s="3"/>
      <c r="O59" s="3"/>
      <c r="P59" s="3"/>
      <c r="Q59" s="3"/>
      <c r="R59" s="3"/>
    </row>
    <row r="60" spans="1:18" ht="29.5" customHeight="1" x14ac:dyDescent="0.35">
      <c r="A60" s="3"/>
      <c r="B60" s="3">
        <v>2016</v>
      </c>
      <c r="C60" s="3" t="s">
        <v>322</v>
      </c>
      <c r="D60" s="3" t="s">
        <v>69</v>
      </c>
      <c r="E60" s="3" t="s">
        <v>314</v>
      </c>
      <c r="F60" s="22">
        <v>4119384</v>
      </c>
      <c r="G60" s="26">
        <v>680439</v>
      </c>
      <c r="H60" s="3"/>
      <c r="I60" s="3"/>
      <c r="J60" s="140" t="s">
        <v>468</v>
      </c>
      <c r="K60" s="26"/>
      <c r="L60" s="3"/>
      <c r="M60" s="3"/>
      <c r="N60" s="3"/>
      <c r="O60" s="3"/>
      <c r="P60" s="3"/>
      <c r="Q60" s="3"/>
      <c r="R60" s="3"/>
    </row>
    <row r="61" spans="1:18" x14ac:dyDescent="0.35">
      <c r="A61" s="3"/>
      <c r="B61" s="3">
        <v>2016</v>
      </c>
      <c r="C61" s="3" t="s">
        <v>322</v>
      </c>
      <c r="D61" s="3" t="s">
        <v>69</v>
      </c>
      <c r="E61" s="3" t="s">
        <v>42</v>
      </c>
      <c r="F61" s="22">
        <v>155250</v>
      </c>
      <c r="G61" s="26">
        <v>5175</v>
      </c>
      <c r="H61" s="132">
        <f t="shared" ref="H61:H72" si="1">F61/G61</f>
        <v>30</v>
      </c>
      <c r="I61" s="132"/>
      <c r="J61" s="141"/>
      <c r="K61" s="26"/>
      <c r="L61" s="3"/>
      <c r="M61" s="3"/>
      <c r="N61" s="3"/>
      <c r="O61" s="3"/>
      <c r="P61" s="3"/>
      <c r="Q61" s="3"/>
      <c r="R61" s="3"/>
    </row>
    <row r="62" spans="1:18" x14ac:dyDescent="0.35">
      <c r="A62" s="3"/>
      <c r="B62" s="3">
        <v>2016</v>
      </c>
      <c r="C62" s="3" t="s">
        <v>322</v>
      </c>
      <c r="D62" s="3" t="s">
        <v>69</v>
      </c>
      <c r="E62" s="3" t="s">
        <v>315</v>
      </c>
      <c r="F62" s="22">
        <v>584471</v>
      </c>
      <c r="G62" s="26">
        <v>51160</v>
      </c>
      <c r="H62" s="132">
        <f t="shared" si="1"/>
        <v>11.424374511336982</v>
      </c>
      <c r="I62" s="132"/>
      <c r="J62" s="141"/>
      <c r="K62" s="26"/>
      <c r="L62" s="3"/>
      <c r="M62" s="3"/>
      <c r="N62" s="3"/>
      <c r="O62" s="3"/>
      <c r="P62" s="3"/>
      <c r="Q62" s="3"/>
      <c r="R62" s="3"/>
    </row>
    <row r="63" spans="1:18" x14ac:dyDescent="0.35">
      <c r="A63" s="3"/>
      <c r="B63" s="3">
        <v>2016</v>
      </c>
      <c r="C63" s="3" t="s">
        <v>322</v>
      </c>
      <c r="D63" s="3" t="s">
        <v>69</v>
      </c>
      <c r="E63" s="3" t="s">
        <v>74</v>
      </c>
      <c r="F63" s="24">
        <v>2128</v>
      </c>
      <c r="G63" s="25">
        <v>368830</v>
      </c>
      <c r="H63" s="147">
        <f t="shared" si="1"/>
        <v>5.7695957487189217E-3</v>
      </c>
      <c r="I63" s="147"/>
      <c r="J63" s="141" t="s">
        <v>467</v>
      </c>
      <c r="K63" s="26"/>
      <c r="L63" s="3"/>
      <c r="M63" s="3"/>
      <c r="N63" s="3"/>
      <c r="O63" s="3"/>
      <c r="P63" s="3"/>
      <c r="Q63" s="3"/>
      <c r="R63" s="3"/>
    </row>
    <row r="64" spans="1:18" x14ac:dyDescent="0.35">
      <c r="A64" s="3"/>
      <c r="B64" s="3">
        <v>2016</v>
      </c>
      <c r="C64" s="3" t="s">
        <v>322</v>
      </c>
      <c r="D64" s="3" t="s">
        <v>69</v>
      </c>
      <c r="E64" s="3" t="s">
        <v>102</v>
      </c>
      <c r="F64" s="22">
        <v>70701</v>
      </c>
      <c r="G64" s="26">
        <v>3416</v>
      </c>
      <c r="H64" s="132">
        <f t="shared" si="1"/>
        <v>20.697014051522249</v>
      </c>
      <c r="I64" s="132"/>
      <c r="J64" s="141"/>
      <c r="K64" s="26"/>
      <c r="L64" s="3"/>
      <c r="M64" s="3"/>
      <c r="N64" s="3"/>
      <c r="O64" s="3"/>
      <c r="P64" s="3"/>
      <c r="Q64" s="3"/>
      <c r="R64" s="3"/>
    </row>
    <row r="65" spans="1:18" x14ac:dyDescent="0.35">
      <c r="A65" s="3"/>
      <c r="B65" s="3">
        <v>2016</v>
      </c>
      <c r="C65" s="3" t="s">
        <v>322</v>
      </c>
      <c r="D65" s="3" t="s">
        <v>69</v>
      </c>
      <c r="E65" s="3" t="s">
        <v>104</v>
      </c>
      <c r="F65" s="22">
        <v>55890</v>
      </c>
      <c r="G65" s="26">
        <v>3105</v>
      </c>
      <c r="H65" s="132">
        <f t="shared" si="1"/>
        <v>18</v>
      </c>
      <c r="I65" s="132"/>
      <c r="J65" s="141"/>
      <c r="K65" s="26"/>
      <c r="L65" s="3"/>
      <c r="M65" s="3"/>
      <c r="N65" s="3"/>
      <c r="O65" s="3"/>
      <c r="P65" s="3"/>
      <c r="Q65" s="3"/>
      <c r="R65" s="3"/>
    </row>
    <row r="66" spans="1:18" x14ac:dyDescent="0.35">
      <c r="A66" s="3"/>
      <c r="B66" s="3">
        <v>2016</v>
      </c>
      <c r="C66" s="3" t="s">
        <v>322</v>
      </c>
      <c r="D66" s="3" t="s">
        <v>69</v>
      </c>
      <c r="E66" s="3" t="s">
        <v>170</v>
      </c>
      <c r="F66" s="22">
        <v>454</v>
      </c>
      <c r="G66" s="26">
        <v>90</v>
      </c>
      <c r="H66" s="132">
        <f t="shared" si="1"/>
        <v>5.0444444444444443</v>
      </c>
      <c r="I66" s="132"/>
      <c r="J66" s="141"/>
      <c r="K66" s="3"/>
      <c r="L66" s="3"/>
      <c r="M66" s="3"/>
      <c r="N66" s="3"/>
      <c r="O66" s="3"/>
      <c r="P66" s="3"/>
      <c r="Q66" s="3"/>
      <c r="R66" s="3"/>
    </row>
    <row r="67" spans="1:18" x14ac:dyDescent="0.35">
      <c r="A67" s="3"/>
      <c r="B67" s="3">
        <v>2016</v>
      </c>
      <c r="C67" s="3" t="s">
        <v>322</v>
      </c>
      <c r="D67" s="3" t="s">
        <v>69</v>
      </c>
      <c r="E67" s="3" t="s">
        <v>68</v>
      </c>
      <c r="F67" s="22">
        <v>1186206</v>
      </c>
      <c r="G67" s="26">
        <v>67540</v>
      </c>
      <c r="H67" s="132">
        <f t="shared" si="1"/>
        <v>17.563014509920048</v>
      </c>
      <c r="I67" s="132"/>
      <c r="J67" s="141"/>
      <c r="K67" s="26"/>
      <c r="L67" s="3"/>
      <c r="M67" s="3"/>
      <c r="N67" s="3"/>
      <c r="O67" s="3"/>
      <c r="P67" s="3"/>
      <c r="Q67" s="3"/>
      <c r="R67" s="3"/>
    </row>
    <row r="68" spans="1:18" x14ac:dyDescent="0.35">
      <c r="A68" s="3"/>
      <c r="B68" s="3">
        <v>2016</v>
      </c>
      <c r="C68" s="3" t="s">
        <v>322</v>
      </c>
      <c r="D68" s="3" t="s">
        <v>69</v>
      </c>
      <c r="E68" s="3" t="s">
        <v>115</v>
      </c>
      <c r="F68" s="22">
        <v>980760</v>
      </c>
      <c r="G68" s="26">
        <v>110405</v>
      </c>
      <c r="H68" s="132">
        <f t="shared" si="1"/>
        <v>8.883293329106472</v>
      </c>
      <c r="I68" s="132"/>
      <c r="J68" s="141"/>
      <c r="K68" s="26"/>
      <c r="L68" s="3"/>
      <c r="M68" s="3"/>
      <c r="N68" s="3"/>
      <c r="O68" s="3"/>
      <c r="P68" s="3"/>
      <c r="Q68" s="3"/>
      <c r="R68" s="3"/>
    </row>
    <row r="69" spans="1:18" x14ac:dyDescent="0.35">
      <c r="A69" s="3"/>
      <c r="B69" s="3">
        <v>2016</v>
      </c>
      <c r="C69" s="3" t="s">
        <v>322</v>
      </c>
      <c r="D69" s="3" t="s">
        <v>69</v>
      </c>
      <c r="E69" s="3" t="s">
        <v>135</v>
      </c>
      <c r="F69" s="22">
        <v>355805</v>
      </c>
      <c r="G69" s="26">
        <v>22705</v>
      </c>
      <c r="H69" s="132">
        <f t="shared" si="1"/>
        <v>15.670777361814578</v>
      </c>
      <c r="I69" s="132"/>
      <c r="J69" s="141"/>
      <c r="K69" s="26"/>
      <c r="L69" s="3"/>
      <c r="M69" s="3"/>
      <c r="N69" s="3"/>
      <c r="O69" s="3"/>
      <c r="P69" s="3"/>
      <c r="Q69" s="3"/>
      <c r="R69" s="3"/>
    </row>
    <row r="70" spans="1:18" x14ac:dyDescent="0.35">
      <c r="A70" s="3"/>
      <c r="B70" s="3">
        <v>2016</v>
      </c>
      <c r="C70" s="3" t="s">
        <v>322</v>
      </c>
      <c r="D70" s="3" t="s">
        <v>69</v>
      </c>
      <c r="E70" s="3" t="s">
        <v>118</v>
      </c>
      <c r="F70" s="22">
        <v>31050</v>
      </c>
      <c r="G70" s="26">
        <v>1035</v>
      </c>
      <c r="H70" s="132">
        <f t="shared" si="1"/>
        <v>30</v>
      </c>
      <c r="I70" s="132"/>
      <c r="J70" s="141"/>
      <c r="K70" s="26"/>
      <c r="L70" s="3"/>
      <c r="M70" s="3"/>
      <c r="N70" s="3"/>
      <c r="O70" s="3"/>
      <c r="P70" s="3"/>
      <c r="Q70" s="3"/>
      <c r="R70" s="3"/>
    </row>
    <row r="71" spans="1:18" x14ac:dyDescent="0.35">
      <c r="A71" s="3"/>
      <c r="B71" s="3">
        <v>2016</v>
      </c>
      <c r="C71" s="3" t="s">
        <v>322</v>
      </c>
      <c r="D71" s="3" t="s">
        <v>69</v>
      </c>
      <c r="E71" s="3" t="s">
        <v>125</v>
      </c>
      <c r="F71" s="22">
        <v>14490</v>
      </c>
      <c r="G71" s="26">
        <v>1035</v>
      </c>
      <c r="H71" s="132">
        <f t="shared" si="1"/>
        <v>14</v>
      </c>
      <c r="I71" s="132"/>
      <c r="J71" s="141"/>
      <c r="K71" s="26"/>
      <c r="L71" s="3"/>
      <c r="M71" s="3"/>
      <c r="N71" s="3"/>
      <c r="O71" s="3"/>
      <c r="P71" s="3"/>
      <c r="Q71" s="3"/>
      <c r="R71" s="3"/>
    </row>
    <row r="72" spans="1:18" x14ac:dyDescent="0.35">
      <c r="A72" s="3"/>
      <c r="B72" s="3">
        <v>2016</v>
      </c>
      <c r="C72" s="3" t="s">
        <v>322</v>
      </c>
      <c r="D72" s="3" t="s">
        <v>69</v>
      </c>
      <c r="E72" s="3" t="s">
        <v>131</v>
      </c>
      <c r="F72" s="22">
        <v>682180</v>
      </c>
      <c r="G72" s="26">
        <v>45944</v>
      </c>
      <c r="H72" s="132">
        <f t="shared" si="1"/>
        <v>14.84807591850949</v>
      </c>
      <c r="I72" s="132"/>
      <c r="J72" s="141"/>
      <c r="K72" s="26"/>
      <c r="L72" s="3"/>
      <c r="M72" s="3"/>
      <c r="N72" s="3"/>
      <c r="O72" s="3"/>
      <c r="P72" s="3"/>
      <c r="Q72" s="3"/>
      <c r="R72" s="3"/>
    </row>
    <row r="73" spans="1:18" s="154" customFormat="1" x14ac:dyDescent="0.35">
      <c r="A73" s="151"/>
      <c r="B73" s="151"/>
      <c r="C73" s="151"/>
      <c r="D73" s="151"/>
      <c r="E73" s="151"/>
      <c r="F73" s="152"/>
      <c r="G73" s="152"/>
      <c r="H73" s="151"/>
      <c r="I73" s="151"/>
      <c r="J73" s="153"/>
      <c r="K73" s="151"/>
      <c r="L73" s="151"/>
      <c r="M73" s="151"/>
      <c r="N73" s="151"/>
      <c r="O73" s="151"/>
      <c r="P73" s="151"/>
      <c r="Q73" s="151"/>
      <c r="R73" s="151"/>
    </row>
    <row r="74" spans="1:18" s="154" customFormat="1" x14ac:dyDescent="0.35">
      <c r="A74" s="151"/>
      <c r="B74" s="151"/>
      <c r="C74" s="151"/>
      <c r="D74" s="151"/>
      <c r="E74" s="151"/>
      <c r="F74" s="151"/>
      <c r="G74" s="151"/>
      <c r="H74" s="151"/>
      <c r="I74" s="151"/>
      <c r="J74" s="153"/>
      <c r="K74" s="151"/>
      <c r="L74" s="151"/>
      <c r="M74" s="151"/>
      <c r="N74" s="151"/>
      <c r="O74" s="151"/>
      <c r="P74" s="151"/>
      <c r="Q74" s="151"/>
      <c r="R74" s="151"/>
    </row>
    <row r="75" spans="1:18" ht="15.5" x14ac:dyDescent="0.35">
      <c r="A75" s="3"/>
      <c r="B75" s="41" t="s">
        <v>459</v>
      </c>
      <c r="C75" s="3"/>
      <c r="D75" s="3"/>
      <c r="E75" s="3"/>
      <c r="F75" s="3"/>
      <c r="G75" s="3"/>
      <c r="H75" s="3"/>
      <c r="I75" s="3"/>
      <c r="J75" s="140"/>
      <c r="K75" s="3"/>
      <c r="L75" s="3"/>
      <c r="M75" s="3"/>
      <c r="N75" s="3"/>
      <c r="O75" s="3"/>
      <c r="P75" s="3"/>
      <c r="Q75" s="3"/>
      <c r="R75" s="3"/>
    </row>
    <row r="76" spans="1:18" x14ac:dyDescent="0.35">
      <c r="A76" s="3"/>
      <c r="B76" s="3" t="s">
        <v>460</v>
      </c>
      <c r="C76" s="3"/>
      <c r="D76" s="3"/>
      <c r="E76" s="3"/>
      <c r="F76" s="3"/>
      <c r="G76" s="3"/>
      <c r="H76" s="3"/>
      <c r="I76" s="3"/>
      <c r="J76" s="140"/>
      <c r="K76" s="3"/>
      <c r="L76" s="3"/>
      <c r="M76" s="3"/>
      <c r="N76" s="3"/>
      <c r="O76" s="3"/>
      <c r="P76" s="3"/>
      <c r="Q76" s="3"/>
      <c r="R76" s="3"/>
    </row>
    <row r="77" spans="1:18" x14ac:dyDescent="0.35">
      <c r="A77" s="3"/>
      <c r="B77" s="3"/>
      <c r="C77" s="3"/>
      <c r="D77" s="3"/>
      <c r="E77" s="3"/>
      <c r="F77" s="3"/>
      <c r="G77" s="3"/>
      <c r="H77" s="3"/>
      <c r="I77" s="3"/>
      <c r="J77" s="140"/>
      <c r="K77" s="3"/>
      <c r="L77" s="3"/>
      <c r="M77" s="3"/>
      <c r="N77" s="3"/>
      <c r="O77" s="3"/>
      <c r="P77" s="3"/>
      <c r="Q77" s="3"/>
      <c r="R77" s="3"/>
    </row>
    <row r="78" spans="1:18" ht="39.5" x14ac:dyDescent="0.35">
      <c r="A78" s="10"/>
      <c r="B78" s="111" t="s">
        <v>207</v>
      </c>
      <c r="C78" s="130" t="s">
        <v>458</v>
      </c>
      <c r="D78" s="131" t="s">
        <v>311</v>
      </c>
      <c r="E78" s="131" t="s">
        <v>312</v>
      </c>
      <c r="F78" s="111" t="s">
        <v>456</v>
      </c>
      <c r="G78" s="111" t="s">
        <v>16</v>
      </c>
      <c r="H78" s="10"/>
      <c r="I78" s="10"/>
      <c r="J78" s="140"/>
      <c r="K78" s="111" t="s">
        <v>207</v>
      </c>
      <c r="L78" s="130" t="s">
        <v>455</v>
      </c>
      <c r="M78" s="131" t="s">
        <v>311</v>
      </c>
      <c r="N78" s="131" t="s">
        <v>312</v>
      </c>
      <c r="O78" s="111" t="s">
        <v>456</v>
      </c>
      <c r="P78" s="111" t="s">
        <v>16</v>
      </c>
      <c r="Q78" s="10"/>
    </row>
    <row r="79" spans="1:18" x14ac:dyDescent="0.35">
      <c r="A79" s="10"/>
      <c r="B79" s="3">
        <v>2007</v>
      </c>
      <c r="C79" s="3" t="s">
        <v>313</v>
      </c>
      <c r="D79" s="3" t="s">
        <v>40</v>
      </c>
      <c r="E79" s="3" t="s">
        <v>69</v>
      </c>
      <c r="F79" s="22">
        <v>7245</v>
      </c>
      <c r="G79" s="26">
        <v>1569</v>
      </c>
      <c r="H79" s="3"/>
      <c r="I79" s="3"/>
      <c r="J79" s="140"/>
      <c r="K79" s="96">
        <v>2007</v>
      </c>
      <c r="L79" s="96" t="s">
        <v>322</v>
      </c>
      <c r="M79" s="96" t="s">
        <v>26</v>
      </c>
      <c r="N79" s="96" t="s">
        <v>69</v>
      </c>
      <c r="O79" s="134">
        <v>13621</v>
      </c>
      <c r="P79" s="135">
        <v>1600</v>
      </c>
      <c r="Q79" s="3"/>
    </row>
    <row r="80" spans="1:18" x14ac:dyDescent="0.35">
      <c r="A80" s="10"/>
      <c r="B80" s="3">
        <v>2007</v>
      </c>
      <c r="C80" s="3" t="s">
        <v>313</v>
      </c>
      <c r="D80" s="3" t="s">
        <v>115</v>
      </c>
      <c r="E80" s="3" t="s">
        <v>69</v>
      </c>
      <c r="F80" s="22">
        <v>614</v>
      </c>
      <c r="G80" s="3">
        <v>30</v>
      </c>
      <c r="H80" s="3"/>
      <c r="I80" s="3"/>
      <c r="J80" s="140"/>
      <c r="K80" s="96">
        <v>2007</v>
      </c>
      <c r="L80" s="96" t="s">
        <v>322</v>
      </c>
      <c r="M80" s="96" t="s">
        <v>59</v>
      </c>
      <c r="N80" s="96" t="s">
        <v>69</v>
      </c>
      <c r="O80" s="134">
        <v>40000</v>
      </c>
      <c r="P80" s="135">
        <v>1100</v>
      </c>
      <c r="Q80" s="3"/>
    </row>
    <row r="81" spans="1:17" x14ac:dyDescent="0.35">
      <c r="A81" s="10"/>
      <c r="B81" s="10"/>
      <c r="C81" s="10"/>
      <c r="D81" s="10"/>
      <c r="E81" s="10"/>
      <c r="F81" s="10"/>
      <c r="G81" s="10"/>
      <c r="H81" s="3"/>
      <c r="I81" s="3"/>
      <c r="J81" s="140"/>
      <c r="K81" s="96">
        <v>2007</v>
      </c>
      <c r="L81" s="96" t="s">
        <v>322</v>
      </c>
      <c r="M81" s="96" t="s">
        <v>74</v>
      </c>
      <c r="N81" s="96" t="s">
        <v>69</v>
      </c>
      <c r="O81" s="134">
        <v>479628</v>
      </c>
      <c r="P81" s="135">
        <v>2046</v>
      </c>
      <c r="Q81" s="3"/>
    </row>
    <row r="82" spans="1:17" x14ac:dyDescent="0.35">
      <c r="A82" s="10"/>
      <c r="B82" s="3"/>
      <c r="C82" s="3"/>
      <c r="D82" s="10"/>
      <c r="E82" s="10"/>
      <c r="F82" s="10"/>
      <c r="G82" s="10"/>
      <c r="H82" s="10"/>
      <c r="I82" s="10"/>
      <c r="J82" s="140"/>
      <c r="K82" s="143">
        <v>2007</v>
      </c>
      <c r="L82" s="143" t="s">
        <v>322</v>
      </c>
      <c r="M82" s="143" t="s">
        <v>115</v>
      </c>
      <c r="N82" s="143" t="s">
        <v>69</v>
      </c>
      <c r="O82" s="145">
        <v>1787899</v>
      </c>
      <c r="P82" s="146">
        <v>108221</v>
      </c>
      <c r="Q82" s="3"/>
    </row>
    <row r="83" spans="1:17" x14ac:dyDescent="0.35">
      <c r="A83" s="10"/>
      <c r="B83" s="3"/>
      <c r="C83" s="3"/>
      <c r="D83" s="10"/>
      <c r="E83" s="10"/>
      <c r="F83" s="10"/>
      <c r="G83" s="10"/>
      <c r="H83" s="10"/>
      <c r="I83" s="10"/>
      <c r="J83" s="140"/>
      <c r="K83" s="143">
        <v>2007</v>
      </c>
      <c r="L83" s="143" t="s">
        <v>322</v>
      </c>
      <c r="M83" s="143" t="s">
        <v>119</v>
      </c>
      <c r="N83" s="143" t="s">
        <v>69</v>
      </c>
      <c r="O83" s="145">
        <v>21081</v>
      </c>
      <c r="P83" s="144">
        <v>690</v>
      </c>
      <c r="Q83" s="3"/>
    </row>
    <row r="84" spans="1:17" x14ac:dyDescent="0.35">
      <c r="A84" s="10"/>
      <c r="B84" s="3"/>
      <c r="C84" s="3"/>
      <c r="D84" s="10"/>
      <c r="E84" s="10"/>
      <c r="F84" s="10"/>
      <c r="G84" s="10"/>
      <c r="H84" s="10"/>
      <c r="I84" s="10"/>
      <c r="J84" s="140"/>
      <c r="K84" s="143"/>
      <c r="L84" s="143"/>
      <c r="M84" s="143"/>
      <c r="N84" s="143"/>
      <c r="O84" s="145"/>
      <c r="P84" s="144"/>
      <c r="Q84" s="3"/>
    </row>
    <row r="85" spans="1:17" x14ac:dyDescent="0.35">
      <c r="A85" s="10"/>
      <c r="B85" s="143">
        <v>2008</v>
      </c>
      <c r="C85" s="3"/>
      <c r="D85" s="10"/>
      <c r="E85" s="10"/>
      <c r="F85" s="10"/>
      <c r="G85" s="56" t="s">
        <v>461</v>
      </c>
      <c r="H85" s="10"/>
      <c r="I85" s="10"/>
      <c r="J85" s="140"/>
      <c r="K85" s="143">
        <v>2008</v>
      </c>
      <c r="L85" s="143" t="s">
        <v>322</v>
      </c>
      <c r="M85" s="143" t="s">
        <v>59</v>
      </c>
      <c r="N85" s="143" t="s">
        <v>69</v>
      </c>
      <c r="O85" s="145">
        <v>56000</v>
      </c>
      <c r="P85" s="146">
        <v>2400</v>
      </c>
      <c r="Q85" s="3"/>
    </row>
    <row r="86" spans="1:17" x14ac:dyDescent="0.35">
      <c r="A86" s="10"/>
      <c r="B86" s="3"/>
      <c r="C86" s="3"/>
      <c r="D86" s="10"/>
      <c r="E86" s="10"/>
      <c r="F86" s="10"/>
      <c r="G86" s="10"/>
      <c r="H86" s="10"/>
      <c r="I86" s="10"/>
      <c r="J86" s="140"/>
      <c r="K86" s="143">
        <v>2008</v>
      </c>
      <c r="L86" s="143" t="s">
        <v>322</v>
      </c>
      <c r="M86" s="143" t="s">
        <v>74</v>
      </c>
      <c r="N86" s="143" t="s">
        <v>69</v>
      </c>
      <c r="O86" s="145">
        <v>427163</v>
      </c>
      <c r="P86" s="146">
        <v>1719</v>
      </c>
      <c r="Q86" s="3"/>
    </row>
    <row r="87" spans="1:17" x14ac:dyDescent="0.35">
      <c r="A87" s="10"/>
      <c r="B87" s="3"/>
      <c r="C87" s="3"/>
      <c r="D87" s="10"/>
      <c r="E87" s="10"/>
      <c r="F87" s="10"/>
      <c r="G87" s="10"/>
      <c r="H87" s="10"/>
      <c r="I87" s="10"/>
      <c r="J87" s="140"/>
      <c r="K87" s="143">
        <v>2008</v>
      </c>
      <c r="L87" s="143" t="s">
        <v>322</v>
      </c>
      <c r="M87" s="143" t="s">
        <v>93</v>
      </c>
      <c r="N87" s="143" t="s">
        <v>69</v>
      </c>
      <c r="O87" s="145">
        <v>5894</v>
      </c>
      <c r="P87" s="144">
        <v>14</v>
      </c>
      <c r="Q87" s="3"/>
    </row>
    <row r="88" spans="1:17" x14ac:dyDescent="0.35">
      <c r="A88" s="10"/>
      <c r="B88" s="3"/>
      <c r="C88" s="3"/>
      <c r="D88" s="10"/>
      <c r="E88" s="10"/>
      <c r="F88" s="10"/>
      <c r="G88" s="10"/>
      <c r="H88" s="10"/>
      <c r="I88" s="10"/>
      <c r="J88" s="140"/>
      <c r="K88" s="143">
        <v>2008</v>
      </c>
      <c r="L88" s="143" t="s">
        <v>322</v>
      </c>
      <c r="M88" s="143" t="s">
        <v>115</v>
      </c>
      <c r="N88" s="143" t="s">
        <v>69</v>
      </c>
      <c r="O88" s="145">
        <v>2373950</v>
      </c>
      <c r="P88" s="146">
        <v>146754</v>
      </c>
      <c r="Q88" s="3"/>
    </row>
    <row r="89" spans="1:17" x14ac:dyDescent="0.35">
      <c r="A89" s="10"/>
      <c r="B89" s="3"/>
      <c r="C89" s="3"/>
      <c r="D89" s="10"/>
      <c r="E89" s="10"/>
      <c r="F89" s="10"/>
      <c r="G89" s="10"/>
      <c r="H89" s="10"/>
      <c r="I89" s="10"/>
      <c r="J89" s="140"/>
      <c r="K89" s="143">
        <v>2008</v>
      </c>
      <c r="L89" s="143" t="s">
        <v>322</v>
      </c>
      <c r="M89" s="143" t="s">
        <v>119</v>
      </c>
      <c r="N89" s="143" t="s">
        <v>69</v>
      </c>
      <c r="O89" s="145">
        <v>91237</v>
      </c>
      <c r="P89" s="146">
        <v>2877</v>
      </c>
      <c r="Q89" s="3"/>
    </row>
    <row r="90" spans="1:17" x14ac:dyDescent="0.35">
      <c r="A90" s="10"/>
      <c r="B90" s="3"/>
      <c r="C90" s="3"/>
      <c r="D90" s="10"/>
      <c r="E90" s="10"/>
      <c r="F90" s="10"/>
      <c r="G90" s="10"/>
      <c r="H90" s="10"/>
      <c r="I90" s="10"/>
      <c r="J90" s="140"/>
      <c r="K90" s="143"/>
      <c r="L90" s="143"/>
      <c r="M90" s="143"/>
      <c r="N90" s="143"/>
      <c r="O90" s="145"/>
      <c r="P90" s="146"/>
      <c r="Q90" s="3"/>
    </row>
    <row r="91" spans="1:17" x14ac:dyDescent="0.35">
      <c r="A91" s="10"/>
      <c r="B91" s="3">
        <v>2009</v>
      </c>
      <c r="C91" s="3" t="s">
        <v>313</v>
      </c>
      <c r="D91" s="3" t="s">
        <v>74</v>
      </c>
      <c r="E91" s="3" t="s">
        <v>69</v>
      </c>
      <c r="F91" s="22">
        <v>7546</v>
      </c>
      <c r="G91" s="3">
        <v>990</v>
      </c>
      <c r="H91" s="10"/>
      <c r="I91" s="10"/>
      <c r="J91" s="140"/>
      <c r="K91" s="143">
        <v>2009</v>
      </c>
      <c r="L91" s="143" t="s">
        <v>322</v>
      </c>
      <c r="M91" s="143" t="s">
        <v>59</v>
      </c>
      <c r="N91" s="143" t="s">
        <v>69</v>
      </c>
      <c r="O91" s="145">
        <v>61000</v>
      </c>
      <c r="P91" s="146">
        <v>2100</v>
      </c>
      <c r="Q91" s="3"/>
    </row>
    <row r="92" spans="1:17" x14ac:dyDescent="0.35">
      <c r="A92" s="10"/>
      <c r="B92" s="3"/>
      <c r="C92" s="3"/>
      <c r="D92" s="10"/>
      <c r="E92" s="10"/>
      <c r="F92" s="10"/>
      <c r="G92" s="10"/>
      <c r="H92" s="10"/>
      <c r="I92" s="10"/>
      <c r="J92" s="140"/>
      <c r="K92" s="143">
        <v>2009</v>
      </c>
      <c r="L92" s="143" t="s">
        <v>322</v>
      </c>
      <c r="M92" s="143" t="s">
        <v>74</v>
      </c>
      <c r="N92" s="143" t="s">
        <v>69</v>
      </c>
      <c r="O92" s="145">
        <v>262923</v>
      </c>
      <c r="P92" s="144">
        <v>898</v>
      </c>
      <c r="Q92" s="3"/>
    </row>
    <row r="93" spans="1:17" x14ac:dyDescent="0.35">
      <c r="A93" s="10"/>
      <c r="B93" s="3"/>
      <c r="C93" s="3"/>
      <c r="D93" s="10"/>
      <c r="E93" s="10"/>
      <c r="F93" s="10"/>
      <c r="G93" s="10"/>
      <c r="H93" s="10"/>
      <c r="I93" s="10"/>
      <c r="J93" s="140"/>
      <c r="K93" s="143">
        <v>2009</v>
      </c>
      <c r="L93" s="143" t="s">
        <v>322</v>
      </c>
      <c r="M93" s="143" t="s">
        <v>93</v>
      </c>
      <c r="N93" s="143" t="s">
        <v>69</v>
      </c>
      <c r="O93" s="145">
        <v>182782</v>
      </c>
      <c r="P93" s="146">
        <v>7877</v>
      </c>
      <c r="Q93" s="3"/>
    </row>
    <row r="94" spans="1:17" x14ac:dyDescent="0.35">
      <c r="A94" s="10"/>
      <c r="B94" s="3"/>
      <c r="C94" s="3"/>
      <c r="D94" s="10"/>
      <c r="E94" s="10"/>
      <c r="F94" s="10"/>
      <c r="G94" s="10"/>
      <c r="H94" s="10"/>
      <c r="I94" s="10"/>
      <c r="J94" s="140"/>
      <c r="K94" s="143">
        <v>2009</v>
      </c>
      <c r="L94" s="143" t="s">
        <v>322</v>
      </c>
      <c r="M94" s="143" t="s">
        <v>115</v>
      </c>
      <c r="N94" s="143" t="s">
        <v>69</v>
      </c>
      <c r="O94" s="145">
        <v>3840492</v>
      </c>
      <c r="P94" s="146">
        <v>278916</v>
      </c>
      <c r="Q94" s="3"/>
    </row>
    <row r="95" spans="1:17" x14ac:dyDescent="0.35">
      <c r="A95" s="10"/>
      <c r="B95" s="3"/>
      <c r="C95" s="3"/>
      <c r="D95" s="10"/>
      <c r="E95" s="10"/>
      <c r="F95" s="10"/>
      <c r="G95" s="10"/>
      <c r="H95" s="10"/>
      <c r="I95" s="10"/>
      <c r="J95" s="140"/>
      <c r="K95" s="143">
        <v>2009</v>
      </c>
      <c r="L95" s="143" t="s">
        <v>322</v>
      </c>
      <c r="M95" s="143" t="s">
        <v>119</v>
      </c>
      <c r="N95" s="143" t="s">
        <v>69</v>
      </c>
      <c r="O95" s="145">
        <v>27118</v>
      </c>
      <c r="P95" s="146">
        <v>1035</v>
      </c>
      <c r="Q95" s="3"/>
    </row>
    <row r="96" spans="1:17" x14ac:dyDescent="0.35">
      <c r="A96" s="10"/>
      <c r="B96" s="3"/>
      <c r="C96" s="3"/>
      <c r="D96" s="10"/>
      <c r="E96" s="10"/>
      <c r="F96" s="10"/>
      <c r="G96" s="10"/>
      <c r="H96" s="10"/>
      <c r="I96" s="10"/>
      <c r="J96" s="140"/>
      <c r="K96" s="143"/>
      <c r="L96" s="143"/>
      <c r="M96" s="143"/>
      <c r="N96" s="143"/>
      <c r="O96" s="145"/>
      <c r="P96" s="146"/>
      <c r="Q96" s="3"/>
    </row>
    <row r="97" spans="1:17" x14ac:dyDescent="0.35">
      <c r="A97" s="10"/>
      <c r="B97" s="96">
        <v>2010</v>
      </c>
      <c r="C97" s="10"/>
      <c r="D97" s="10"/>
      <c r="E97" s="10"/>
      <c r="F97" s="10"/>
      <c r="G97" s="56" t="s">
        <v>461</v>
      </c>
      <c r="H97" s="10"/>
      <c r="I97" s="10"/>
      <c r="J97" s="140"/>
      <c r="K97" s="143">
        <v>2010</v>
      </c>
      <c r="L97" s="143" t="s">
        <v>322</v>
      </c>
      <c r="M97" s="143" t="s">
        <v>59</v>
      </c>
      <c r="N97" s="143" t="s">
        <v>69</v>
      </c>
      <c r="O97" s="145">
        <v>41076</v>
      </c>
      <c r="P97" s="146">
        <v>1500</v>
      </c>
      <c r="Q97" s="3"/>
    </row>
    <row r="98" spans="1:17" x14ac:dyDescent="0.35">
      <c r="A98" s="10"/>
      <c r="B98" s="10"/>
      <c r="C98" s="10"/>
      <c r="D98" s="10"/>
      <c r="E98" s="10"/>
      <c r="F98" s="10"/>
      <c r="G98" s="10"/>
      <c r="H98" s="10"/>
      <c r="I98" s="10"/>
      <c r="J98" s="140"/>
      <c r="K98" s="143">
        <v>2010</v>
      </c>
      <c r="L98" s="143" t="s">
        <v>322</v>
      </c>
      <c r="M98" s="143" t="s">
        <v>74</v>
      </c>
      <c r="N98" s="143" t="s">
        <v>69</v>
      </c>
      <c r="O98" s="145">
        <v>367381</v>
      </c>
      <c r="P98" s="146">
        <v>1203</v>
      </c>
      <c r="Q98" s="3"/>
    </row>
    <row r="99" spans="1:17" x14ac:dyDescent="0.35">
      <c r="A99" s="10"/>
      <c r="B99" s="10"/>
      <c r="C99" s="10"/>
      <c r="D99" s="10"/>
      <c r="E99" s="10"/>
      <c r="F99" s="10"/>
      <c r="G99" s="10"/>
      <c r="H99" s="10"/>
      <c r="I99" s="10"/>
      <c r="J99" s="140"/>
      <c r="K99" s="143">
        <v>2010</v>
      </c>
      <c r="L99" s="143" t="s">
        <v>322</v>
      </c>
      <c r="M99" s="143" t="s">
        <v>93</v>
      </c>
      <c r="N99" s="143" t="s">
        <v>69</v>
      </c>
      <c r="O99" s="145">
        <v>213537</v>
      </c>
      <c r="P99" s="146">
        <v>9049</v>
      </c>
      <c r="Q99" s="3"/>
    </row>
    <row r="100" spans="1:17" x14ac:dyDescent="0.35">
      <c r="A100" s="10"/>
      <c r="B100" s="10"/>
      <c r="C100" s="10"/>
      <c r="D100" s="10"/>
      <c r="E100" s="10"/>
      <c r="F100" s="10"/>
      <c r="G100" s="10"/>
      <c r="H100" s="10"/>
      <c r="I100" s="10"/>
      <c r="J100" s="140"/>
      <c r="K100" s="143">
        <v>2010</v>
      </c>
      <c r="L100" s="143" t="s">
        <v>322</v>
      </c>
      <c r="M100" s="143" t="s">
        <v>115</v>
      </c>
      <c r="N100" s="143" t="s">
        <v>69</v>
      </c>
      <c r="O100" s="145">
        <v>5494502</v>
      </c>
      <c r="P100" s="146">
        <v>256196</v>
      </c>
      <c r="Q100" s="3"/>
    </row>
    <row r="101" spans="1:17" x14ac:dyDescent="0.35">
      <c r="A101" s="10"/>
      <c r="B101" s="10"/>
      <c r="C101" s="10"/>
      <c r="D101" s="10"/>
      <c r="E101" s="10"/>
      <c r="F101" s="10"/>
      <c r="G101" s="10"/>
      <c r="H101" s="10"/>
      <c r="I101" s="10"/>
      <c r="J101" s="140"/>
      <c r="K101" s="143">
        <v>2010</v>
      </c>
      <c r="L101" s="143" t="s">
        <v>322</v>
      </c>
      <c r="M101" s="143" t="s">
        <v>119</v>
      </c>
      <c r="N101" s="143" t="s">
        <v>69</v>
      </c>
      <c r="O101" s="145">
        <v>236995</v>
      </c>
      <c r="P101" s="146">
        <v>9384</v>
      </c>
      <c r="Q101" s="3"/>
    </row>
    <row r="102" spans="1:17" x14ac:dyDescent="0.35">
      <c r="A102" s="10"/>
      <c r="B102" s="10"/>
      <c r="C102" s="10"/>
      <c r="D102" s="10"/>
      <c r="E102" s="10"/>
      <c r="F102" s="10"/>
      <c r="G102" s="10"/>
      <c r="H102" s="10"/>
      <c r="I102" s="10"/>
      <c r="J102" s="140"/>
      <c r="K102" s="143">
        <v>2010</v>
      </c>
      <c r="L102" s="143" t="s">
        <v>322</v>
      </c>
      <c r="M102" s="143" t="s">
        <v>125</v>
      </c>
      <c r="N102" s="143" t="s">
        <v>69</v>
      </c>
      <c r="O102" s="145">
        <v>8279</v>
      </c>
      <c r="P102" s="144">
        <v>138</v>
      </c>
      <c r="Q102" s="3"/>
    </row>
    <row r="103" spans="1:17" x14ac:dyDescent="0.35">
      <c r="A103" s="10"/>
      <c r="C103" s="10"/>
      <c r="D103" s="10"/>
      <c r="E103" s="10"/>
      <c r="F103" s="10"/>
      <c r="G103" s="10"/>
      <c r="H103" s="10"/>
      <c r="I103" s="10"/>
      <c r="J103" s="140"/>
      <c r="K103" s="143"/>
      <c r="L103" s="143"/>
      <c r="M103" s="143"/>
      <c r="N103" s="143"/>
      <c r="O103" s="145"/>
      <c r="P103" s="144"/>
      <c r="Q103" s="3"/>
    </row>
    <row r="104" spans="1:17" x14ac:dyDescent="0.35">
      <c r="A104" s="10"/>
      <c r="B104" s="96">
        <v>2011</v>
      </c>
      <c r="C104" s="10"/>
      <c r="D104" s="10"/>
      <c r="E104" s="10"/>
      <c r="F104" s="10"/>
      <c r="G104" s="56" t="s">
        <v>461</v>
      </c>
      <c r="H104" s="10"/>
      <c r="I104" s="10"/>
      <c r="J104" s="140"/>
      <c r="K104" s="143">
        <v>2011</v>
      </c>
      <c r="L104" s="143" t="s">
        <v>322</v>
      </c>
      <c r="M104" s="143" t="s">
        <v>59</v>
      </c>
      <c r="N104" s="143" t="s">
        <v>69</v>
      </c>
      <c r="O104" s="145">
        <v>529</v>
      </c>
      <c r="P104" s="144">
        <v>2</v>
      </c>
      <c r="Q104" s="3"/>
    </row>
    <row r="105" spans="1:17" x14ac:dyDescent="0.35">
      <c r="A105" s="10"/>
      <c r="B105" s="10"/>
      <c r="C105" s="10"/>
      <c r="D105" s="10"/>
      <c r="E105" s="10"/>
      <c r="F105" s="10"/>
      <c r="G105" s="10"/>
      <c r="H105" s="10"/>
      <c r="I105" s="10"/>
      <c r="J105" s="140"/>
      <c r="K105" s="143">
        <v>2011</v>
      </c>
      <c r="L105" s="143" t="s">
        <v>322</v>
      </c>
      <c r="M105" s="143" t="s">
        <v>74</v>
      </c>
      <c r="N105" s="143" t="s">
        <v>69</v>
      </c>
      <c r="O105" s="145">
        <v>322346</v>
      </c>
      <c r="P105" s="144">
        <v>962</v>
      </c>
      <c r="Q105" s="3"/>
    </row>
    <row r="106" spans="1:17" x14ac:dyDescent="0.35">
      <c r="A106" s="10"/>
      <c r="B106" s="10"/>
      <c r="C106" s="10"/>
      <c r="D106" s="10"/>
      <c r="E106" s="10"/>
      <c r="F106" s="10"/>
      <c r="G106" s="10"/>
      <c r="H106" s="10"/>
      <c r="I106" s="10"/>
      <c r="J106" s="140"/>
      <c r="K106" s="143">
        <v>2011</v>
      </c>
      <c r="L106" s="143" t="s">
        <v>322</v>
      </c>
      <c r="M106" s="143" t="s">
        <v>93</v>
      </c>
      <c r="N106" s="143" t="s">
        <v>69</v>
      </c>
      <c r="O106" s="145">
        <v>51285</v>
      </c>
      <c r="P106" s="146">
        <v>2504</v>
      </c>
      <c r="Q106" s="3"/>
    </row>
    <row r="107" spans="1:17" x14ac:dyDescent="0.35">
      <c r="A107" s="10"/>
      <c r="B107" s="10"/>
      <c r="C107" s="10"/>
      <c r="D107" s="10"/>
      <c r="E107" s="10"/>
      <c r="F107" s="10"/>
      <c r="G107" s="10"/>
      <c r="H107" s="10"/>
      <c r="I107" s="10"/>
      <c r="J107" s="140"/>
      <c r="K107" s="143">
        <v>2011</v>
      </c>
      <c r="L107" s="143" t="s">
        <v>322</v>
      </c>
      <c r="M107" s="143" t="s">
        <v>115</v>
      </c>
      <c r="N107" s="143" t="s">
        <v>69</v>
      </c>
      <c r="O107" s="145">
        <v>14439819</v>
      </c>
      <c r="P107" s="146">
        <v>282180</v>
      </c>
      <c r="Q107" s="3"/>
    </row>
    <row r="108" spans="1:17" x14ac:dyDescent="0.35">
      <c r="A108" s="10"/>
      <c r="B108" s="10"/>
      <c r="C108" s="10"/>
      <c r="D108" s="10"/>
      <c r="E108" s="10"/>
      <c r="F108" s="10"/>
      <c r="G108" s="10"/>
      <c r="H108" s="10"/>
      <c r="I108" s="10"/>
      <c r="J108" s="140"/>
      <c r="K108" s="143">
        <v>2011</v>
      </c>
      <c r="L108" s="143" t="s">
        <v>322</v>
      </c>
      <c r="M108" s="143" t="s">
        <v>119</v>
      </c>
      <c r="N108" s="143" t="s">
        <v>69</v>
      </c>
      <c r="O108" s="145">
        <v>6238</v>
      </c>
      <c r="P108" s="144">
        <v>104</v>
      </c>
      <c r="Q108" s="3"/>
    </row>
    <row r="109" spans="1:17" x14ac:dyDescent="0.35">
      <c r="A109" s="10"/>
      <c r="B109" s="3"/>
      <c r="C109" s="3"/>
      <c r="D109" s="10"/>
      <c r="E109" s="10"/>
      <c r="F109" s="10"/>
      <c r="G109" s="10"/>
      <c r="H109" s="10"/>
      <c r="I109" s="10"/>
      <c r="J109" s="140"/>
      <c r="K109" s="143">
        <v>2011</v>
      </c>
      <c r="L109" s="143" t="s">
        <v>322</v>
      </c>
      <c r="M109" s="143" t="s">
        <v>125</v>
      </c>
      <c r="N109" s="143" t="s">
        <v>69</v>
      </c>
      <c r="O109" s="145">
        <v>2530</v>
      </c>
      <c r="P109" s="144">
        <v>34</v>
      </c>
      <c r="Q109" s="3"/>
    </row>
    <row r="110" spans="1:17" x14ac:dyDescent="0.35">
      <c r="A110" s="10"/>
      <c r="B110" s="3"/>
      <c r="C110" s="3"/>
      <c r="D110" s="10"/>
      <c r="E110" s="10"/>
      <c r="F110" s="10"/>
      <c r="G110" s="10"/>
      <c r="H110" s="10"/>
      <c r="I110" s="10"/>
      <c r="J110" s="140"/>
      <c r="K110" s="143"/>
      <c r="L110" s="143"/>
      <c r="M110" s="143"/>
      <c r="N110" s="143"/>
      <c r="O110" s="145"/>
      <c r="P110" s="144"/>
      <c r="Q110" s="3"/>
    </row>
    <row r="111" spans="1:17" x14ac:dyDescent="0.35">
      <c r="A111" s="3"/>
      <c r="B111" s="3">
        <v>2012</v>
      </c>
      <c r="C111" s="3" t="s">
        <v>313</v>
      </c>
      <c r="D111" s="3" t="s">
        <v>121</v>
      </c>
      <c r="E111" s="3" t="s">
        <v>69</v>
      </c>
      <c r="F111" s="22">
        <v>13800</v>
      </c>
      <c r="G111" s="3">
        <v>780</v>
      </c>
      <c r="H111" s="3"/>
      <c r="I111" s="3"/>
      <c r="J111" s="140"/>
      <c r="K111" s="1">
        <v>2012</v>
      </c>
      <c r="L111" s="1" t="s">
        <v>322</v>
      </c>
      <c r="M111" s="1" t="s">
        <v>59</v>
      </c>
      <c r="N111" s="1" t="s">
        <v>69</v>
      </c>
      <c r="O111" s="24">
        <v>1</v>
      </c>
      <c r="P111" s="1">
        <v>0</v>
      </c>
      <c r="Q111" s="3"/>
    </row>
    <row r="112" spans="1:17" x14ac:dyDescent="0.35">
      <c r="A112" s="3"/>
      <c r="B112" s="3"/>
      <c r="C112" s="3"/>
      <c r="D112" s="3"/>
      <c r="E112" s="3"/>
      <c r="F112" s="3"/>
      <c r="G112" s="3"/>
      <c r="H112" s="3"/>
      <c r="I112" s="3"/>
      <c r="J112" s="140"/>
      <c r="K112" s="1">
        <v>2012</v>
      </c>
      <c r="L112" s="1" t="s">
        <v>322</v>
      </c>
      <c r="M112" s="1" t="s">
        <v>74</v>
      </c>
      <c r="N112" s="1" t="s">
        <v>69</v>
      </c>
      <c r="O112" s="24">
        <v>178459</v>
      </c>
      <c r="P112" s="1">
        <v>554</v>
      </c>
      <c r="Q112" s="3"/>
    </row>
    <row r="113" spans="1:17" x14ac:dyDescent="0.35">
      <c r="A113" s="3"/>
      <c r="B113" s="3"/>
      <c r="C113" s="3"/>
      <c r="D113" s="3"/>
      <c r="E113" s="3"/>
      <c r="F113" s="3"/>
      <c r="G113" s="3"/>
      <c r="H113" s="3"/>
      <c r="I113" s="3"/>
      <c r="J113" s="140"/>
      <c r="K113" s="1">
        <v>2012</v>
      </c>
      <c r="L113" s="1" t="s">
        <v>322</v>
      </c>
      <c r="M113" s="1" t="s">
        <v>115</v>
      </c>
      <c r="N113" s="1" t="s">
        <v>69</v>
      </c>
      <c r="O113" s="24">
        <v>31368839</v>
      </c>
      <c r="P113" s="25">
        <v>290559</v>
      </c>
      <c r="Q113" s="3"/>
    </row>
    <row r="114" spans="1:17" x14ac:dyDescent="0.35">
      <c r="A114" s="3"/>
      <c r="B114" s="3"/>
      <c r="C114" s="3"/>
      <c r="D114" s="3"/>
      <c r="E114" s="3"/>
      <c r="F114" s="3"/>
      <c r="G114" s="3"/>
      <c r="H114" s="3"/>
      <c r="I114" s="3"/>
      <c r="J114" s="140"/>
      <c r="K114" s="1">
        <v>2012</v>
      </c>
      <c r="L114" s="1" t="s">
        <v>322</v>
      </c>
      <c r="M114" s="1" t="s">
        <v>125</v>
      </c>
      <c r="N114" s="1" t="s">
        <v>69</v>
      </c>
      <c r="O114" s="24">
        <v>30456</v>
      </c>
      <c r="P114" s="25">
        <v>2036</v>
      </c>
      <c r="Q114" s="3"/>
    </row>
    <row r="115" spans="1:17" x14ac:dyDescent="0.35">
      <c r="A115" s="3"/>
      <c r="B115" s="3"/>
      <c r="C115" s="3"/>
      <c r="D115" s="3"/>
      <c r="E115" s="3"/>
      <c r="F115" s="3"/>
      <c r="G115" s="3"/>
      <c r="H115" s="3"/>
      <c r="I115" s="3"/>
      <c r="J115" s="140"/>
      <c r="K115" s="1"/>
      <c r="L115" s="1"/>
      <c r="M115" s="1"/>
      <c r="N115" s="1"/>
      <c r="O115" s="24"/>
      <c r="P115" s="25"/>
      <c r="Q115" s="3"/>
    </row>
    <row r="116" spans="1:17" x14ac:dyDescent="0.35">
      <c r="A116" s="3"/>
      <c r="B116" s="3">
        <v>2013</v>
      </c>
      <c r="C116" s="3"/>
      <c r="D116" s="3"/>
      <c r="E116" s="3"/>
      <c r="F116" s="3"/>
      <c r="G116" s="56" t="s">
        <v>461</v>
      </c>
      <c r="H116" s="3"/>
      <c r="I116" s="3"/>
      <c r="J116" s="140"/>
      <c r="K116" s="1">
        <v>2013</v>
      </c>
      <c r="L116" s="1" t="s">
        <v>322</v>
      </c>
      <c r="M116" s="1" t="s">
        <v>74</v>
      </c>
      <c r="N116" s="1" t="s">
        <v>69</v>
      </c>
      <c r="O116" s="24">
        <v>105727</v>
      </c>
      <c r="P116" s="1">
        <v>425</v>
      </c>
      <c r="Q116" s="3"/>
    </row>
    <row r="117" spans="1:17" x14ac:dyDescent="0.35">
      <c r="A117" s="3"/>
      <c r="B117" s="3"/>
      <c r="C117" s="3"/>
      <c r="D117" s="3"/>
      <c r="E117" s="3"/>
      <c r="F117" s="3"/>
      <c r="G117" s="3"/>
      <c r="H117" s="3"/>
      <c r="I117" s="3"/>
      <c r="J117" s="140"/>
      <c r="K117" s="1">
        <v>2013</v>
      </c>
      <c r="L117" s="1" t="s">
        <v>322</v>
      </c>
      <c r="M117" s="1" t="s">
        <v>115</v>
      </c>
      <c r="N117" s="1" t="s">
        <v>69</v>
      </c>
      <c r="O117" s="24">
        <v>4199918</v>
      </c>
      <c r="P117" s="25">
        <v>45460</v>
      </c>
      <c r="Q117" s="3"/>
    </row>
    <row r="118" spans="1:17" x14ac:dyDescent="0.35">
      <c r="A118" s="3"/>
      <c r="B118" s="3"/>
      <c r="C118" s="3"/>
      <c r="D118" s="3"/>
      <c r="E118" s="3"/>
      <c r="F118" s="3"/>
      <c r="G118" s="3"/>
      <c r="H118" s="3"/>
      <c r="I118" s="3"/>
      <c r="J118" s="140"/>
      <c r="K118" s="1"/>
      <c r="L118" s="1"/>
      <c r="M118" s="1"/>
      <c r="N118" s="1"/>
      <c r="O118" s="24"/>
      <c r="P118" s="25"/>
      <c r="Q118" s="3"/>
    </row>
    <row r="119" spans="1:17" x14ac:dyDescent="0.35">
      <c r="A119" s="3"/>
      <c r="B119" s="3">
        <v>2014</v>
      </c>
      <c r="C119" s="3"/>
      <c r="D119" s="3"/>
      <c r="E119" s="3"/>
      <c r="F119" s="3"/>
      <c r="G119" s="56" t="s">
        <v>461</v>
      </c>
      <c r="H119" s="3"/>
      <c r="I119" s="3"/>
      <c r="J119" s="140"/>
      <c r="K119" s="1">
        <v>2014</v>
      </c>
      <c r="L119" s="1" t="s">
        <v>322</v>
      </c>
      <c r="M119" s="1" t="s">
        <v>26</v>
      </c>
      <c r="N119" s="1" t="s">
        <v>69</v>
      </c>
      <c r="O119" s="24">
        <v>8762</v>
      </c>
      <c r="P119" s="25">
        <v>1550</v>
      </c>
      <c r="Q119" s="3"/>
    </row>
    <row r="120" spans="1:17" x14ac:dyDescent="0.35">
      <c r="A120" s="3"/>
      <c r="B120" s="3"/>
      <c r="C120" s="3"/>
      <c r="D120" s="3"/>
      <c r="E120" s="3"/>
      <c r="F120" s="3"/>
      <c r="G120" s="3"/>
      <c r="H120" s="3"/>
      <c r="I120" s="3"/>
      <c r="J120" s="140"/>
      <c r="K120" s="1">
        <v>2014</v>
      </c>
      <c r="L120" s="1" t="s">
        <v>322</v>
      </c>
      <c r="M120" s="1" t="s">
        <v>115</v>
      </c>
      <c r="N120" s="1" t="s">
        <v>69</v>
      </c>
      <c r="O120" s="24">
        <v>6306445</v>
      </c>
      <c r="P120" s="25">
        <v>81163</v>
      </c>
      <c r="Q120" s="3"/>
    </row>
    <row r="121" spans="1:17" x14ac:dyDescent="0.35">
      <c r="A121" s="3"/>
      <c r="B121" s="3"/>
      <c r="C121" s="3"/>
      <c r="D121" s="3"/>
      <c r="E121" s="3"/>
      <c r="F121" s="3"/>
      <c r="G121" s="3"/>
      <c r="H121" s="3"/>
      <c r="I121" s="3"/>
      <c r="J121" s="140"/>
      <c r="K121" s="3"/>
      <c r="L121" s="3"/>
      <c r="M121" s="3"/>
      <c r="N121" s="3"/>
      <c r="O121" s="22"/>
      <c r="P121" s="26"/>
      <c r="Q121" s="3"/>
    </row>
    <row r="122" spans="1:17" ht="26.5" x14ac:dyDescent="0.35">
      <c r="A122" s="3"/>
      <c r="B122" s="3">
        <v>2015</v>
      </c>
      <c r="C122" s="3" t="s">
        <v>313</v>
      </c>
      <c r="D122" s="3" t="s">
        <v>35</v>
      </c>
      <c r="E122" s="3" t="s">
        <v>69</v>
      </c>
      <c r="F122" s="22">
        <v>380</v>
      </c>
      <c r="G122" s="3">
        <v>33</v>
      </c>
      <c r="H122" s="132">
        <f t="shared" ref="H122:H138" si="2">F122/G122</f>
        <v>11.515151515151516</v>
      </c>
      <c r="I122" s="132"/>
      <c r="J122" s="140" t="s">
        <v>468</v>
      </c>
      <c r="K122" s="3">
        <v>2015</v>
      </c>
      <c r="L122" s="3"/>
      <c r="M122" s="3"/>
      <c r="N122" s="3"/>
      <c r="O122" s="3"/>
      <c r="P122" s="56" t="s">
        <v>461</v>
      </c>
      <c r="Q122" s="3"/>
    </row>
    <row r="123" spans="1:17" x14ac:dyDescent="0.35">
      <c r="A123" s="3"/>
      <c r="B123" s="3">
        <v>2015</v>
      </c>
      <c r="C123" s="3" t="s">
        <v>313</v>
      </c>
      <c r="D123" s="3" t="s">
        <v>315</v>
      </c>
      <c r="E123" s="3" t="s">
        <v>69</v>
      </c>
      <c r="F123" s="22">
        <v>639490</v>
      </c>
      <c r="G123" s="26">
        <v>34815</v>
      </c>
      <c r="H123" s="132">
        <f t="shared" si="2"/>
        <v>18.368232083871895</v>
      </c>
      <c r="I123" s="132"/>
      <c r="J123" s="140"/>
      <c r="K123" s="3"/>
      <c r="L123" s="3"/>
      <c r="M123" s="3"/>
      <c r="N123" s="3"/>
      <c r="O123" s="3"/>
      <c r="P123" s="56"/>
      <c r="Q123" s="3"/>
    </row>
    <row r="124" spans="1:17" x14ac:dyDescent="0.35">
      <c r="A124" s="3"/>
      <c r="B124" s="3">
        <v>2015</v>
      </c>
      <c r="C124" s="3" t="s">
        <v>313</v>
      </c>
      <c r="D124" s="3" t="s">
        <v>63</v>
      </c>
      <c r="E124" s="3" t="s">
        <v>69</v>
      </c>
      <c r="F124" s="22">
        <v>112679</v>
      </c>
      <c r="G124" s="26">
        <v>3800</v>
      </c>
      <c r="H124" s="132">
        <f t="shared" si="2"/>
        <v>29.652368421052632</v>
      </c>
      <c r="I124" s="132"/>
      <c r="J124" s="140"/>
      <c r="K124" s="3"/>
      <c r="L124" s="3"/>
      <c r="M124" s="3"/>
      <c r="N124" s="3"/>
      <c r="O124" s="3"/>
      <c r="P124" s="56"/>
      <c r="Q124" s="3"/>
    </row>
    <row r="125" spans="1:17" x14ac:dyDescent="0.35">
      <c r="A125" s="3"/>
      <c r="B125" s="3">
        <v>2015</v>
      </c>
      <c r="C125" s="3" t="s">
        <v>313</v>
      </c>
      <c r="D125" s="3" t="s">
        <v>68</v>
      </c>
      <c r="E125" s="3" t="s">
        <v>69</v>
      </c>
      <c r="F125" s="22">
        <v>62673</v>
      </c>
      <c r="G125" s="26">
        <v>2105</v>
      </c>
      <c r="H125" s="132">
        <f t="shared" si="2"/>
        <v>29.773396674584323</v>
      </c>
      <c r="I125" s="132"/>
      <c r="J125" s="140"/>
      <c r="K125" s="3"/>
      <c r="L125" s="3"/>
      <c r="M125" s="3"/>
      <c r="N125" s="3"/>
      <c r="O125" s="3"/>
      <c r="P125" s="56"/>
      <c r="Q125" s="3"/>
    </row>
    <row r="126" spans="1:17" x14ac:dyDescent="0.35">
      <c r="A126" s="3"/>
      <c r="B126" s="3">
        <v>2015</v>
      </c>
      <c r="C126" s="3" t="s">
        <v>313</v>
      </c>
      <c r="D126" s="3" t="s">
        <v>93</v>
      </c>
      <c r="E126" s="3" t="s">
        <v>69</v>
      </c>
      <c r="F126" s="24">
        <v>591</v>
      </c>
      <c r="G126" s="25">
        <v>43092</v>
      </c>
      <c r="H126" s="147">
        <f t="shared" si="2"/>
        <v>1.3714842662211083E-2</v>
      </c>
      <c r="I126" s="147"/>
      <c r="J126" s="141" t="s">
        <v>467</v>
      </c>
      <c r="K126" s="3"/>
      <c r="L126" s="3"/>
      <c r="M126" s="3"/>
      <c r="N126" s="3"/>
      <c r="O126" s="3"/>
      <c r="P126" s="56"/>
      <c r="Q126" s="3"/>
    </row>
    <row r="127" spans="1:17" x14ac:dyDescent="0.35">
      <c r="A127" s="3"/>
      <c r="B127" s="3">
        <v>2015</v>
      </c>
      <c r="C127" s="3" t="s">
        <v>313</v>
      </c>
      <c r="D127" s="3" t="s">
        <v>115</v>
      </c>
      <c r="E127" s="3" t="s">
        <v>69</v>
      </c>
      <c r="F127" s="22">
        <v>1773194</v>
      </c>
      <c r="G127" s="26">
        <v>70427</v>
      </c>
      <c r="H127" s="132">
        <f t="shared" si="2"/>
        <v>25.177758530109191</v>
      </c>
      <c r="I127" s="132"/>
      <c r="J127" s="140"/>
      <c r="K127" s="3"/>
      <c r="L127" s="3"/>
      <c r="M127" s="3"/>
      <c r="N127" s="3"/>
      <c r="O127" s="3"/>
      <c r="P127" s="56"/>
      <c r="Q127" s="3"/>
    </row>
    <row r="128" spans="1:17" x14ac:dyDescent="0.35">
      <c r="A128" s="3"/>
      <c r="B128" s="3"/>
      <c r="C128" s="3"/>
      <c r="D128" s="3"/>
      <c r="E128" s="3"/>
      <c r="F128" s="3"/>
      <c r="G128" s="3"/>
      <c r="H128" s="3"/>
      <c r="I128" s="3"/>
      <c r="J128" s="140"/>
      <c r="K128" s="3"/>
      <c r="L128" s="3"/>
      <c r="M128" s="3"/>
      <c r="N128" s="3"/>
      <c r="O128" s="3"/>
      <c r="P128" s="56"/>
      <c r="Q128" s="3"/>
    </row>
    <row r="129" spans="1:26" ht="26.5" x14ac:dyDescent="0.35">
      <c r="A129" s="3"/>
      <c r="B129" s="3">
        <v>2016</v>
      </c>
      <c r="C129" s="3" t="s">
        <v>313</v>
      </c>
      <c r="D129" s="3" t="s">
        <v>32</v>
      </c>
      <c r="E129" s="3" t="s">
        <v>69</v>
      </c>
      <c r="F129" s="22">
        <v>15241</v>
      </c>
      <c r="G129" s="3">
        <v>410</v>
      </c>
      <c r="H129" s="132">
        <f t="shared" si="2"/>
        <v>37.173170731707316</v>
      </c>
      <c r="I129" s="132"/>
      <c r="J129" s="140" t="s">
        <v>468</v>
      </c>
      <c r="K129" s="3">
        <v>2016</v>
      </c>
      <c r="L129" s="3" t="s">
        <v>322</v>
      </c>
      <c r="M129" s="3" t="s">
        <v>115</v>
      </c>
      <c r="N129" s="3" t="s">
        <v>69</v>
      </c>
      <c r="O129" s="22">
        <v>1245</v>
      </c>
      <c r="P129" s="3">
        <v>5</v>
      </c>
      <c r="Q129" s="3"/>
    </row>
    <row r="130" spans="1:26" x14ac:dyDescent="0.35">
      <c r="A130" s="3"/>
      <c r="B130" s="3">
        <v>2016</v>
      </c>
      <c r="C130" s="3" t="s">
        <v>313</v>
      </c>
      <c r="D130" s="3" t="s">
        <v>315</v>
      </c>
      <c r="E130" s="3" t="s">
        <v>69</v>
      </c>
      <c r="F130" s="22">
        <v>280389</v>
      </c>
      <c r="G130" s="26">
        <v>37498</v>
      </c>
      <c r="H130" s="132">
        <f t="shared" si="2"/>
        <v>7.477438796735826</v>
      </c>
      <c r="I130" s="132"/>
      <c r="J130" s="140"/>
      <c r="K130" s="3"/>
      <c r="L130" s="3"/>
      <c r="M130" s="3"/>
      <c r="N130" s="3"/>
      <c r="O130" s="3"/>
      <c r="P130" s="3"/>
      <c r="Q130" s="3"/>
    </row>
    <row r="131" spans="1:26" x14ac:dyDescent="0.35">
      <c r="A131" s="3"/>
      <c r="B131" s="3">
        <v>2016</v>
      </c>
      <c r="C131" s="3" t="s">
        <v>313</v>
      </c>
      <c r="D131" s="3" t="s">
        <v>118</v>
      </c>
      <c r="E131" s="3" t="s">
        <v>69</v>
      </c>
      <c r="F131" s="22">
        <v>366372</v>
      </c>
      <c r="G131" s="26">
        <v>8441</v>
      </c>
      <c r="H131" s="132">
        <f t="shared" si="2"/>
        <v>43.403862101646723</v>
      </c>
      <c r="I131" s="132"/>
      <c r="J131" s="140"/>
      <c r="K131" s="3" t="s">
        <v>465</v>
      </c>
      <c r="L131" s="3"/>
      <c r="M131" s="3"/>
      <c r="N131" s="3"/>
      <c r="O131" s="3"/>
      <c r="P131" s="3"/>
      <c r="Q131" s="3"/>
    </row>
    <row r="132" spans="1:26" x14ac:dyDescent="0.35">
      <c r="A132" s="3"/>
      <c r="B132" s="3">
        <v>2016</v>
      </c>
      <c r="C132" s="3" t="s">
        <v>313</v>
      </c>
      <c r="D132" s="3" t="s">
        <v>123</v>
      </c>
      <c r="E132" s="3" t="s">
        <v>69</v>
      </c>
      <c r="F132" s="22">
        <v>956</v>
      </c>
      <c r="G132" s="3">
        <v>70</v>
      </c>
      <c r="H132" s="132">
        <f t="shared" si="2"/>
        <v>13.657142857142857</v>
      </c>
      <c r="I132" s="132"/>
      <c r="J132" s="140"/>
      <c r="K132" s="3"/>
      <c r="L132" s="3"/>
      <c r="M132" s="3"/>
      <c r="N132" s="3"/>
      <c r="O132" s="3"/>
      <c r="P132" s="3"/>
      <c r="Q132" s="3"/>
    </row>
    <row r="133" spans="1:26" x14ac:dyDescent="0.35">
      <c r="A133" s="3"/>
      <c r="B133" s="3">
        <v>2016</v>
      </c>
      <c r="C133" s="3" t="s">
        <v>313</v>
      </c>
      <c r="D133" s="3" t="s">
        <v>128</v>
      </c>
      <c r="E133" s="3" t="s">
        <v>69</v>
      </c>
      <c r="F133" s="22">
        <v>6367</v>
      </c>
      <c r="G133" s="3">
        <v>414</v>
      </c>
      <c r="H133" s="132">
        <f t="shared" si="2"/>
        <v>15.379227053140097</v>
      </c>
      <c r="I133" s="132"/>
      <c r="J133" s="140"/>
      <c r="K133" s="3"/>
      <c r="L133" s="3"/>
      <c r="M133" s="3"/>
      <c r="N133" s="3"/>
      <c r="O133" s="3"/>
      <c r="P133" s="3"/>
      <c r="Q133" s="3"/>
    </row>
    <row r="134" spans="1:26" x14ac:dyDescent="0.35">
      <c r="A134" s="3"/>
      <c r="B134" s="3">
        <v>2016</v>
      </c>
      <c r="C134" s="3" t="s">
        <v>313</v>
      </c>
      <c r="D134" s="3" t="s">
        <v>34</v>
      </c>
      <c r="E134" s="3" t="s">
        <v>69</v>
      </c>
      <c r="F134" s="22">
        <v>82099</v>
      </c>
      <c r="G134" s="26">
        <v>1725</v>
      </c>
      <c r="H134" s="132">
        <f t="shared" si="2"/>
        <v>47.5936231884058</v>
      </c>
      <c r="I134" s="132"/>
      <c r="J134" s="140"/>
      <c r="K134" s="3"/>
      <c r="L134" s="3"/>
      <c r="M134" s="3"/>
      <c r="N134" s="3"/>
      <c r="O134" s="3"/>
      <c r="P134" s="3"/>
      <c r="Q134" s="3"/>
    </row>
    <row r="135" spans="1:26" x14ac:dyDescent="0.35">
      <c r="A135" s="3"/>
      <c r="B135" s="3">
        <v>2016</v>
      </c>
      <c r="C135" s="3" t="s">
        <v>313</v>
      </c>
      <c r="D135" s="3" t="s">
        <v>68</v>
      </c>
      <c r="E135" s="3" t="s">
        <v>69</v>
      </c>
      <c r="F135" s="22">
        <v>2281374</v>
      </c>
      <c r="G135" s="26">
        <v>95304</v>
      </c>
      <c r="H135" s="132">
        <f t="shared" si="2"/>
        <v>23.937861999496349</v>
      </c>
      <c r="I135" s="132"/>
      <c r="J135" s="140"/>
      <c r="K135" s="3"/>
      <c r="L135" s="3"/>
      <c r="M135" s="3"/>
      <c r="N135" s="3"/>
      <c r="O135" s="22"/>
      <c r="P135" s="26"/>
      <c r="Q135" s="3"/>
    </row>
    <row r="136" spans="1:26" x14ac:dyDescent="0.35">
      <c r="A136" s="3"/>
      <c r="B136" s="3">
        <v>2016</v>
      </c>
      <c r="C136" s="3" t="s">
        <v>313</v>
      </c>
      <c r="D136" s="3" t="s">
        <v>42</v>
      </c>
      <c r="E136" s="3" t="s">
        <v>69</v>
      </c>
      <c r="F136" s="22">
        <v>156319</v>
      </c>
      <c r="G136" s="26">
        <v>8280</v>
      </c>
      <c r="H136" s="132">
        <f t="shared" si="2"/>
        <v>18.879106280193238</v>
      </c>
      <c r="I136" s="132"/>
      <c r="J136" s="140"/>
      <c r="K136" s="3"/>
      <c r="L136" s="3"/>
      <c r="M136" s="3"/>
      <c r="N136" s="3"/>
      <c r="O136" s="22"/>
      <c r="P136" s="26"/>
      <c r="Q136" s="3"/>
    </row>
    <row r="137" spans="1:26" x14ac:dyDescent="0.35">
      <c r="A137" s="3"/>
      <c r="B137" s="3">
        <v>2016</v>
      </c>
      <c r="C137" s="3" t="s">
        <v>313</v>
      </c>
      <c r="D137" s="3" t="s">
        <v>77</v>
      </c>
      <c r="E137" s="3" t="s">
        <v>69</v>
      </c>
      <c r="F137" s="22">
        <v>26</v>
      </c>
      <c r="G137" s="3">
        <v>1</v>
      </c>
      <c r="H137" s="132">
        <f t="shared" si="2"/>
        <v>26</v>
      </c>
      <c r="I137" s="132"/>
      <c r="J137" s="140"/>
      <c r="K137" s="3"/>
      <c r="L137" s="3"/>
      <c r="M137" s="3"/>
      <c r="N137" s="3"/>
      <c r="O137" s="22"/>
      <c r="P137" s="26"/>
      <c r="Q137" s="3"/>
    </row>
    <row r="138" spans="1:26" x14ac:dyDescent="0.35">
      <c r="A138" s="3"/>
      <c r="B138" s="3">
        <v>2016</v>
      </c>
      <c r="C138" s="3" t="s">
        <v>313</v>
      </c>
      <c r="D138" s="3" t="s">
        <v>115</v>
      </c>
      <c r="E138" s="3" t="s">
        <v>69</v>
      </c>
      <c r="F138" s="22">
        <v>565217</v>
      </c>
      <c r="G138" s="26">
        <v>44387</v>
      </c>
      <c r="H138" s="132">
        <f t="shared" si="2"/>
        <v>12.733840989478901</v>
      </c>
      <c r="I138" s="132"/>
      <c r="J138" s="140"/>
      <c r="K138" s="3"/>
      <c r="L138" s="3"/>
      <c r="M138" s="3"/>
      <c r="N138" s="3"/>
      <c r="O138" s="22"/>
      <c r="P138" s="3"/>
      <c r="Q138" s="3"/>
    </row>
    <row r="139" spans="1:26" x14ac:dyDescent="0.35">
      <c r="A139" s="3"/>
      <c r="B139" s="3"/>
      <c r="C139" s="3"/>
      <c r="D139" s="3"/>
      <c r="E139" s="3"/>
      <c r="F139" s="3"/>
      <c r="G139" s="3"/>
      <c r="H139" s="3"/>
      <c r="I139" s="3"/>
      <c r="J139" s="140"/>
      <c r="K139" s="3"/>
      <c r="L139" s="3"/>
      <c r="M139" s="3"/>
      <c r="N139" s="3"/>
      <c r="O139" s="22"/>
      <c r="P139" s="26"/>
      <c r="Q139" s="3"/>
    </row>
    <row r="140" spans="1:26" x14ac:dyDescent="0.35">
      <c r="A140" s="3"/>
      <c r="B140" s="3" t="s">
        <v>465</v>
      </c>
      <c r="C140" s="3"/>
      <c r="D140" s="3"/>
      <c r="E140" s="3"/>
      <c r="F140" s="3"/>
      <c r="G140" s="3"/>
      <c r="H140" s="3"/>
      <c r="I140" s="3"/>
      <c r="J140" s="140"/>
      <c r="S140" s="3"/>
      <c r="T140" s="3"/>
      <c r="U140" s="3"/>
      <c r="V140" s="3"/>
      <c r="W140" s="3"/>
      <c r="X140" s="22"/>
      <c r="Y140" s="26"/>
      <c r="Z140" s="3"/>
    </row>
    <row r="141" spans="1:26" x14ac:dyDescent="0.35">
      <c r="A141" s="3"/>
      <c r="J141" s="140"/>
      <c r="K141" s="3"/>
      <c r="L141" s="3"/>
      <c r="M141" s="3"/>
      <c r="N141" s="3"/>
      <c r="O141" s="3"/>
      <c r="P141" s="3"/>
      <c r="Q141" s="3"/>
      <c r="R141" s="3"/>
      <c r="S141" s="3"/>
      <c r="T141" s="3"/>
      <c r="U141" s="3"/>
      <c r="V141" s="3"/>
      <c r="W141" s="3"/>
      <c r="X141" s="22"/>
      <c r="Y141" s="26"/>
      <c r="Z14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196"/>
  <sheetViews>
    <sheetView zoomScale="90" zoomScaleNormal="90" workbookViewId="0">
      <selection activeCell="B3" sqref="B3"/>
    </sheetView>
  </sheetViews>
  <sheetFormatPr defaultRowHeight="14.5" x14ac:dyDescent="0.35"/>
  <cols>
    <col min="1" max="1" width="2.90625" customWidth="1"/>
    <col min="2" max="2" width="14.90625" customWidth="1"/>
    <col min="3" max="4" width="10.36328125" customWidth="1"/>
    <col min="5" max="5" width="1.6328125" customWidth="1"/>
    <col min="6" max="6" width="9.1796875" style="8" customWidth="1"/>
    <col min="7" max="7" width="8.08984375" style="8" customWidth="1"/>
    <col min="8" max="8" width="1.453125" style="155" customWidth="1"/>
    <col min="9" max="10" width="9.36328125" customWidth="1"/>
    <col min="11" max="11" width="1.453125" style="30" customWidth="1"/>
    <col min="12" max="12" width="9.1796875" customWidth="1"/>
    <col min="13" max="13" width="8.453125" customWidth="1"/>
    <col min="14" max="14" width="1.6328125" style="155" customWidth="1"/>
    <col min="15" max="16" width="9.1796875" customWidth="1"/>
    <col min="17" max="17" width="1.54296875" style="30" customWidth="1"/>
    <col min="18" max="18" width="9.54296875" customWidth="1"/>
    <col min="19" max="19" width="8.36328125" customWidth="1"/>
    <col min="20" max="20" width="1.54296875" style="156" customWidth="1"/>
    <col min="21" max="21" width="9" style="8" customWidth="1"/>
    <col min="22" max="22" width="9" style="157" customWidth="1"/>
    <col min="23" max="23" width="1.453125" style="30" customWidth="1"/>
    <col min="24" max="24" width="9.1796875" customWidth="1"/>
    <col min="25" max="25" width="8.6328125" style="158" customWidth="1"/>
    <col min="26" max="26" width="1.54296875" style="29" customWidth="1"/>
    <col min="27" max="27" width="8.90625" style="8" customWidth="1"/>
    <col min="28" max="28" width="8.90625" customWidth="1"/>
    <col min="32" max="32" width="10.1796875" customWidth="1"/>
    <col min="33" max="33" width="9.54296875" customWidth="1"/>
  </cols>
  <sheetData>
    <row r="1" spans="2:28" x14ac:dyDescent="0.35">
      <c r="K1" s="8"/>
      <c r="Q1" s="8"/>
      <c r="R1" s="8"/>
      <c r="S1" s="8"/>
      <c r="V1" s="8"/>
      <c r="W1" s="8"/>
      <c r="Y1"/>
    </row>
    <row r="2" spans="2:28" ht="18.5" x14ac:dyDescent="0.45">
      <c r="B2" s="2" t="s">
        <v>622</v>
      </c>
      <c r="K2" s="8"/>
      <c r="Q2" s="8"/>
      <c r="R2" s="8"/>
      <c r="S2" s="8"/>
      <c r="V2" s="8"/>
      <c r="W2" s="8"/>
      <c r="Y2"/>
    </row>
    <row r="3" spans="2:28" ht="18.5" x14ac:dyDescent="0.45">
      <c r="B3" s="2" t="s">
        <v>469</v>
      </c>
      <c r="K3" s="8"/>
      <c r="Q3" s="8"/>
      <c r="R3" s="8"/>
      <c r="S3" s="8"/>
      <c r="V3" s="8"/>
      <c r="W3" s="8"/>
      <c r="Y3"/>
    </row>
    <row r="4" spans="2:28" x14ac:dyDescent="0.35">
      <c r="B4" s="1" t="s">
        <v>470</v>
      </c>
      <c r="K4" s="8"/>
      <c r="Q4" s="8"/>
      <c r="R4" s="8"/>
      <c r="S4" s="8"/>
      <c r="V4" s="8"/>
      <c r="W4" s="8"/>
      <c r="Y4"/>
    </row>
    <row r="5" spans="2:28" x14ac:dyDescent="0.35">
      <c r="B5" s="159" t="s">
        <v>605</v>
      </c>
      <c r="C5" s="160"/>
      <c r="D5" s="160"/>
      <c r="E5" s="160"/>
      <c r="F5" s="160"/>
      <c r="G5" s="160"/>
      <c r="H5" s="160"/>
      <c r="I5" s="160"/>
      <c r="J5" s="160"/>
      <c r="K5" s="160"/>
      <c r="L5" s="160"/>
      <c r="M5" s="160"/>
      <c r="N5" s="161"/>
      <c r="O5" s="82"/>
      <c r="P5" s="82"/>
      <c r="Q5" s="162"/>
      <c r="R5" s="162"/>
      <c r="S5" s="162"/>
      <c r="T5" s="163"/>
      <c r="U5" s="162"/>
      <c r="V5" s="162"/>
      <c r="W5" s="162"/>
      <c r="X5" s="82"/>
      <c r="Y5" s="82"/>
      <c r="Z5" s="165"/>
      <c r="AA5" s="162"/>
      <c r="AB5" s="82"/>
    </row>
    <row r="6" spans="2:28" x14ac:dyDescent="0.35">
      <c r="B6" s="166"/>
      <c r="C6" s="166"/>
      <c r="D6" s="167"/>
      <c r="E6" s="168"/>
      <c r="F6" s="168"/>
      <c r="G6" s="168"/>
      <c r="H6" s="169"/>
      <c r="I6" s="168"/>
      <c r="J6" s="168"/>
      <c r="K6" s="168"/>
      <c r="L6" s="168"/>
      <c r="M6" s="168"/>
      <c r="N6" s="169"/>
      <c r="O6" s="168"/>
      <c r="P6" s="168"/>
      <c r="Q6" s="168"/>
      <c r="R6" s="170"/>
      <c r="S6" s="170"/>
      <c r="T6" s="171"/>
      <c r="U6" s="170"/>
      <c r="V6" s="170"/>
      <c r="W6" s="170"/>
      <c r="X6" s="170"/>
      <c r="Y6" s="170"/>
      <c r="Z6" s="172"/>
      <c r="AA6" s="162"/>
      <c r="AB6" s="82"/>
    </row>
    <row r="7" spans="2:28" ht="66.150000000000006" customHeight="1" x14ac:dyDescent="0.35">
      <c r="B7" s="173" t="s">
        <v>14</v>
      </c>
      <c r="C7" s="420" t="s">
        <v>471</v>
      </c>
      <c r="D7" s="420"/>
      <c r="E7" s="174"/>
      <c r="F7" s="420" t="s">
        <v>472</v>
      </c>
      <c r="G7" s="420"/>
      <c r="H7" s="175"/>
      <c r="I7" s="420" t="s">
        <v>473</v>
      </c>
      <c r="J7" s="420"/>
      <c r="K7" s="176"/>
      <c r="L7" s="420" t="s">
        <v>474</v>
      </c>
      <c r="M7" s="420"/>
      <c r="N7" s="175"/>
      <c r="O7" s="420" t="s">
        <v>475</v>
      </c>
      <c r="P7" s="420"/>
      <c r="Q7" s="176"/>
      <c r="R7" s="420" t="s">
        <v>476</v>
      </c>
      <c r="S7" s="420"/>
      <c r="T7" s="177"/>
      <c r="U7" s="420" t="s">
        <v>477</v>
      </c>
      <c r="V7" s="420"/>
      <c r="W7" s="178"/>
      <c r="X7" s="420" t="s">
        <v>478</v>
      </c>
      <c r="Y7" s="420"/>
      <c r="Z7" s="165"/>
      <c r="AA7" s="420" t="s">
        <v>479</v>
      </c>
      <c r="AB7" s="420"/>
    </row>
    <row r="8" spans="2:28" s="125" customFormat="1" ht="24.5" x14ac:dyDescent="0.35">
      <c r="B8" s="179"/>
      <c r="C8" s="180" t="s">
        <v>480</v>
      </c>
      <c r="D8" s="180" t="s">
        <v>16</v>
      </c>
      <c r="E8" s="181"/>
      <c r="F8" s="182" t="s">
        <v>480</v>
      </c>
      <c r="G8" s="182" t="s">
        <v>16</v>
      </c>
      <c r="H8" s="183"/>
      <c r="I8" s="180" t="s">
        <v>480</v>
      </c>
      <c r="J8" s="180" t="s">
        <v>16</v>
      </c>
      <c r="K8" s="181"/>
      <c r="L8" s="182" t="s">
        <v>480</v>
      </c>
      <c r="M8" s="182" t="s">
        <v>16</v>
      </c>
      <c r="N8" s="183"/>
      <c r="O8" s="182" t="s">
        <v>480</v>
      </c>
      <c r="P8" s="182" t="s">
        <v>16</v>
      </c>
      <c r="Q8" s="181"/>
      <c r="R8" s="182" t="s">
        <v>480</v>
      </c>
      <c r="S8" s="182" t="s">
        <v>16</v>
      </c>
      <c r="T8" s="184"/>
      <c r="U8" s="182" t="s">
        <v>480</v>
      </c>
      <c r="V8" s="185" t="s">
        <v>16</v>
      </c>
      <c r="W8" s="181"/>
      <c r="X8" s="182" t="s">
        <v>480</v>
      </c>
      <c r="Y8" s="185" t="s">
        <v>16</v>
      </c>
      <c r="Z8" s="186"/>
      <c r="AA8" s="182" t="s">
        <v>480</v>
      </c>
      <c r="AB8" s="182" t="s">
        <v>16</v>
      </c>
    </row>
    <row r="9" spans="2:28" x14ac:dyDescent="0.35">
      <c r="B9" s="187" t="s">
        <v>20</v>
      </c>
      <c r="C9" s="188">
        <v>2211</v>
      </c>
      <c r="D9" s="82">
        <v>78</v>
      </c>
      <c r="E9" s="189"/>
      <c r="F9" s="162"/>
      <c r="G9" s="162"/>
      <c r="H9" s="161"/>
      <c r="I9" s="188">
        <v>3189</v>
      </c>
      <c r="J9" s="82">
        <v>9</v>
      </c>
      <c r="K9" s="189"/>
      <c r="L9" s="82"/>
      <c r="M9" s="82"/>
      <c r="N9" s="161"/>
      <c r="O9" s="190">
        <v>12</v>
      </c>
      <c r="P9" s="162">
        <v>1</v>
      </c>
      <c r="Q9" s="189"/>
      <c r="R9" s="162"/>
      <c r="S9" s="162"/>
      <c r="T9" s="163"/>
      <c r="U9" s="190">
        <f>(C9+I9+O9)/3</f>
        <v>1804</v>
      </c>
      <c r="V9" s="191">
        <f>(D9+J9+P9)/3</f>
        <v>29.333333333333332</v>
      </c>
      <c r="W9" s="189"/>
      <c r="X9" s="162"/>
      <c r="Y9" s="164"/>
      <c r="Z9" s="165"/>
      <c r="AA9" s="162"/>
      <c r="AB9" s="82"/>
    </row>
    <row r="10" spans="2:28" x14ac:dyDescent="0.35">
      <c r="B10" s="187" t="s">
        <v>21</v>
      </c>
      <c r="C10" s="82"/>
      <c r="D10" s="82"/>
      <c r="E10" s="189"/>
      <c r="F10" s="162"/>
      <c r="G10" s="162"/>
      <c r="H10" s="161"/>
      <c r="I10" s="188">
        <v>277</v>
      </c>
      <c r="J10" s="82">
        <v>3</v>
      </c>
      <c r="K10" s="189"/>
      <c r="L10" s="82"/>
      <c r="M10" s="82"/>
      <c r="N10" s="161"/>
      <c r="O10" s="162"/>
      <c r="P10" s="162"/>
      <c r="Q10" s="189"/>
      <c r="R10" s="162"/>
      <c r="S10" s="162"/>
      <c r="T10" s="163"/>
      <c r="U10" s="190">
        <f t="shared" ref="U10:V73" si="0">(C10+I10+O10)/3</f>
        <v>92.333333333333329</v>
      </c>
      <c r="V10" s="191">
        <f t="shared" si="0"/>
        <v>1</v>
      </c>
      <c r="W10" s="189"/>
      <c r="X10" s="162"/>
      <c r="Y10" s="164"/>
      <c r="Z10" s="165"/>
      <c r="AA10" s="162"/>
      <c r="AB10" s="82"/>
    </row>
    <row r="11" spans="2:28" x14ac:dyDescent="0.35">
      <c r="B11" s="187" t="s">
        <v>22</v>
      </c>
      <c r="C11" s="188">
        <v>11057</v>
      </c>
      <c r="D11" s="82">
        <v>465</v>
      </c>
      <c r="E11" s="189"/>
      <c r="F11" s="162"/>
      <c r="G11" s="162"/>
      <c r="H11" s="161"/>
      <c r="I11" s="188">
        <v>126</v>
      </c>
      <c r="J11" s="82">
        <v>16</v>
      </c>
      <c r="K11" s="189"/>
      <c r="L11" s="82"/>
      <c r="M11" s="82"/>
      <c r="N11" s="161"/>
      <c r="O11" s="190">
        <v>4812</v>
      </c>
      <c r="P11" s="162">
        <v>5</v>
      </c>
      <c r="Q11" s="189"/>
      <c r="R11" s="162"/>
      <c r="S11" s="162"/>
      <c r="T11" s="163"/>
      <c r="U11" s="190">
        <f t="shared" si="0"/>
        <v>5331.666666666667</v>
      </c>
      <c r="V11" s="191">
        <f t="shared" si="0"/>
        <v>162</v>
      </c>
      <c r="W11" s="189"/>
      <c r="X11" s="162"/>
      <c r="Y11" s="164"/>
      <c r="Z11" s="165"/>
      <c r="AA11" s="162"/>
      <c r="AB11" s="82"/>
    </row>
    <row r="12" spans="2:28" x14ac:dyDescent="0.35">
      <c r="B12" s="187" t="s">
        <v>23</v>
      </c>
      <c r="C12" s="188">
        <v>128187</v>
      </c>
      <c r="D12" s="192">
        <v>2415</v>
      </c>
      <c r="E12" s="189"/>
      <c r="F12" s="162"/>
      <c r="G12" s="162"/>
      <c r="H12" s="161"/>
      <c r="I12" s="188">
        <v>65731</v>
      </c>
      <c r="J12" s="82">
        <v>863</v>
      </c>
      <c r="K12" s="189"/>
      <c r="L12" s="82"/>
      <c r="M12" s="82"/>
      <c r="N12" s="161"/>
      <c r="O12" s="190">
        <v>756108</v>
      </c>
      <c r="P12" s="193">
        <v>9084</v>
      </c>
      <c r="Q12" s="194"/>
      <c r="R12" s="193"/>
      <c r="S12" s="193"/>
      <c r="T12" s="195"/>
      <c r="U12" s="190">
        <f t="shared" si="0"/>
        <v>316675.33333333331</v>
      </c>
      <c r="V12" s="191">
        <f t="shared" si="0"/>
        <v>4120.666666666667</v>
      </c>
      <c r="W12" s="194"/>
      <c r="X12" s="193"/>
      <c r="Y12" s="164"/>
      <c r="Z12" s="165"/>
      <c r="AA12" s="162"/>
      <c r="AB12" s="82"/>
    </row>
    <row r="13" spans="2:28" x14ac:dyDescent="0.35">
      <c r="B13" s="187" t="s">
        <v>24</v>
      </c>
      <c r="C13" s="82"/>
      <c r="D13" s="82"/>
      <c r="E13" s="189"/>
      <c r="F13" s="162"/>
      <c r="G13" s="162"/>
      <c r="H13" s="161"/>
      <c r="I13" s="188">
        <v>149</v>
      </c>
      <c r="J13" s="82">
        <v>0</v>
      </c>
      <c r="K13" s="189"/>
      <c r="L13" s="82"/>
      <c r="M13" s="82"/>
      <c r="N13" s="161"/>
      <c r="O13" s="162"/>
      <c r="P13" s="162"/>
      <c r="Q13" s="189"/>
      <c r="R13" s="162"/>
      <c r="S13" s="162"/>
      <c r="T13" s="163"/>
      <c r="U13" s="190">
        <f t="shared" si="0"/>
        <v>49.666666666666664</v>
      </c>
      <c r="V13" s="191">
        <f t="shared" si="0"/>
        <v>0</v>
      </c>
      <c r="W13" s="189"/>
      <c r="X13" s="162"/>
      <c r="Y13" s="164"/>
      <c r="Z13" s="165"/>
      <c r="AA13" s="162"/>
      <c r="AB13" s="82"/>
    </row>
    <row r="14" spans="2:28" x14ac:dyDescent="0.35">
      <c r="B14" s="187" t="s">
        <v>25</v>
      </c>
      <c r="C14" s="82"/>
      <c r="D14" s="82"/>
      <c r="E14" s="189"/>
      <c r="F14" s="162"/>
      <c r="G14" s="162"/>
      <c r="H14" s="161"/>
      <c r="I14" s="188">
        <v>72</v>
      </c>
      <c r="J14" s="82">
        <v>4</v>
      </c>
      <c r="K14" s="189"/>
      <c r="L14" s="82"/>
      <c r="M14" s="82"/>
      <c r="N14" s="161"/>
      <c r="O14" s="162"/>
      <c r="P14" s="162"/>
      <c r="Q14" s="189"/>
      <c r="R14" s="162"/>
      <c r="S14" s="162"/>
      <c r="T14" s="163"/>
      <c r="U14" s="190">
        <f t="shared" si="0"/>
        <v>24</v>
      </c>
      <c r="V14" s="191">
        <f t="shared" si="0"/>
        <v>1.3333333333333333</v>
      </c>
      <c r="W14" s="189"/>
      <c r="X14" s="162"/>
      <c r="Y14" s="164"/>
      <c r="Z14" s="165"/>
      <c r="AA14" s="162"/>
      <c r="AB14" s="82"/>
    </row>
    <row r="15" spans="2:28" x14ac:dyDescent="0.35">
      <c r="B15" s="196" t="s">
        <v>26</v>
      </c>
      <c r="C15" s="188">
        <v>690101</v>
      </c>
      <c r="D15" s="192">
        <v>29288</v>
      </c>
      <c r="E15" s="189"/>
      <c r="F15" s="190">
        <f>'[1]RawDataExpDiscrep.'!E15</f>
        <v>119837</v>
      </c>
      <c r="G15" s="193">
        <f>'[1]RawDataExpDiscrep.'!F15</f>
        <v>21614</v>
      </c>
      <c r="H15" s="161"/>
      <c r="I15" s="188">
        <v>1113665</v>
      </c>
      <c r="J15" s="192">
        <v>20086</v>
      </c>
      <c r="K15" s="194"/>
      <c r="L15" s="190">
        <f>'[1]RawDataExpDiscrep.'!G15</f>
        <v>273262</v>
      </c>
      <c r="M15" s="193">
        <f>'[1]RawDataExpDiscrep.'!H15</f>
        <v>3468</v>
      </c>
      <c r="N15" s="161"/>
      <c r="O15" s="190">
        <v>1285910</v>
      </c>
      <c r="P15" s="193">
        <v>28040</v>
      </c>
      <c r="Q15" s="194"/>
      <c r="R15" s="190">
        <f>'[1]RawDataExpDiscrep.'!I15</f>
        <v>1080934</v>
      </c>
      <c r="S15" s="193">
        <f>'[1]RawDataExpDiscrep.'!J15</f>
        <v>20707</v>
      </c>
      <c r="T15" s="195"/>
      <c r="U15" s="190">
        <f t="shared" si="0"/>
        <v>1029892</v>
      </c>
      <c r="V15" s="191">
        <f t="shared" si="0"/>
        <v>25804.666666666668</v>
      </c>
      <c r="W15" s="194"/>
      <c r="X15" s="190">
        <f>(F15+L15+R15)/3</f>
        <v>491344.33333333331</v>
      </c>
      <c r="Y15" s="191">
        <f>(G15+M15+S15)/3</f>
        <v>15263</v>
      </c>
      <c r="Z15" s="165"/>
      <c r="AA15" s="190">
        <f>U15-X15</f>
        <v>538547.66666666674</v>
      </c>
      <c r="AB15" s="193">
        <f>V15-Y15</f>
        <v>10541.666666666668</v>
      </c>
    </row>
    <row r="16" spans="2:28" x14ac:dyDescent="0.35">
      <c r="B16" s="187" t="s">
        <v>27</v>
      </c>
      <c r="C16" s="188">
        <v>23543</v>
      </c>
      <c r="D16" s="82">
        <v>223</v>
      </c>
      <c r="E16" s="189"/>
      <c r="F16" s="162"/>
      <c r="G16" s="162"/>
      <c r="H16" s="161"/>
      <c r="I16" s="188">
        <v>23440</v>
      </c>
      <c r="J16" s="82">
        <v>200</v>
      </c>
      <c r="K16" s="189"/>
      <c r="L16" s="82"/>
      <c r="M16" s="82"/>
      <c r="N16" s="161"/>
      <c r="O16" s="190">
        <v>13978</v>
      </c>
      <c r="P16" s="162">
        <v>211</v>
      </c>
      <c r="Q16" s="189"/>
      <c r="R16" s="162"/>
      <c r="S16" s="162"/>
      <c r="T16" s="163"/>
      <c r="U16" s="190">
        <f t="shared" si="0"/>
        <v>20320.333333333332</v>
      </c>
      <c r="V16" s="191">
        <f t="shared" si="0"/>
        <v>211.33333333333334</v>
      </c>
      <c r="W16" s="189"/>
      <c r="X16" s="162"/>
      <c r="Y16" s="164"/>
      <c r="Z16" s="165"/>
      <c r="AA16" s="162"/>
      <c r="AB16" s="162"/>
    </row>
    <row r="17" spans="2:28" x14ac:dyDescent="0.35">
      <c r="B17" s="187" t="s">
        <v>28</v>
      </c>
      <c r="C17" s="82"/>
      <c r="D17" s="82"/>
      <c r="E17" s="189"/>
      <c r="F17" s="162"/>
      <c r="G17" s="162"/>
      <c r="H17" s="161"/>
      <c r="I17" s="188">
        <v>89</v>
      </c>
      <c r="J17" s="82">
        <v>1</v>
      </c>
      <c r="K17" s="189"/>
      <c r="L17" s="82"/>
      <c r="M17" s="82"/>
      <c r="N17" s="161"/>
      <c r="O17" s="162"/>
      <c r="P17" s="162"/>
      <c r="Q17" s="189"/>
      <c r="R17" s="162"/>
      <c r="S17" s="162"/>
      <c r="T17" s="163"/>
      <c r="U17" s="190">
        <f t="shared" si="0"/>
        <v>29.666666666666668</v>
      </c>
      <c r="V17" s="191">
        <f t="shared" si="0"/>
        <v>0.33333333333333331</v>
      </c>
      <c r="W17" s="189"/>
      <c r="X17" s="162"/>
      <c r="Y17" s="164"/>
      <c r="Z17" s="165"/>
      <c r="AA17" s="162"/>
      <c r="AB17" s="162"/>
    </row>
    <row r="18" spans="2:28" x14ac:dyDescent="0.35">
      <c r="B18" s="187" t="s">
        <v>29</v>
      </c>
      <c r="C18" s="188">
        <v>8100</v>
      </c>
      <c r="D18" s="82">
        <v>54</v>
      </c>
      <c r="E18" s="189"/>
      <c r="F18" s="162"/>
      <c r="G18" s="162"/>
      <c r="H18" s="161"/>
      <c r="I18" s="188">
        <v>6800</v>
      </c>
      <c r="J18" s="82">
        <v>53</v>
      </c>
      <c r="K18" s="189"/>
      <c r="L18" s="82"/>
      <c r="M18" s="82"/>
      <c r="N18" s="161"/>
      <c r="O18" s="162"/>
      <c r="P18" s="162"/>
      <c r="Q18" s="189"/>
      <c r="R18" s="162"/>
      <c r="S18" s="162"/>
      <c r="T18" s="163"/>
      <c r="U18" s="190">
        <f t="shared" si="0"/>
        <v>4966.666666666667</v>
      </c>
      <c r="V18" s="191">
        <f t="shared" si="0"/>
        <v>35.666666666666664</v>
      </c>
      <c r="W18" s="189"/>
      <c r="X18" s="162"/>
      <c r="Y18" s="164"/>
      <c r="Z18" s="165"/>
      <c r="AA18" s="162"/>
      <c r="AB18" s="162"/>
    </row>
    <row r="19" spans="2:28" x14ac:dyDescent="0.35">
      <c r="B19" s="187" t="s">
        <v>30</v>
      </c>
      <c r="C19" s="188">
        <v>135117</v>
      </c>
      <c r="D19" s="82">
        <v>707</v>
      </c>
      <c r="E19" s="189"/>
      <c r="F19" s="162"/>
      <c r="G19" s="162"/>
      <c r="H19" s="161"/>
      <c r="I19" s="188">
        <v>124330</v>
      </c>
      <c r="J19" s="82">
        <v>558</v>
      </c>
      <c r="K19" s="189"/>
      <c r="L19" s="82"/>
      <c r="M19" s="82"/>
      <c r="N19" s="161"/>
      <c r="O19" s="190">
        <v>81515</v>
      </c>
      <c r="P19" s="193">
        <v>3502</v>
      </c>
      <c r="Q19" s="194"/>
      <c r="R19" s="193"/>
      <c r="S19" s="193"/>
      <c r="T19" s="195"/>
      <c r="U19" s="190">
        <f t="shared" si="0"/>
        <v>113654</v>
      </c>
      <c r="V19" s="191">
        <f t="shared" si="0"/>
        <v>1589</v>
      </c>
      <c r="W19" s="194"/>
      <c r="X19" s="193"/>
      <c r="Y19" s="164"/>
      <c r="Z19" s="165"/>
      <c r="AA19" s="162"/>
      <c r="AB19" s="162"/>
    </row>
    <row r="20" spans="2:28" x14ac:dyDescent="0.35">
      <c r="B20" s="196" t="s">
        <v>481</v>
      </c>
      <c r="C20" s="188">
        <v>556309</v>
      </c>
      <c r="D20" s="192">
        <v>8686</v>
      </c>
      <c r="E20" s="189"/>
      <c r="F20" s="190">
        <f>'[1]RawDataExpDiscrep.'!E22</f>
        <v>399323</v>
      </c>
      <c r="G20" s="193">
        <f>'[1]RawDataExpDiscrep.'!F22</f>
        <v>4005</v>
      </c>
      <c r="H20" s="161"/>
      <c r="I20" s="188">
        <v>522910</v>
      </c>
      <c r="J20" s="192">
        <v>12102</v>
      </c>
      <c r="K20" s="194"/>
      <c r="L20" s="190">
        <f>'[1]RawDataExpDiscrep.'!G22</f>
        <v>1575839</v>
      </c>
      <c r="M20" s="193">
        <f>'[1]RawDataExpDiscrep.'!H22</f>
        <v>24118</v>
      </c>
      <c r="N20" s="161"/>
      <c r="O20" s="190">
        <v>6698818</v>
      </c>
      <c r="P20" s="193">
        <v>140193</v>
      </c>
      <c r="Q20" s="194"/>
      <c r="R20" s="190">
        <f>'[1]RawDataExpDiscrep.'!I22</f>
        <v>7175568</v>
      </c>
      <c r="S20" s="193">
        <f>'[1]RawDataExpDiscrep.'!J22</f>
        <v>141003</v>
      </c>
      <c r="T20" s="195"/>
      <c r="U20" s="190">
        <f t="shared" si="0"/>
        <v>2592679</v>
      </c>
      <c r="V20" s="191">
        <f t="shared" si="0"/>
        <v>53660.333333333336</v>
      </c>
      <c r="W20" s="194"/>
      <c r="X20" s="190">
        <f>(F20+L20+R20)/3</f>
        <v>3050243.3333333335</v>
      </c>
      <c r="Y20" s="191">
        <f>(G20+M20+S20)/3</f>
        <v>56375.333333333336</v>
      </c>
      <c r="Z20" s="165"/>
      <c r="AA20" s="190">
        <f>U20-X20</f>
        <v>-457564.33333333349</v>
      </c>
      <c r="AB20" s="193">
        <f>V20-Y20</f>
        <v>-2715</v>
      </c>
    </row>
    <row r="21" spans="2:28" x14ac:dyDescent="0.35">
      <c r="B21" s="187" t="s">
        <v>32</v>
      </c>
      <c r="C21" s="188">
        <v>283</v>
      </c>
      <c r="D21" s="82">
        <v>7</v>
      </c>
      <c r="E21" s="189"/>
      <c r="F21" s="162"/>
      <c r="G21" s="162"/>
      <c r="H21" s="161"/>
      <c r="I21" s="82"/>
      <c r="J21" s="82"/>
      <c r="K21" s="189"/>
      <c r="L21" s="82"/>
      <c r="M21" s="82"/>
      <c r="N21" s="161"/>
      <c r="O21" s="190">
        <v>14977</v>
      </c>
      <c r="P21" s="162">
        <v>345</v>
      </c>
      <c r="Q21" s="189"/>
      <c r="R21" s="162"/>
      <c r="S21" s="162"/>
      <c r="T21" s="163"/>
      <c r="U21" s="190">
        <f t="shared" si="0"/>
        <v>5086.666666666667</v>
      </c>
      <c r="V21" s="191">
        <f t="shared" si="0"/>
        <v>117.33333333333333</v>
      </c>
      <c r="W21" s="189"/>
      <c r="X21" s="162"/>
      <c r="Y21" s="164"/>
      <c r="Z21" s="165"/>
      <c r="AA21" s="162"/>
      <c r="AB21" s="162"/>
    </row>
    <row r="22" spans="2:28" x14ac:dyDescent="0.35">
      <c r="B22" s="187" t="s">
        <v>33</v>
      </c>
      <c r="C22" s="188">
        <v>460</v>
      </c>
      <c r="D22" s="82">
        <v>22</v>
      </c>
      <c r="E22" s="189"/>
      <c r="F22" s="162"/>
      <c r="G22" s="162"/>
      <c r="H22" s="161"/>
      <c r="I22" s="82"/>
      <c r="J22" s="82"/>
      <c r="K22" s="189"/>
      <c r="L22" s="82"/>
      <c r="M22" s="82"/>
      <c r="N22" s="161"/>
      <c r="O22" s="190">
        <v>165</v>
      </c>
      <c r="P22" s="162">
        <v>12</v>
      </c>
      <c r="Q22" s="189"/>
      <c r="R22" s="162"/>
      <c r="S22" s="162"/>
      <c r="T22" s="163"/>
      <c r="U22" s="190">
        <f t="shared" si="0"/>
        <v>208.33333333333334</v>
      </c>
      <c r="V22" s="191">
        <f t="shared" si="0"/>
        <v>11.333333333333334</v>
      </c>
      <c r="W22" s="189"/>
      <c r="X22" s="162"/>
      <c r="Y22" s="164"/>
      <c r="Z22" s="165"/>
      <c r="AA22" s="162"/>
      <c r="AB22" s="162"/>
    </row>
    <row r="23" spans="2:28" x14ac:dyDescent="0.35">
      <c r="B23" s="196" t="s">
        <v>34</v>
      </c>
      <c r="C23" s="188">
        <v>3851271</v>
      </c>
      <c r="D23" s="192">
        <v>36152</v>
      </c>
      <c r="E23" s="189"/>
      <c r="F23" s="190">
        <f>'[1]RawDataExpDiscrep.'!E33</f>
        <v>3542501</v>
      </c>
      <c r="G23" s="193">
        <f>'[1]RawDataExpDiscrep.'!F33</f>
        <v>36223</v>
      </c>
      <c r="H23" s="161"/>
      <c r="I23" s="188">
        <v>2954334</v>
      </c>
      <c r="J23" s="192">
        <v>30151</v>
      </c>
      <c r="K23" s="194"/>
      <c r="L23" s="190">
        <f>'[1]RawDataExpDiscrep.'!G33</f>
        <v>1828862</v>
      </c>
      <c r="M23" s="193">
        <f>'[1]RawDataExpDiscrep.'!H33</f>
        <v>19110</v>
      </c>
      <c r="N23" s="161"/>
      <c r="O23" s="190">
        <v>215640</v>
      </c>
      <c r="P23" s="193">
        <v>3450</v>
      </c>
      <c r="Q23" s="194"/>
      <c r="R23" s="190">
        <f>'[1]RawDataExpDiscrep.'!I33</f>
        <v>476055</v>
      </c>
      <c r="S23" s="193">
        <f>'[1]RawDataExpDiscrep.'!J33</f>
        <v>8109</v>
      </c>
      <c r="T23" s="195"/>
      <c r="U23" s="190">
        <f t="shared" si="0"/>
        <v>2340415</v>
      </c>
      <c r="V23" s="191">
        <f t="shared" si="0"/>
        <v>23251</v>
      </c>
      <c r="W23" s="194"/>
      <c r="X23" s="190">
        <f>(F23+L23+R23)/3</f>
        <v>1949139.3333333333</v>
      </c>
      <c r="Y23" s="191">
        <f>(G23+M23+S23)/3</f>
        <v>21147.333333333332</v>
      </c>
      <c r="Z23" s="165"/>
      <c r="AA23" s="190">
        <f>U23-X23</f>
        <v>391275.66666666674</v>
      </c>
      <c r="AB23" s="193">
        <f>V23-Y23</f>
        <v>2103.6666666666679</v>
      </c>
    </row>
    <row r="24" spans="2:28" x14ac:dyDescent="0.35">
      <c r="B24" s="187" t="s">
        <v>35</v>
      </c>
      <c r="C24" s="188">
        <v>650</v>
      </c>
      <c r="D24" s="82">
        <v>3</v>
      </c>
      <c r="E24" s="189"/>
      <c r="F24" s="162"/>
      <c r="G24" s="162"/>
      <c r="H24" s="161"/>
      <c r="I24" s="188">
        <v>784</v>
      </c>
      <c r="J24" s="82">
        <v>8</v>
      </c>
      <c r="K24" s="189"/>
      <c r="L24" s="82"/>
      <c r="M24" s="82"/>
      <c r="N24" s="161"/>
      <c r="O24" s="190">
        <v>380</v>
      </c>
      <c r="P24" s="162">
        <v>33</v>
      </c>
      <c r="Q24" s="189"/>
      <c r="R24" s="162"/>
      <c r="S24" s="162"/>
      <c r="T24" s="163"/>
      <c r="U24" s="190">
        <f t="shared" si="0"/>
        <v>604.66666666666663</v>
      </c>
      <c r="V24" s="191">
        <f t="shared" si="0"/>
        <v>14.666666666666666</v>
      </c>
      <c r="W24" s="189"/>
      <c r="X24" s="162"/>
      <c r="Y24" s="164"/>
      <c r="Z24" s="165"/>
      <c r="AA24" s="162"/>
      <c r="AB24" s="162"/>
    </row>
    <row r="25" spans="2:28" x14ac:dyDescent="0.35">
      <c r="B25" s="187" t="s">
        <v>36</v>
      </c>
      <c r="C25" s="188">
        <v>821</v>
      </c>
      <c r="D25" s="82">
        <v>7</v>
      </c>
      <c r="E25" s="189"/>
      <c r="F25" s="162"/>
      <c r="G25" s="162"/>
      <c r="H25" s="161"/>
      <c r="I25" s="188">
        <v>1530</v>
      </c>
      <c r="J25" s="82">
        <v>10</v>
      </c>
      <c r="K25" s="189"/>
      <c r="L25" s="82"/>
      <c r="M25" s="82"/>
      <c r="N25" s="161"/>
      <c r="O25" s="190">
        <v>1524</v>
      </c>
      <c r="P25" s="162">
        <v>5</v>
      </c>
      <c r="Q25" s="189"/>
      <c r="R25" s="162"/>
      <c r="S25" s="162"/>
      <c r="T25" s="163"/>
      <c r="U25" s="190">
        <f t="shared" si="0"/>
        <v>1291.6666666666667</v>
      </c>
      <c r="V25" s="191">
        <f t="shared" si="0"/>
        <v>7.333333333333333</v>
      </c>
      <c r="W25" s="189"/>
      <c r="X25" s="162"/>
      <c r="Y25" s="164"/>
      <c r="Z25" s="165"/>
      <c r="AA25" s="162"/>
      <c r="AB25" s="162"/>
    </row>
    <row r="26" spans="2:28" x14ac:dyDescent="0.35">
      <c r="B26" s="187" t="s">
        <v>37</v>
      </c>
      <c r="C26" s="188"/>
      <c r="D26" s="82"/>
      <c r="E26" s="189"/>
      <c r="F26" s="162"/>
      <c r="G26" s="162"/>
      <c r="H26" s="161"/>
      <c r="I26" s="188"/>
      <c r="J26" s="82"/>
      <c r="K26" s="189"/>
      <c r="L26" s="82"/>
      <c r="M26" s="82"/>
      <c r="N26" s="161"/>
      <c r="O26" s="190">
        <v>2952</v>
      </c>
      <c r="P26" s="162">
        <v>14</v>
      </c>
      <c r="Q26" s="189"/>
      <c r="R26" s="162"/>
      <c r="S26" s="162"/>
      <c r="T26" s="163"/>
      <c r="U26" s="190">
        <f t="shared" si="0"/>
        <v>984</v>
      </c>
      <c r="V26" s="191">
        <f t="shared" si="0"/>
        <v>4.666666666666667</v>
      </c>
      <c r="W26" s="189"/>
      <c r="X26" s="162"/>
      <c r="Y26" s="164"/>
      <c r="Z26" s="165"/>
      <c r="AA26" s="162"/>
      <c r="AB26" s="162"/>
    </row>
    <row r="27" spans="2:28" x14ac:dyDescent="0.35">
      <c r="B27" s="187" t="s">
        <v>38</v>
      </c>
      <c r="C27" s="188"/>
      <c r="D27" s="82"/>
      <c r="E27" s="189"/>
      <c r="F27" s="162"/>
      <c r="G27" s="162"/>
      <c r="H27" s="161"/>
      <c r="I27" s="188"/>
      <c r="J27" s="82"/>
      <c r="K27" s="189"/>
      <c r="L27" s="82"/>
      <c r="M27" s="82"/>
      <c r="N27" s="161"/>
      <c r="O27" s="190">
        <v>37</v>
      </c>
      <c r="P27" s="162">
        <v>3</v>
      </c>
      <c r="Q27" s="189"/>
      <c r="R27" s="162"/>
      <c r="S27" s="162"/>
      <c r="T27" s="163"/>
      <c r="U27" s="190">
        <f t="shared" si="0"/>
        <v>12.333333333333334</v>
      </c>
      <c r="V27" s="191">
        <f t="shared" si="0"/>
        <v>1</v>
      </c>
      <c r="W27" s="189"/>
      <c r="X27" s="162"/>
      <c r="Y27" s="164"/>
      <c r="Z27" s="165"/>
      <c r="AA27" s="162"/>
      <c r="AB27" s="162"/>
    </row>
    <row r="28" spans="2:28" x14ac:dyDescent="0.35">
      <c r="B28" s="187" t="s">
        <v>39</v>
      </c>
      <c r="C28" s="188">
        <v>3952</v>
      </c>
      <c r="D28" s="192">
        <v>5128</v>
      </c>
      <c r="E28" s="189"/>
      <c r="F28" s="162"/>
      <c r="G28" s="162"/>
      <c r="H28" s="161"/>
      <c r="I28" s="82"/>
      <c r="J28" s="82"/>
      <c r="K28" s="189"/>
      <c r="L28" s="82"/>
      <c r="M28" s="82"/>
      <c r="N28" s="161"/>
      <c r="O28" s="190">
        <v>169</v>
      </c>
      <c r="P28" s="162">
        <v>73</v>
      </c>
      <c r="Q28" s="189"/>
      <c r="R28" s="162"/>
      <c r="S28" s="162"/>
      <c r="T28" s="163"/>
      <c r="U28" s="190">
        <f t="shared" si="0"/>
        <v>1373.6666666666667</v>
      </c>
      <c r="V28" s="191">
        <f t="shared" si="0"/>
        <v>1733.6666666666667</v>
      </c>
      <c r="W28" s="189"/>
      <c r="X28" s="162"/>
      <c r="Y28" s="164"/>
      <c r="Z28" s="165"/>
      <c r="AA28" s="162"/>
      <c r="AB28" s="162"/>
    </row>
    <row r="29" spans="2:28" x14ac:dyDescent="0.35">
      <c r="B29" s="196" t="s">
        <v>40</v>
      </c>
      <c r="C29" s="188">
        <v>6209</v>
      </c>
      <c r="D29" s="82">
        <v>625</v>
      </c>
      <c r="E29" s="189"/>
      <c r="F29" s="190">
        <f>'[1]RawDataExpDiscrep.'!E39</f>
        <v>0</v>
      </c>
      <c r="G29" s="193">
        <f>'[1]RawDataExpDiscrep.'!F39</f>
        <v>0</v>
      </c>
      <c r="H29" s="161"/>
      <c r="I29" s="188">
        <v>1368250</v>
      </c>
      <c r="J29" s="192">
        <v>144101</v>
      </c>
      <c r="K29" s="194"/>
      <c r="L29" s="190">
        <f>'[1]RawDataExpDiscrep.'!G39</f>
        <v>437796</v>
      </c>
      <c r="M29" s="193">
        <f>'[1]RawDataExpDiscrep.'!H39</f>
        <v>6314</v>
      </c>
      <c r="N29" s="161"/>
      <c r="O29" s="190">
        <v>50506</v>
      </c>
      <c r="P29" s="193">
        <v>6143</v>
      </c>
      <c r="Q29" s="194"/>
      <c r="R29" s="190">
        <f>'[1]RawDataExpDiscrep.'!I39</f>
        <v>69017</v>
      </c>
      <c r="S29" s="193">
        <f>'[1]RawDataExpDiscrep.'!J39</f>
        <v>872</v>
      </c>
      <c r="T29" s="195"/>
      <c r="U29" s="190">
        <f t="shared" si="0"/>
        <v>474988.33333333331</v>
      </c>
      <c r="V29" s="191">
        <f t="shared" si="0"/>
        <v>50289.666666666664</v>
      </c>
      <c r="W29" s="194"/>
      <c r="X29" s="190">
        <f>(F29+L29+R29)/3</f>
        <v>168937.66666666666</v>
      </c>
      <c r="Y29" s="191">
        <f>(G29+M29+S29)/3</f>
        <v>2395.3333333333335</v>
      </c>
      <c r="Z29" s="165"/>
      <c r="AA29" s="190">
        <f>U29-X29</f>
        <v>306050.66666666663</v>
      </c>
      <c r="AB29" s="193">
        <f>V29-Y29</f>
        <v>47894.333333333328</v>
      </c>
    </row>
    <row r="30" spans="2:28" x14ac:dyDescent="0.35">
      <c r="B30" s="187" t="s">
        <v>41</v>
      </c>
      <c r="C30" s="188">
        <v>233660</v>
      </c>
      <c r="D30" s="192">
        <v>2231</v>
      </c>
      <c r="E30" s="189"/>
      <c r="F30" s="162"/>
      <c r="G30" s="162"/>
      <c r="H30" s="161"/>
      <c r="I30" s="82"/>
      <c r="J30" s="82"/>
      <c r="K30" s="189"/>
      <c r="L30" s="82"/>
      <c r="M30" s="82"/>
      <c r="N30" s="161"/>
      <c r="O30" s="190">
        <v>55476</v>
      </c>
      <c r="P30" s="193">
        <v>1004</v>
      </c>
      <c r="Q30" s="194"/>
      <c r="R30" s="193"/>
      <c r="S30" s="193"/>
      <c r="T30" s="195"/>
      <c r="U30" s="190">
        <f t="shared" si="0"/>
        <v>96378.666666666672</v>
      </c>
      <c r="V30" s="191">
        <f t="shared" si="0"/>
        <v>1078.3333333333333</v>
      </c>
      <c r="W30" s="194"/>
      <c r="X30" s="193"/>
      <c r="Y30" s="164"/>
      <c r="Z30" s="165"/>
      <c r="AA30" s="162"/>
      <c r="AB30" s="162"/>
    </row>
    <row r="31" spans="2:28" x14ac:dyDescent="0.35">
      <c r="B31" s="196" t="s">
        <v>42</v>
      </c>
      <c r="C31" s="188">
        <v>8911869</v>
      </c>
      <c r="D31" s="192">
        <v>99940</v>
      </c>
      <c r="E31" s="189"/>
      <c r="F31" s="190">
        <f>'[1]RawDataExpDiscrep.'!E56</f>
        <v>7705236</v>
      </c>
      <c r="G31" s="193">
        <f>'[1]RawDataExpDiscrep.'!F56</f>
        <v>103234</v>
      </c>
      <c r="H31" s="161"/>
      <c r="I31" s="188">
        <v>6834410</v>
      </c>
      <c r="J31" s="192">
        <v>127167</v>
      </c>
      <c r="K31" s="194"/>
      <c r="L31" s="190">
        <f>'[1]RawDataExpDiscrep.'!G56</f>
        <v>6601639</v>
      </c>
      <c r="M31" s="193">
        <f>'[1]RawDataExpDiscrep.'!H56</f>
        <v>140856</v>
      </c>
      <c r="N31" s="161"/>
      <c r="O31" s="190">
        <v>5387045</v>
      </c>
      <c r="P31" s="193">
        <v>133206</v>
      </c>
      <c r="Q31" s="194"/>
      <c r="R31" s="190">
        <f>'[1]RawDataExpDiscrep.'!I56</f>
        <v>4865423</v>
      </c>
      <c r="S31" s="193">
        <f>'[1]RawDataExpDiscrep.'!J56</f>
        <v>141407</v>
      </c>
      <c r="T31" s="195"/>
      <c r="U31" s="190">
        <f t="shared" si="0"/>
        <v>7044441.333333333</v>
      </c>
      <c r="V31" s="191">
        <f t="shared" si="0"/>
        <v>120104.33333333333</v>
      </c>
      <c r="W31" s="194"/>
      <c r="X31" s="190">
        <f>(F31+L31+R31)/3</f>
        <v>6390766</v>
      </c>
      <c r="Y31" s="191">
        <f>(G31+M31+S31)/3</f>
        <v>128499</v>
      </c>
      <c r="Z31" s="165"/>
      <c r="AA31" s="190">
        <f>U31-X31</f>
        <v>653675.33333333302</v>
      </c>
      <c r="AB31" s="193">
        <f>V31-Y31</f>
        <v>-8394.6666666666715</v>
      </c>
    </row>
    <row r="32" spans="2:28" x14ac:dyDescent="0.35">
      <c r="B32" s="187" t="s">
        <v>43</v>
      </c>
      <c r="C32" s="188">
        <v>349</v>
      </c>
      <c r="D32" s="82">
        <v>42</v>
      </c>
      <c r="E32" s="189"/>
      <c r="F32" s="162"/>
      <c r="G32" s="162"/>
      <c r="H32" s="161"/>
      <c r="I32" s="82"/>
      <c r="J32" s="82"/>
      <c r="K32" s="189"/>
      <c r="L32" s="82"/>
      <c r="M32" s="82"/>
      <c r="N32" s="161"/>
      <c r="O32" s="162"/>
      <c r="P32" s="162"/>
      <c r="Q32" s="189"/>
      <c r="R32" s="162"/>
      <c r="S32" s="162"/>
      <c r="T32" s="163"/>
      <c r="U32" s="190">
        <f t="shared" si="0"/>
        <v>116.33333333333333</v>
      </c>
      <c r="V32" s="191">
        <f t="shared" si="0"/>
        <v>14</v>
      </c>
      <c r="W32" s="189"/>
      <c r="X32" s="162"/>
      <c r="Y32" s="164"/>
      <c r="Z32" s="165"/>
      <c r="AA32" s="162"/>
      <c r="AB32" s="162"/>
    </row>
    <row r="33" spans="2:28" x14ac:dyDescent="0.35">
      <c r="B33" s="187" t="s">
        <v>44</v>
      </c>
      <c r="C33" s="82"/>
      <c r="D33" s="82"/>
      <c r="E33" s="189"/>
      <c r="F33" s="162"/>
      <c r="G33" s="162"/>
      <c r="H33" s="161"/>
      <c r="I33" s="188">
        <v>1206</v>
      </c>
      <c r="J33" s="82">
        <v>1</v>
      </c>
      <c r="K33" s="189"/>
      <c r="L33" s="82"/>
      <c r="M33" s="82"/>
      <c r="N33" s="161"/>
      <c r="O33" s="190">
        <v>473</v>
      </c>
      <c r="P33" s="162">
        <v>27</v>
      </c>
      <c r="Q33" s="189"/>
      <c r="R33" s="162"/>
      <c r="S33" s="162"/>
      <c r="T33" s="163"/>
      <c r="U33" s="190">
        <f t="shared" si="0"/>
        <v>559.66666666666663</v>
      </c>
      <c r="V33" s="191">
        <f t="shared" si="0"/>
        <v>9.3333333333333339</v>
      </c>
      <c r="W33" s="189"/>
      <c r="X33" s="162"/>
      <c r="Y33" s="164"/>
      <c r="Z33" s="165"/>
      <c r="AA33" s="162"/>
      <c r="AB33" s="82"/>
    </row>
    <row r="34" spans="2:28" x14ac:dyDescent="0.35">
      <c r="B34" s="187" t="s">
        <v>45</v>
      </c>
      <c r="C34" s="188">
        <v>3229</v>
      </c>
      <c r="D34" s="82">
        <v>30</v>
      </c>
      <c r="E34" s="189"/>
      <c r="F34" s="162"/>
      <c r="G34" s="162"/>
      <c r="H34" s="161"/>
      <c r="I34" s="188">
        <v>2336</v>
      </c>
      <c r="J34" s="82">
        <v>19</v>
      </c>
      <c r="K34" s="189"/>
      <c r="L34" s="82"/>
      <c r="M34" s="82"/>
      <c r="N34" s="161"/>
      <c r="O34" s="190">
        <v>626</v>
      </c>
      <c r="P34" s="162">
        <v>5</v>
      </c>
      <c r="Q34" s="189"/>
      <c r="R34" s="162"/>
      <c r="S34" s="162"/>
      <c r="T34" s="163"/>
      <c r="U34" s="190">
        <f t="shared" si="0"/>
        <v>2063.6666666666665</v>
      </c>
      <c r="V34" s="191">
        <f t="shared" si="0"/>
        <v>18</v>
      </c>
      <c r="W34" s="189"/>
      <c r="X34" s="162"/>
      <c r="Y34" s="164"/>
      <c r="Z34" s="165"/>
      <c r="AA34" s="162"/>
      <c r="AB34" s="82"/>
    </row>
    <row r="35" spans="2:28" x14ac:dyDescent="0.35">
      <c r="B35" s="196" t="s">
        <v>46</v>
      </c>
      <c r="C35" s="188">
        <v>101425</v>
      </c>
      <c r="D35" s="192">
        <v>3783</v>
      </c>
      <c r="E35" s="189"/>
      <c r="F35" s="190">
        <f>'[1]RawDataExpDiscrep.'!E67</f>
        <v>16930</v>
      </c>
      <c r="G35" s="193">
        <f>'[1]RawDataExpDiscrep.'!F67</f>
        <v>2630</v>
      </c>
      <c r="H35" s="161"/>
      <c r="I35" s="188">
        <v>92056</v>
      </c>
      <c r="J35" s="192">
        <v>20046</v>
      </c>
      <c r="K35" s="194"/>
      <c r="L35" s="190">
        <f>'[1]RawDataExpDiscrep.'!G67</f>
        <v>126862</v>
      </c>
      <c r="M35" s="193">
        <f>'[1]RawDataExpDiscrep.'!H67</f>
        <v>1056</v>
      </c>
      <c r="N35" s="161"/>
      <c r="O35" s="190">
        <v>215792</v>
      </c>
      <c r="P35" s="193">
        <v>8813</v>
      </c>
      <c r="Q35" s="194"/>
      <c r="R35" s="190">
        <f>'[1]RawDataExpDiscrep.'!I67</f>
        <v>4127</v>
      </c>
      <c r="S35" s="193">
        <f>'[1]RawDataExpDiscrep.'!J67</f>
        <v>1106</v>
      </c>
      <c r="T35" s="195"/>
      <c r="U35" s="190">
        <f t="shared" si="0"/>
        <v>136424.33333333334</v>
      </c>
      <c r="V35" s="191">
        <f t="shared" si="0"/>
        <v>10880.666666666666</v>
      </c>
      <c r="W35" s="194"/>
      <c r="X35" s="190">
        <f>(F35+L35+R35)/3</f>
        <v>49306.333333333336</v>
      </c>
      <c r="Y35" s="191">
        <f>(G35+M35+S35)/3</f>
        <v>1597.3333333333333</v>
      </c>
      <c r="Z35" s="165"/>
      <c r="AA35" s="190">
        <f>U35-X35</f>
        <v>87118</v>
      </c>
      <c r="AB35" s="192">
        <f>V35-Y35</f>
        <v>9283.3333333333321</v>
      </c>
    </row>
    <row r="36" spans="2:28" x14ac:dyDescent="0.35">
      <c r="B36" s="187" t="s">
        <v>47</v>
      </c>
      <c r="C36" s="188">
        <v>1072</v>
      </c>
      <c r="D36" s="82">
        <v>8</v>
      </c>
      <c r="E36" s="189"/>
      <c r="F36" s="162"/>
      <c r="G36" s="162"/>
      <c r="H36" s="161"/>
      <c r="I36" s="188">
        <v>1668</v>
      </c>
      <c r="J36" s="82">
        <v>222</v>
      </c>
      <c r="K36" s="189"/>
      <c r="L36" s="82"/>
      <c r="M36" s="82"/>
      <c r="N36" s="161"/>
      <c r="O36" s="190">
        <v>5324</v>
      </c>
      <c r="P36" s="193">
        <v>1301</v>
      </c>
      <c r="Q36" s="194"/>
      <c r="R36" s="193"/>
      <c r="S36" s="193"/>
      <c r="T36" s="195"/>
      <c r="U36" s="190">
        <f t="shared" si="0"/>
        <v>2688</v>
      </c>
      <c r="V36" s="191">
        <f t="shared" si="0"/>
        <v>510.33333333333331</v>
      </c>
      <c r="W36" s="194"/>
      <c r="X36" s="193"/>
      <c r="Y36" s="164"/>
      <c r="Z36" s="165"/>
      <c r="AA36" s="162"/>
      <c r="AB36" s="82"/>
    </row>
    <row r="37" spans="2:28" x14ac:dyDescent="0.35">
      <c r="B37" s="187" t="s">
        <v>48</v>
      </c>
      <c r="C37" s="188">
        <v>22</v>
      </c>
      <c r="D37" s="82">
        <v>0</v>
      </c>
      <c r="E37" s="189"/>
      <c r="F37" s="162"/>
      <c r="G37" s="162"/>
      <c r="H37" s="161"/>
      <c r="I37" s="188">
        <v>1145</v>
      </c>
      <c r="J37" s="82">
        <v>13</v>
      </c>
      <c r="K37" s="189"/>
      <c r="L37" s="82"/>
      <c r="M37" s="82"/>
      <c r="N37" s="161"/>
      <c r="O37" s="190">
        <v>56</v>
      </c>
      <c r="P37" s="162">
        <v>1</v>
      </c>
      <c r="Q37" s="189"/>
      <c r="R37" s="162"/>
      <c r="S37" s="162"/>
      <c r="T37" s="163"/>
      <c r="U37" s="190">
        <f t="shared" si="0"/>
        <v>407.66666666666669</v>
      </c>
      <c r="V37" s="191">
        <f t="shared" si="0"/>
        <v>4.666666666666667</v>
      </c>
      <c r="W37" s="189"/>
      <c r="X37" s="162"/>
      <c r="Y37" s="164"/>
      <c r="Z37" s="165"/>
      <c r="AA37" s="162"/>
      <c r="AB37" s="82"/>
    </row>
    <row r="38" spans="2:28" x14ac:dyDescent="0.35">
      <c r="B38" s="187" t="s">
        <v>49</v>
      </c>
      <c r="C38" s="188">
        <v>646403</v>
      </c>
      <c r="D38" s="192">
        <v>7708</v>
      </c>
      <c r="E38" s="189"/>
      <c r="F38" s="162"/>
      <c r="G38" s="162"/>
      <c r="H38" s="161"/>
      <c r="I38" s="188">
        <v>153938</v>
      </c>
      <c r="J38" s="192">
        <v>1919</v>
      </c>
      <c r="K38" s="194"/>
      <c r="L38" s="192"/>
      <c r="M38" s="192"/>
      <c r="N38" s="161"/>
      <c r="O38" s="190">
        <v>1673</v>
      </c>
      <c r="P38" s="162">
        <v>111</v>
      </c>
      <c r="Q38" s="189"/>
      <c r="R38" s="162"/>
      <c r="S38" s="162"/>
      <c r="T38" s="163"/>
      <c r="U38" s="190">
        <f t="shared" si="0"/>
        <v>267338</v>
      </c>
      <c r="V38" s="191">
        <f t="shared" si="0"/>
        <v>3246</v>
      </c>
      <c r="W38" s="189"/>
      <c r="X38" s="162"/>
      <c r="Y38" s="164"/>
      <c r="Z38" s="165"/>
      <c r="AA38" s="162"/>
      <c r="AB38" s="82"/>
    </row>
    <row r="39" spans="2:28" x14ac:dyDescent="0.35">
      <c r="B39" s="187" t="s">
        <v>50</v>
      </c>
      <c r="C39" s="188">
        <v>38561</v>
      </c>
      <c r="D39" s="82">
        <v>518</v>
      </c>
      <c r="E39" s="189"/>
      <c r="F39" s="162"/>
      <c r="G39" s="162"/>
      <c r="H39" s="161"/>
      <c r="I39" s="82"/>
      <c r="J39" s="82"/>
      <c r="K39" s="189"/>
      <c r="L39" s="82"/>
      <c r="M39" s="82"/>
      <c r="N39" s="161"/>
      <c r="O39" s="190">
        <v>68747</v>
      </c>
      <c r="P39" s="162">
        <v>968</v>
      </c>
      <c r="Q39" s="189"/>
      <c r="R39" s="162"/>
      <c r="S39" s="162"/>
      <c r="T39" s="163"/>
      <c r="U39" s="190">
        <f t="shared" si="0"/>
        <v>35769.333333333336</v>
      </c>
      <c r="V39" s="191">
        <f t="shared" si="0"/>
        <v>495.33333333333331</v>
      </c>
      <c r="W39" s="189"/>
      <c r="X39" s="162"/>
      <c r="Y39" s="164"/>
      <c r="Z39" s="165"/>
      <c r="AA39" s="162"/>
      <c r="AB39" s="82"/>
    </row>
    <row r="40" spans="2:28" x14ac:dyDescent="0.35">
      <c r="B40" s="187" t="s">
        <v>51</v>
      </c>
      <c r="C40" s="188">
        <v>39473</v>
      </c>
      <c r="D40" s="82">
        <v>279</v>
      </c>
      <c r="E40" s="189"/>
      <c r="F40" s="162"/>
      <c r="G40" s="162"/>
      <c r="H40" s="161"/>
      <c r="I40" s="188">
        <v>12694</v>
      </c>
      <c r="J40" s="82">
        <v>96</v>
      </c>
      <c r="K40" s="189"/>
      <c r="L40" s="82"/>
      <c r="M40" s="82"/>
      <c r="N40" s="161"/>
      <c r="O40" s="162"/>
      <c r="P40" s="162"/>
      <c r="Q40" s="189"/>
      <c r="R40" s="162"/>
      <c r="S40" s="162"/>
      <c r="T40" s="163"/>
      <c r="U40" s="190">
        <f t="shared" si="0"/>
        <v>17389</v>
      </c>
      <c r="V40" s="191">
        <f t="shared" si="0"/>
        <v>125</v>
      </c>
      <c r="W40" s="189"/>
      <c r="X40" s="162"/>
      <c r="Y40" s="164"/>
      <c r="Z40" s="165"/>
      <c r="AA40" s="162"/>
      <c r="AB40" s="82"/>
    </row>
    <row r="41" spans="2:28" x14ac:dyDescent="0.35">
      <c r="B41" s="187" t="s">
        <v>52</v>
      </c>
      <c r="C41" s="188">
        <v>697</v>
      </c>
      <c r="D41" s="82">
        <v>3</v>
      </c>
      <c r="E41" s="189"/>
      <c r="F41" s="162"/>
      <c r="G41" s="162"/>
      <c r="H41" s="161"/>
      <c r="I41" s="188">
        <v>98</v>
      </c>
      <c r="J41" s="82">
        <v>0</v>
      </c>
      <c r="K41" s="189"/>
      <c r="L41" s="82"/>
      <c r="M41" s="82"/>
      <c r="N41" s="161"/>
      <c r="O41" s="190">
        <v>720</v>
      </c>
      <c r="P41" s="162">
        <v>9</v>
      </c>
      <c r="Q41" s="189"/>
      <c r="R41" s="162"/>
      <c r="S41" s="162"/>
      <c r="T41" s="163"/>
      <c r="U41" s="190">
        <f t="shared" si="0"/>
        <v>505</v>
      </c>
      <c r="V41" s="191">
        <f t="shared" si="0"/>
        <v>4</v>
      </c>
      <c r="W41" s="189"/>
      <c r="X41" s="162"/>
      <c r="Y41" s="164"/>
      <c r="Z41" s="165"/>
      <c r="AA41" s="162"/>
      <c r="AB41" s="82"/>
    </row>
    <row r="42" spans="2:28" x14ac:dyDescent="0.35">
      <c r="B42" s="196" t="s">
        <v>53</v>
      </c>
      <c r="C42" s="188">
        <v>409913</v>
      </c>
      <c r="D42" s="192">
        <v>171335</v>
      </c>
      <c r="E42" s="189"/>
      <c r="F42" s="190">
        <f>'[1]RawDataExpDiscrep.'!E70</f>
        <v>0</v>
      </c>
      <c r="G42" s="193">
        <f>'[1]RawDataExpDiscrep.'!F70</f>
        <v>0</v>
      </c>
      <c r="H42" s="161"/>
      <c r="I42" s="188">
        <v>401118</v>
      </c>
      <c r="J42" s="192">
        <v>218428</v>
      </c>
      <c r="K42" s="194"/>
      <c r="L42" s="190">
        <f>'[1]RawDataExpDiscrep.'!G70</f>
        <v>128</v>
      </c>
      <c r="M42" s="193">
        <f>'[1]RawDataExpDiscrep.'!H70</f>
        <v>4</v>
      </c>
      <c r="N42" s="161"/>
      <c r="O42" s="190">
        <v>983</v>
      </c>
      <c r="P42" s="162">
        <v>17</v>
      </c>
      <c r="Q42" s="189"/>
      <c r="R42" s="190">
        <f>'[1]RawDataExpDiscrep.'!I70</f>
        <v>0</v>
      </c>
      <c r="S42" s="193">
        <f>'[1]RawDataExpDiscrep.'!J70</f>
        <v>0</v>
      </c>
      <c r="T42" s="163"/>
      <c r="U42" s="190">
        <f t="shared" si="0"/>
        <v>270671.33333333331</v>
      </c>
      <c r="V42" s="191">
        <f t="shared" si="0"/>
        <v>129926.66666666667</v>
      </c>
      <c r="W42" s="189"/>
      <c r="X42" s="190">
        <f>(F42+L42+R42)/3</f>
        <v>42.666666666666664</v>
      </c>
      <c r="Y42" s="191">
        <f>(G42+M42+S42)/3</f>
        <v>1.3333333333333333</v>
      </c>
      <c r="Z42" s="165"/>
      <c r="AA42" s="190">
        <f>U42-X42</f>
        <v>270628.66666666663</v>
      </c>
      <c r="AB42" s="192">
        <f>V42-Y42</f>
        <v>129925.33333333334</v>
      </c>
    </row>
    <row r="43" spans="2:28" x14ac:dyDescent="0.35">
      <c r="B43" s="187" t="s">
        <v>54</v>
      </c>
      <c r="C43" s="188">
        <v>409</v>
      </c>
      <c r="D43" s="82">
        <v>2</v>
      </c>
      <c r="E43" s="189"/>
      <c r="F43" s="162"/>
      <c r="G43" s="162"/>
      <c r="H43" s="161"/>
      <c r="I43" s="188">
        <v>14906</v>
      </c>
      <c r="J43" s="82">
        <v>88</v>
      </c>
      <c r="K43" s="189"/>
      <c r="L43" s="82"/>
      <c r="M43" s="82"/>
      <c r="N43" s="161"/>
      <c r="O43" s="190">
        <v>1463</v>
      </c>
      <c r="P43" s="162">
        <v>6</v>
      </c>
      <c r="Q43" s="189"/>
      <c r="R43" s="162"/>
      <c r="S43" s="162"/>
      <c r="T43" s="163"/>
      <c r="U43" s="190">
        <f t="shared" si="0"/>
        <v>5592.666666666667</v>
      </c>
      <c r="V43" s="191">
        <f t="shared" si="0"/>
        <v>32</v>
      </c>
      <c r="W43" s="189"/>
      <c r="X43" s="162"/>
      <c r="Y43" s="164"/>
      <c r="Z43" s="165"/>
      <c r="AA43" s="162"/>
      <c r="AB43" s="82"/>
    </row>
    <row r="44" spans="2:28" x14ac:dyDescent="0.35">
      <c r="B44" s="187" t="s">
        <v>55</v>
      </c>
      <c r="C44" s="188">
        <v>3504</v>
      </c>
      <c r="D44" s="82">
        <v>19</v>
      </c>
      <c r="E44" s="189"/>
      <c r="F44" s="162"/>
      <c r="G44" s="162"/>
      <c r="H44" s="161"/>
      <c r="I44" s="188">
        <v>5801</v>
      </c>
      <c r="J44" s="82">
        <v>31</v>
      </c>
      <c r="K44" s="189"/>
      <c r="L44" s="82"/>
      <c r="M44" s="82"/>
      <c r="N44" s="161"/>
      <c r="O44" s="190">
        <v>4214</v>
      </c>
      <c r="P44" s="162">
        <v>22</v>
      </c>
      <c r="Q44" s="189"/>
      <c r="R44" s="162"/>
      <c r="S44" s="162"/>
      <c r="T44" s="163"/>
      <c r="U44" s="190">
        <f t="shared" si="0"/>
        <v>4506.333333333333</v>
      </c>
      <c r="V44" s="191">
        <f t="shared" si="0"/>
        <v>24</v>
      </c>
      <c r="W44" s="189"/>
      <c r="X44" s="162"/>
      <c r="Y44" s="164"/>
      <c r="Z44" s="165"/>
      <c r="AA44" s="162"/>
      <c r="AB44" s="82"/>
    </row>
    <row r="45" spans="2:28" x14ac:dyDescent="0.35">
      <c r="B45" s="187" t="s">
        <v>56</v>
      </c>
      <c r="C45" s="188">
        <v>27173</v>
      </c>
      <c r="D45" s="82">
        <v>181</v>
      </c>
      <c r="E45" s="189"/>
      <c r="F45" s="162"/>
      <c r="G45" s="162"/>
      <c r="H45" s="161"/>
      <c r="I45" s="188">
        <v>32588</v>
      </c>
      <c r="J45" s="82">
        <v>405</v>
      </c>
      <c r="K45" s="189"/>
      <c r="L45" s="82"/>
      <c r="M45" s="82"/>
      <c r="N45" s="161"/>
      <c r="O45" s="190">
        <v>37427</v>
      </c>
      <c r="P45" s="162">
        <v>386</v>
      </c>
      <c r="Q45" s="189"/>
      <c r="R45" s="162"/>
      <c r="S45" s="162"/>
      <c r="T45" s="163"/>
      <c r="U45" s="190">
        <f t="shared" si="0"/>
        <v>32396</v>
      </c>
      <c r="V45" s="191">
        <f t="shared" si="0"/>
        <v>324</v>
      </c>
      <c r="W45" s="189"/>
      <c r="X45" s="162"/>
      <c r="Y45" s="164"/>
      <c r="Z45" s="165"/>
      <c r="AA45" s="162"/>
      <c r="AB45" s="82"/>
    </row>
    <row r="46" spans="2:28" x14ac:dyDescent="0.35">
      <c r="B46" s="187" t="s">
        <v>57</v>
      </c>
      <c r="C46" s="82"/>
      <c r="D46" s="82"/>
      <c r="E46" s="189"/>
      <c r="F46" s="162"/>
      <c r="G46" s="162"/>
      <c r="H46" s="161"/>
      <c r="I46" s="82"/>
      <c r="J46" s="82"/>
      <c r="K46" s="189"/>
      <c r="L46" s="82"/>
      <c r="M46" s="82"/>
      <c r="N46" s="161"/>
      <c r="O46" s="190">
        <v>34</v>
      </c>
      <c r="P46" s="162">
        <v>0</v>
      </c>
      <c r="Q46" s="189"/>
      <c r="R46" s="162"/>
      <c r="S46" s="162"/>
      <c r="T46" s="163"/>
      <c r="U46" s="190">
        <f t="shared" si="0"/>
        <v>11.333333333333334</v>
      </c>
      <c r="V46" s="191">
        <f t="shared" si="0"/>
        <v>0</v>
      </c>
      <c r="W46" s="189"/>
      <c r="X46" s="162"/>
      <c r="Y46" s="164"/>
      <c r="Z46" s="165"/>
      <c r="AA46" s="162"/>
      <c r="AB46" s="82"/>
    </row>
    <row r="47" spans="2:28" x14ac:dyDescent="0.35">
      <c r="B47" s="187" t="s">
        <v>58</v>
      </c>
      <c r="C47" s="188">
        <v>104</v>
      </c>
      <c r="D47" s="82">
        <v>2</v>
      </c>
      <c r="E47" s="189"/>
      <c r="F47" s="162"/>
      <c r="G47" s="162"/>
      <c r="H47" s="161"/>
      <c r="I47" s="82"/>
      <c r="J47" s="82"/>
      <c r="K47" s="189"/>
      <c r="L47" s="82"/>
      <c r="M47" s="82"/>
      <c r="N47" s="161"/>
      <c r="O47" s="162"/>
      <c r="P47" s="162"/>
      <c r="Q47" s="189"/>
      <c r="R47" s="162"/>
      <c r="S47" s="162"/>
      <c r="T47" s="163"/>
      <c r="U47" s="190">
        <f t="shared" si="0"/>
        <v>34.666666666666664</v>
      </c>
      <c r="V47" s="191">
        <f t="shared" si="0"/>
        <v>0.66666666666666663</v>
      </c>
      <c r="W47" s="189"/>
      <c r="X47" s="162"/>
      <c r="Y47" s="164"/>
      <c r="Z47" s="165"/>
      <c r="AA47" s="162"/>
      <c r="AB47" s="82"/>
    </row>
    <row r="48" spans="2:28" x14ac:dyDescent="0.35">
      <c r="B48" s="196" t="s">
        <v>59</v>
      </c>
      <c r="C48" s="188">
        <v>1664211</v>
      </c>
      <c r="D48" s="192">
        <v>40046</v>
      </c>
      <c r="E48" s="189"/>
      <c r="F48" s="190">
        <f>'[1]RawDataExpDiscrep.'!E102</f>
        <v>1137295</v>
      </c>
      <c r="G48" s="193">
        <f>'[1]RawDataExpDiscrep.'!F102</f>
        <v>96368</v>
      </c>
      <c r="H48" s="161"/>
      <c r="I48" s="188">
        <v>1122070</v>
      </c>
      <c r="J48" s="192">
        <v>19254</v>
      </c>
      <c r="K48" s="194"/>
      <c r="L48" s="190">
        <f>'[1]RawDataExpDiscrep.'!G102</f>
        <v>408823</v>
      </c>
      <c r="M48" s="193">
        <f>'[1]RawDataExpDiscrep.'!H102</f>
        <v>107619</v>
      </c>
      <c r="N48" s="161"/>
      <c r="O48" s="190">
        <v>354774</v>
      </c>
      <c r="P48" s="193">
        <v>4893</v>
      </c>
      <c r="Q48" s="194"/>
      <c r="R48" s="190">
        <f>'[1]RawDataExpDiscrep.'!I102</f>
        <v>715887</v>
      </c>
      <c r="S48" s="193">
        <f>'[1]RawDataExpDiscrep.'!J102</f>
        <v>82141</v>
      </c>
      <c r="T48" s="195"/>
      <c r="U48" s="190">
        <f t="shared" si="0"/>
        <v>1047018.3333333334</v>
      </c>
      <c r="V48" s="191">
        <f t="shared" si="0"/>
        <v>21397.666666666668</v>
      </c>
      <c r="W48" s="194"/>
      <c r="X48" s="190">
        <f>(F48+L48+R48)/3</f>
        <v>754001.66666666663</v>
      </c>
      <c r="Y48" s="191">
        <f>(G48+M48+S48)/3</f>
        <v>95376</v>
      </c>
      <c r="Z48" s="165"/>
      <c r="AA48" s="190">
        <f>U48-X48</f>
        <v>293016.66666666674</v>
      </c>
      <c r="AB48" s="192">
        <f>V48-Y48</f>
        <v>-73978.333333333328</v>
      </c>
    </row>
    <row r="49" spans="2:28" x14ac:dyDescent="0.35">
      <c r="B49" s="187" t="s">
        <v>60</v>
      </c>
      <c r="C49" s="188">
        <v>7543</v>
      </c>
      <c r="D49" s="192">
        <v>1175</v>
      </c>
      <c r="E49" s="189"/>
      <c r="F49" s="162"/>
      <c r="G49" s="162"/>
      <c r="H49" s="161"/>
      <c r="I49" s="82"/>
      <c r="J49" s="82"/>
      <c r="K49" s="189"/>
      <c r="L49" s="82"/>
      <c r="M49" s="82"/>
      <c r="N49" s="161"/>
      <c r="O49" s="162"/>
      <c r="P49" s="162"/>
      <c r="Q49" s="189"/>
      <c r="R49" s="162"/>
      <c r="S49" s="162"/>
      <c r="T49" s="163"/>
      <c r="U49" s="190">
        <f t="shared" si="0"/>
        <v>2514.3333333333335</v>
      </c>
      <c r="V49" s="191">
        <f t="shared" si="0"/>
        <v>391.66666666666669</v>
      </c>
      <c r="W49" s="189"/>
      <c r="X49" s="162"/>
      <c r="Y49" s="164"/>
      <c r="Z49" s="165"/>
      <c r="AA49" s="162"/>
      <c r="AB49" s="82"/>
    </row>
    <row r="50" spans="2:28" x14ac:dyDescent="0.35">
      <c r="B50" s="187" t="s">
        <v>61</v>
      </c>
      <c r="C50" s="188">
        <v>84516</v>
      </c>
      <c r="D50" s="82">
        <v>906</v>
      </c>
      <c r="E50" s="189"/>
      <c r="F50" s="162"/>
      <c r="G50" s="162"/>
      <c r="H50" s="161"/>
      <c r="I50" s="188">
        <v>126957</v>
      </c>
      <c r="J50" s="192">
        <v>2499</v>
      </c>
      <c r="K50" s="194"/>
      <c r="L50" s="192"/>
      <c r="M50" s="192"/>
      <c r="N50" s="161"/>
      <c r="O50" s="190">
        <v>54418</v>
      </c>
      <c r="P50" s="193">
        <v>4277</v>
      </c>
      <c r="Q50" s="194"/>
      <c r="R50" s="193"/>
      <c r="S50" s="193"/>
      <c r="T50" s="195"/>
      <c r="U50" s="190">
        <f t="shared" si="0"/>
        <v>88630.333333333328</v>
      </c>
      <c r="V50" s="191">
        <f t="shared" si="0"/>
        <v>2560.6666666666665</v>
      </c>
      <c r="W50" s="194"/>
      <c r="X50" s="193"/>
      <c r="Y50" s="164"/>
      <c r="Z50" s="165"/>
      <c r="AA50" s="162"/>
      <c r="AB50" s="82"/>
    </row>
    <row r="51" spans="2:28" x14ac:dyDescent="0.35">
      <c r="B51" s="187" t="s">
        <v>62</v>
      </c>
      <c r="C51" s="188">
        <v>8102</v>
      </c>
      <c r="D51" s="82">
        <v>80</v>
      </c>
      <c r="E51" s="189"/>
      <c r="F51" s="162"/>
      <c r="G51" s="162"/>
      <c r="H51" s="161"/>
      <c r="I51" s="188">
        <v>107830</v>
      </c>
      <c r="J51" s="192">
        <v>1850</v>
      </c>
      <c r="K51" s="194"/>
      <c r="L51" s="192"/>
      <c r="M51" s="192"/>
      <c r="N51" s="161"/>
      <c r="O51" s="190">
        <v>37699</v>
      </c>
      <c r="P51" s="162">
        <v>738</v>
      </c>
      <c r="Q51" s="189"/>
      <c r="R51" s="162"/>
      <c r="S51" s="162"/>
      <c r="T51" s="163"/>
      <c r="U51" s="190">
        <f t="shared" si="0"/>
        <v>51210.333333333336</v>
      </c>
      <c r="V51" s="191">
        <f t="shared" si="0"/>
        <v>889.33333333333337</v>
      </c>
      <c r="W51" s="189"/>
      <c r="X51" s="162"/>
      <c r="Y51" s="164"/>
      <c r="Z51" s="165"/>
      <c r="AA51" s="162"/>
      <c r="AB51" s="82"/>
    </row>
    <row r="52" spans="2:28" x14ac:dyDescent="0.35">
      <c r="B52" s="196" t="s">
        <v>63</v>
      </c>
      <c r="C52" s="188">
        <v>905440</v>
      </c>
      <c r="D52" s="192">
        <v>77871</v>
      </c>
      <c r="E52" s="189"/>
      <c r="F52" s="190">
        <f>'[1]RawDataExpDiscrep.'!E110</f>
        <v>3648164</v>
      </c>
      <c r="G52" s="193">
        <f>'[1]RawDataExpDiscrep.'!F110</f>
        <v>38981</v>
      </c>
      <c r="H52" s="161"/>
      <c r="I52" s="188">
        <v>113443</v>
      </c>
      <c r="J52" s="192">
        <v>5313</v>
      </c>
      <c r="K52" s="194"/>
      <c r="L52" s="190">
        <f>'[1]RawDataExpDiscrep.'!G110</f>
        <v>111661</v>
      </c>
      <c r="M52" s="193">
        <f>'[1]RawDataExpDiscrep.'!H110</f>
        <v>1864</v>
      </c>
      <c r="N52" s="161"/>
      <c r="O52" s="190">
        <v>553964</v>
      </c>
      <c r="P52" s="193">
        <v>29280</v>
      </c>
      <c r="Q52" s="194"/>
      <c r="R52" s="190">
        <f>'[1]RawDataExpDiscrep.'!I110</f>
        <v>491385</v>
      </c>
      <c r="S52" s="193">
        <f>'[1]RawDataExpDiscrep.'!J110</f>
        <v>13794</v>
      </c>
      <c r="T52" s="195"/>
      <c r="U52" s="190">
        <f t="shared" si="0"/>
        <v>524282.33333333331</v>
      </c>
      <c r="V52" s="191">
        <f t="shared" si="0"/>
        <v>37488</v>
      </c>
      <c r="W52" s="194"/>
      <c r="X52" s="190">
        <f>(F52+L52+R52)/3</f>
        <v>1417070</v>
      </c>
      <c r="Y52" s="191">
        <f>(G52+M52+S52)/3</f>
        <v>18213</v>
      </c>
      <c r="Z52" s="165"/>
      <c r="AA52" s="190">
        <f>U52-X52</f>
        <v>-892787.66666666674</v>
      </c>
      <c r="AB52" s="192">
        <f>V52-Y52</f>
        <v>19275</v>
      </c>
    </row>
    <row r="53" spans="2:28" x14ac:dyDescent="0.35">
      <c r="B53" s="187" t="s">
        <v>64</v>
      </c>
      <c r="C53" s="82"/>
      <c r="D53" s="82"/>
      <c r="E53" s="189"/>
      <c r="F53" s="162"/>
      <c r="G53" s="162"/>
      <c r="H53" s="161"/>
      <c r="I53" s="188">
        <v>122591</v>
      </c>
      <c r="J53" s="192">
        <v>1307</v>
      </c>
      <c r="K53" s="194"/>
      <c r="L53" s="192"/>
      <c r="M53" s="192"/>
      <c r="N53" s="161"/>
      <c r="O53" s="162"/>
      <c r="P53" s="162"/>
      <c r="Q53" s="189"/>
      <c r="R53" s="162"/>
      <c r="S53" s="162"/>
      <c r="T53" s="163"/>
      <c r="U53" s="190">
        <f t="shared" si="0"/>
        <v>40863.666666666664</v>
      </c>
      <c r="V53" s="191">
        <f t="shared" si="0"/>
        <v>435.66666666666669</v>
      </c>
      <c r="W53" s="189"/>
      <c r="X53" s="162"/>
      <c r="Y53" s="164"/>
      <c r="Z53" s="165"/>
      <c r="AA53" s="162"/>
      <c r="AB53" s="82"/>
    </row>
    <row r="54" spans="2:28" x14ac:dyDescent="0.35">
      <c r="B54" s="196" t="s">
        <v>65</v>
      </c>
      <c r="C54" s="188">
        <v>9555068</v>
      </c>
      <c r="D54" s="192">
        <v>107815</v>
      </c>
      <c r="E54" s="189"/>
      <c r="F54" s="190">
        <f>'[1]RawDataExpDiscrep.'!E117</f>
        <v>569890</v>
      </c>
      <c r="G54" s="193">
        <f>'[1]RawDataExpDiscrep.'!F117</f>
        <v>37262</v>
      </c>
      <c r="H54" s="161"/>
      <c r="I54" s="188">
        <v>133888</v>
      </c>
      <c r="J54" s="192">
        <v>1726</v>
      </c>
      <c r="K54" s="194"/>
      <c r="L54" s="190">
        <f>'[1]RawDataExpDiscrep.'!G117</f>
        <v>0</v>
      </c>
      <c r="M54" s="193">
        <f>'[1]RawDataExpDiscrep.'!H117</f>
        <v>0</v>
      </c>
      <c r="N54" s="161"/>
      <c r="O54" s="190">
        <v>1044022</v>
      </c>
      <c r="P54" s="193">
        <v>78010</v>
      </c>
      <c r="Q54" s="194"/>
      <c r="R54" s="190">
        <f>'[1]RawDataExpDiscrep.'!I117</f>
        <v>39591</v>
      </c>
      <c r="S54" s="193">
        <f>'[1]RawDataExpDiscrep.'!J117</f>
        <v>8315</v>
      </c>
      <c r="T54" s="195"/>
      <c r="U54" s="190">
        <f t="shared" si="0"/>
        <v>3577659.3333333335</v>
      </c>
      <c r="V54" s="191">
        <f t="shared" si="0"/>
        <v>62517</v>
      </c>
      <c r="W54" s="194"/>
      <c r="X54" s="190">
        <f>(F54+L54+R54)/3</f>
        <v>203160.33333333334</v>
      </c>
      <c r="Y54" s="191">
        <f>(G54+M54+S54)/3</f>
        <v>15192.333333333334</v>
      </c>
      <c r="Z54" s="165"/>
      <c r="AA54" s="190">
        <f>U54-X54</f>
        <v>3374499</v>
      </c>
      <c r="AB54" s="192">
        <f>V54-Y54</f>
        <v>47324.666666666664</v>
      </c>
    </row>
    <row r="55" spans="2:28" x14ac:dyDescent="0.35">
      <c r="B55" s="187" t="s">
        <v>66</v>
      </c>
      <c r="C55" s="188">
        <v>129813</v>
      </c>
      <c r="D55" s="192">
        <v>5438</v>
      </c>
      <c r="E55" s="189"/>
      <c r="F55" s="162"/>
      <c r="G55" s="162"/>
      <c r="H55" s="161"/>
      <c r="I55" s="188">
        <v>219215</v>
      </c>
      <c r="J55" s="192">
        <v>7006</v>
      </c>
      <c r="K55" s="194"/>
      <c r="L55" s="192"/>
      <c r="M55" s="192"/>
      <c r="N55" s="161"/>
      <c r="O55" s="190">
        <v>175824</v>
      </c>
      <c r="P55" s="193">
        <v>8981</v>
      </c>
      <c r="Q55" s="194"/>
      <c r="R55" s="193"/>
      <c r="S55" s="193"/>
      <c r="T55" s="195"/>
      <c r="U55" s="190">
        <f t="shared" si="0"/>
        <v>174950.66666666666</v>
      </c>
      <c r="V55" s="191">
        <f t="shared" si="0"/>
        <v>7141.666666666667</v>
      </c>
      <c r="W55" s="194"/>
      <c r="X55" s="193"/>
      <c r="Y55" s="164"/>
      <c r="Z55" s="165"/>
      <c r="AA55" s="162"/>
      <c r="AB55" s="82"/>
    </row>
    <row r="56" spans="2:28" x14ac:dyDescent="0.35">
      <c r="B56" s="187" t="s">
        <v>67</v>
      </c>
      <c r="C56" s="188">
        <v>870</v>
      </c>
      <c r="D56" s="82">
        <v>10</v>
      </c>
      <c r="E56" s="189"/>
      <c r="F56" s="162"/>
      <c r="G56" s="162"/>
      <c r="H56" s="161"/>
      <c r="I56" s="82"/>
      <c r="J56" s="82"/>
      <c r="K56" s="189"/>
      <c r="L56" s="82"/>
      <c r="M56" s="82"/>
      <c r="N56" s="161"/>
      <c r="O56" s="162"/>
      <c r="P56" s="162"/>
      <c r="Q56" s="189"/>
      <c r="R56" s="162"/>
      <c r="S56" s="162"/>
      <c r="T56" s="163"/>
      <c r="U56" s="190">
        <f t="shared" si="0"/>
        <v>290</v>
      </c>
      <c r="V56" s="191">
        <f t="shared" si="0"/>
        <v>3.3333333333333335</v>
      </c>
      <c r="W56" s="189"/>
      <c r="X56" s="162"/>
      <c r="Y56" s="164"/>
      <c r="Z56" s="165"/>
      <c r="AA56" s="162"/>
      <c r="AB56" s="82"/>
    </row>
    <row r="57" spans="2:28" x14ac:dyDescent="0.35">
      <c r="B57" s="196" t="s">
        <v>68</v>
      </c>
      <c r="C57" s="188">
        <v>16984863</v>
      </c>
      <c r="D57" s="192">
        <v>182629</v>
      </c>
      <c r="E57" s="189"/>
      <c r="F57" s="190">
        <f>'[1]RawDataExpDiscrep.'!E141</f>
        <v>12050942</v>
      </c>
      <c r="G57" s="193">
        <f>'[1]RawDataExpDiscrep.'!F141</f>
        <v>170745</v>
      </c>
      <c r="H57" s="161"/>
      <c r="I57" s="188">
        <v>4834186</v>
      </c>
      <c r="J57" s="192">
        <v>78078</v>
      </c>
      <c r="K57" s="194"/>
      <c r="L57" s="190">
        <f>'[1]RawDataExpDiscrep.'!G141</f>
        <v>2797131</v>
      </c>
      <c r="M57" s="193">
        <f>'[1]RawDataExpDiscrep.'!H141</f>
        <v>65982</v>
      </c>
      <c r="N57" s="161"/>
      <c r="O57" s="190">
        <v>6420466</v>
      </c>
      <c r="P57" s="193">
        <v>153883</v>
      </c>
      <c r="Q57" s="194"/>
      <c r="R57" s="190">
        <f>'[1]RawDataExpDiscrep.'!I141</f>
        <v>4005358</v>
      </c>
      <c r="S57" s="193">
        <f>'[1]RawDataExpDiscrep.'!J141</f>
        <v>131562</v>
      </c>
      <c r="T57" s="195"/>
      <c r="U57" s="190">
        <f t="shared" si="0"/>
        <v>9413171.666666666</v>
      </c>
      <c r="V57" s="191">
        <f t="shared" si="0"/>
        <v>138196.66666666666</v>
      </c>
      <c r="W57" s="194"/>
      <c r="X57" s="190">
        <f>(F57+L57+R57)/3</f>
        <v>6284477</v>
      </c>
      <c r="Y57" s="191">
        <f>(G57+M57+S57)/3</f>
        <v>122763</v>
      </c>
      <c r="Z57" s="165"/>
      <c r="AA57" s="190">
        <f>U57-X57</f>
        <v>3128694.666666666</v>
      </c>
      <c r="AB57" s="192">
        <f>V57-Y57</f>
        <v>15433.666666666657</v>
      </c>
    </row>
    <row r="58" spans="2:28" x14ac:dyDescent="0.35">
      <c r="B58" s="196" t="s">
        <v>69</v>
      </c>
      <c r="C58" s="188">
        <v>185569</v>
      </c>
      <c r="D58" s="192">
        <v>1320</v>
      </c>
      <c r="E58" s="189"/>
      <c r="F58" s="190">
        <v>4305645</v>
      </c>
      <c r="G58" s="193">
        <v>45885</v>
      </c>
      <c r="H58" s="161"/>
      <c r="I58" s="188">
        <v>115356</v>
      </c>
      <c r="J58" s="82">
        <v>732</v>
      </c>
      <c r="K58" s="189"/>
      <c r="L58" s="190">
        <v>6315207</v>
      </c>
      <c r="M58" s="193">
        <v>82713</v>
      </c>
      <c r="N58" s="161"/>
      <c r="O58" s="190">
        <v>12450</v>
      </c>
      <c r="P58" s="162">
        <v>88</v>
      </c>
      <c r="Q58" s="189"/>
      <c r="R58" s="162"/>
      <c r="S58" s="162"/>
      <c r="T58" s="163"/>
      <c r="U58" s="190">
        <f t="shared" si="0"/>
        <v>104458.33333333333</v>
      </c>
      <c r="V58" s="191">
        <f t="shared" si="0"/>
        <v>713.33333333333337</v>
      </c>
      <c r="W58" s="189"/>
      <c r="X58" s="190">
        <f>(F58+L58+R58)/3</f>
        <v>3540284</v>
      </c>
      <c r="Y58" s="191">
        <f>(G58+M58+S58)/3</f>
        <v>42866</v>
      </c>
      <c r="Z58" s="165"/>
      <c r="AA58" s="190">
        <f>U58-X58</f>
        <v>-3435825.6666666665</v>
      </c>
      <c r="AB58" s="192">
        <f>V58-Y58</f>
        <v>-42152.666666666664</v>
      </c>
    </row>
    <row r="59" spans="2:28" x14ac:dyDescent="0.35">
      <c r="B59" s="187" t="s">
        <v>70</v>
      </c>
      <c r="C59" s="188">
        <v>2538</v>
      </c>
      <c r="D59" s="82">
        <v>69</v>
      </c>
      <c r="E59" s="189"/>
      <c r="F59" s="162"/>
      <c r="G59" s="162"/>
      <c r="H59" s="161"/>
      <c r="I59" s="188">
        <v>5697</v>
      </c>
      <c r="J59" s="82">
        <v>85</v>
      </c>
      <c r="K59" s="189"/>
      <c r="L59" s="82"/>
      <c r="M59" s="82"/>
      <c r="N59" s="161"/>
      <c r="O59" s="190">
        <v>7979</v>
      </c>
      <c r="P59" s="162">
        <v>140</v>
      </c>
      <c r="Q59" s="189"/>
      <c r="R59" s="162"/>
      <c r="S59" s="162"/>
      <c r="T59" s="163"/>
      <c r="U59" s="190">
        <f t="shared" si="0"/>
        <v>5404.666666666667</v>
      </c>
      <c r="V59" s="191">
        <f t="shared" si="0"/>
        <v>98</v>
      </c>
      <c r="W59" s="189"/>
      <c r="X59" s="162"/>
      <c r="Y59" s="164"/>
      <c r="Z59" s="165"/>
      <c r="AA59" s="162"/>
      <c r="AB59" s="82"/>
    </row>
    <row r="60" spans="2:28" x14ac:dyDescent="0.35">
      <c r="B60" s="187" t="s">
        <v>71</v>
      </c>
      <c r="C60" s="188">
        <v>771000</v>
      </c>
      <c r="D60" s="192">
        <v>8423</v>
      </c>
      <c r="E60" s="189"/>
      <c r="F60" s="162"/>
      <c r="G60" s="162"/>
      <c r="H60" s="161"/>
      <c r="I60" s="188">
        <v>336000</v>
      </c>
      <c r="J60" s="192">
        <v>3759</v>
      </c>
      <c r="K60" s="194"/>
      <c r="L60" s="192"/>
      <c r="M60" s="192"/>
      <c r="N60" s="161"/>
      <c r="O60" s="190">
        <v>594000</v>
      </c>
      <c r="P60" s="193">
        <v>6029</v>
      </c>
      <c r="Q60" s="194"/>
      <c r="R60" s="193"/>
      <c r="S60" s="193"/>
      <c r="T60" s="195"/>
      <c r="U60" s="190">
        <f t="shared" si="0"/>
        <v>567000</v>
      </c>
      <c r="V60" s="191">
        <f t="shared" si="0"/>
        <v>6070.333333333333</v>
      </c>
      <c r="W60" s="194"/>
      <c r="X60" s="193"/>
      <c r="Y60" s="164"/>
      <c r="Z60" s="165"/>
      <c r="AA60" s="162"/>
      <c r="AB60" s="82"/>
    </row>
    <row r="61" spans="2:28" x14ac:dyDescent="0.35">
      <c r="B61" s="187" t="s">
        <v>72</v>
      </c>
      <c r="C61" s="188">
        <v>113318</v>
      </c>
      <c r="D61" s="192">
        <v>1874</v>
      </c>
      <c r="E61" s="189"/>
      <c r="F61" s="162"/>
      <c r="G61" s="162"/>
      <c r="H61" s="161"/>
      <c r="I61" s="188">
        <v>106861</v>
      </c>
      <c r="J61" s="192">
        <v>1579</v>
      </c>
      <c r="K61" s="194"/>
      <c r="L61" s="192"/>
      <c r="M61" s="192"/>
      <c r="N61" s="161"/>
      <c r="O61" s="190">
        <v>143023</v>
      </c>
      <c r="P61" s="193">
        <v>2880</v>
      </c>
      <c r="Q61" s="194"/>
      <c r="R61" s="193"/>
      <c r="S61" s="193"/>
      <c r="T61" s="195"/>
      <c r="U61" s="190">
        <f t="shared" si="0"/>
        <v>121067.33333333333</v>
      </c>
      <c r="V61" s="191">
        <f t="shared" si="0"/>
        <v>2111</v>
      </c>
      <c r="W61" s="194"/>
      <c r="X61" s="193"/>
      <c r="Y61" s="164"/>
      <c r="Z61" s="165"/>
      <c r="AA61" s="162"/>
      <c r="AB61" s="82"/>
    </row>
    <row r="62" spans="2:28" x14ac:dyDescent="0.35">
      <c r="B62" s="187" t="s">
        <v>73</v>
      </c>
      <c r="C62" s="188">
        <v>864</v>
      </c>
      <c r="D62" s="82">
        <v>1</v>
      </c>
      <c r="E62" s="189"/>
      <c r="F62" s="162"/>
      <c r="G62" s="162"/>
      <c r="H62" s="161"/>
      <c r="I62" s="188">
        <v>9</v>
      </c>
      <c r="J62" s="82">
        <v>0</v>
      </c>
      <c r="K62" s="189"/>
      <c r="L62" s="82"/>
      <c r="M62" s="82"/>
      <c r="N62" s="161"/>
      <c r="O62" s="162"/>
      <c r="P62" s="162"/>
      <c r="Q62" s="189"/>
      <c r="R62" s="162"/>
      <c r="S62" s="162"/>
      <c r="T62" s="163"/>
      <c r="U62" s="190">
        <f t="shared" si="0"/>
        <v>291</v>
      </c>
      <c r="V62" s="191">
        <f t="shared" si="0"/>
        <v>0.33333333333333331</v>
      </c>
      <c r="W62" s="189"/>
      <c r="X62" s="162"/>
      <c r="Y62" s="164"/>
      <c r="Z62" s="165"/>
      <c r="AA62" s="162"/>
      <c r="AB62" s="82"/>
    </row>
    <row r="63" spans="2:28" x14ac:dyDescent="0.35">
      <c r="B63" s="187" t="s">
        <v>74</v>
      </c>
      <c r="C63" s="188">
        <v>7402</v>
      </c>
      <c r="D63" s="82">
        <v>2</v>
      </c>
      <c r="E63" s="189"/>
      <c r="F63" s="162"/>
      <c r="G63" s="162"/>
      <c r="H63" s="161"/>
      <c r="I63" s="188">
        <v>15826</v>
      </c>
      <c r="J63" s="82">
        <v>4</v>
      </c>
      <c r="K63" s="189"/>
      <c r="L63" s="82"/>
      <c r="M63" s="82"/>
      <c r="N63" s="161"/>
      <c r="O63" s="190">
        <v>7710</v>
      </c>
      <c r="P63" s="162">
        <v>2</v>
      </c>
      <c r="Q63" s="189"/>
      <c r="R63" s="162"/>
      <c r="S63" s="162"/>
      <c r="T63" s="163"/>
      <c r="U63" s="190">
        <f t="shared" si="0"/>
        <v>10312.666666666666</v>
      </c>
      <c r="V63" s="191">
        <f t="shared" si="0"/>
        <v>2.6666666666666665</v>
      </c>
      <c r="W63" s="189"/>
      <c r="X63" s="162"/>
      <c r="Y63" s="164"/>
      <c r="Z63" s="165"/>
      <c r="AA63" s="162"/>
      <c r="AB63" s="82"/>
    </row>
    <row r="64" spans="2:28" x14ac:dyDescent="0.35">
      <c r="B64" s="187" t="s">
        <v>75</v>
      </c>
      <c r="C64" s="188">
        <v>1980</v>
      </c>
      <c r="D64" s="82">
        <v>7</v>
      </c>
      <c r="E64" s="189"/>
      <c r="F64" s="162"/>
      <c r="G64" s="162"/>
      <c r="H64" s="161"/>
      <c r="I64" s="188">
        <v>1651</v>
      </c>
      <c r="J64" s="82">
        <v>7</v>
      </c>
      <c r="K64" s="189"/>
      <c r="L64" s="82"/>
      <c r="M64" s="82"/>
      <c r="N64" s="161"/>
      <c r="O64" s="190">
        <v>3719</v>
      </c>
      <c r="P64" s="162">
        <v>20</v>
      </c>
      <c r="Q64" s="189"/>
      <c r="R64" s="162"/>
      <c r="S64" s="162"/>
      <c r="T64" s="163"/>
      <c r="U64" s="190">
        <f t="shared" si="0"/>
        <v>2450</v>
      </c>
      <c r="V64" s="191">
        <f t="shared" si="0"/>
        <v>11.333333333333334</v>
      </c>
      <c r="W64" s="189"/>
      <c r="X64" s="162"/>
      <c r="Y64" s="164"/>
      <c r="Z64" s="165"/>
      <c r="AA64" s="162"/>
      <c r="AB64" s="82"/>
    </row>
    <row r="65" spans="2:28" x14ac:dyDescent="0.35">
      <c r="B65" s="187" t="s">
        <v>76</v>
      </c>
      <c r="C65" s="188">
        <v>2736029</v>
      </c>
      <c r="D65" s="192">
        <v>25774</v>
      </c>
      <c r="E65" s="189"/>
      <c r="F65" s="162"/>
      <c r="G65" s="162"/>
      <c r="H65" s="161"/>
      <c r="I65" s="82"/>
      <c r="J65" s="82"/>
      <c r="K65" s="189"/>
      <c r="L65" s="82"/>
      <c r="M65" s="82"/>
      <c r="N65" s="161"/>
      <c r="O65" s="162"/>
      <c r="P65" s="162"/>
      <c r="Q65" s="189"/>
      <c r="R65" s="162"/>
      <c r="S65" s="162"/>
      <c r="T65" s="163"/>
      <c r="U65" s="190">
        <f t="shared" si="0"/>
        <v>912009.66666666663</v>
      </c>
      <c r="V65" s="191">
        <f t="shared" si="0"/>
        <v>8591.3333333333339</v>
      </c>
      <c r="W65" s="189"/>
      <c r="X65" s="162"/>
      <c r="Y65" s="164"/>
      <c r="Z65" s="165"/>
      <c r="AA65" s="162"/>
      <c r="AB65" s="82"/>
    </row>
    <row r="66" spans="2:28" x14ac:dyDescent="0.35">
      <c r="B66" s="187" t="s">
        <v>77</v>
      </c>
      <c r="C66" s="188">
        <v>199653</v>
      </c>
      <c r="D66" s="192">
        <v>2086</v>
      </c>
      <c r="E66" s="189"/>
      <c r="F66" s="162"/>
      <c r="G66" s="162"/>
      <c r="H66" s="161"/>
      <c r="I66" s="188">
        <v>266229</v>
      </c>
      <c r="J66" s="192">
        <v>2489</v>
      </c>
      <c r="K66" s="194"/>
      <c r="L66" s="192"/>
      <c r="M66" s="192"/>
      <c r="N66" s="161"/>
      <c r="O66" s="190">
        <v>138131</v>
      </c>
      <c r="P66" s="193">
        <v>2140</v>
      </c>
      <c r="Q66" s="194"/>
      <c r="R66" s="193"/>
      <c r="S66" s="193"/>
      <c r="T66" s="195"/>
      <c r="U66" s="190">
        <f t="shared" si="0"/>
        <v>201337.66666666666</v>
      </c>
      <c r="V66" s="191">
        <f t="shared" si="0"/>
        <v>2238.3333333333335</v>
      </c>
      <c r="W66" s="194"/>
      <c r="X66" s="193"/>
      <c r="Y66" s="164"/>
      <c r="Z66" s="165"/>
      <c r="AA66" s="162"/>
      <c r="AB66" s="82"/>
    </row>
    <row r="67" spans="2:28" x14ac:dyDescent="0.35">
      <c r="B67" s="187" t="s">
        <v>78</v>
      </c>
      <c r="C67" s="188">
        <v>3297</v>
      </c>
      <c r="D67" s="82">
        <v>10</v>
      </c>
      <c r="E67" s="189"/>
      <c r="F67" s="162"/>
      <c r="G67" s="162"/>
      <c r="H67" s="161"/>
      <c r="I67" s="188">
        <v>106</v>
      </c>
      <c r="J67" s="82">
        <v>5</v>
      </c>
      <c r="K67" s="189"/>
      <c r="L67" s="82"/>
      <c r="M67" s="82"/>
      <c r="N67" s="161"/>
      <c r="O67" s="190">
        <v>11389</v>
      </c>
      <c r="P67" s="162">
        <v>134</v>
      </c>
      <c r="Q67" s="189"/>
      <c r="R67" s="162"/>
      <c r="S67" s="162"/>
      <c r="T67" s="163"/>
      <c r="U67" s="190">
        <f t="shared" si="0"/>
        <v>4930.666666666667</v>
      </c>
      <c r="V67" s="191">
        <f t="shared" si="0"/>
        <v>49.666666666666664</v>
      </c>
      <c r="W67" s="189"/>
      <c r="X67" s="162"/>
      <c r="Y67" s="164"/>
      <c r="Z67" s="165"/>
      <c r="AA67" s="162"/>
      <c r="AB67" s="82"/>
    </row>
    <row r="68" spans="2:28" x14ac:dyDescent="0.35">
      <c r="B68" s="187" t="s">
        <v>79</v>
      </c>
      <c r="C68" s="188"/>
      <c r="D68" s="82"/>
      <c r="E68" s="189"/>
      <c r="F68" s="162"/>
      <c r="G68" s="162"/>
      <c r="H68" s="161"/>
      <c r="I68" s="188"/>
      <c r="J68" s="82"/>
      <c r="K68" s="189"/>
      <c r="L68" s="82"/>
      <c r="M68" s="82"/>
      <c r="N68" s="161"/>
      <c r="O68" s="190">
        <v>898</v>
      </c>
      <c r="P68" s="162">
        <v>88</v>
      </c>
      <c r="Q68" s="189"/>
      <c r="R68" s="162"/>
      <c r="S68" s="162"/>
      <c r="T68" s="163"/>
      <c r="U68" s="190">
        <f t="shared" si="0"/>
        <v>299.33333333333331</v>
      </c>
      <c r="V68" s="191">
        <f t="shared" si="0"/>
        <v>29.333333333333332</v>
      </c>
      <c r="W68" s="189"/>
      <c r="X68" s="162"/>
      <c r="Y68" s="164"/>
      <c r="Z68" s="165"/>
      <c r="AA68" s="162"/>
      <c r="AB68" s="82"/>
    </row>
    <row r="69" spans="2:28" x14ac:dyDescent="0.35">
      <c r="B69" s="187" t="s">
        <v>80</v>
      </c>
      <c r="C69" s="188"/>
      <c r="D69" s="82"/>
      <c r="E69" s="189"/>
      <c r="F69" s="162"/>
      <c r="G69" s="162"/>
      <c r="H69" s="161"/>
      <c r="I69" s="188"/>
      <c r="J69" s="82"/>
      <c r="K69" s="189"/>
      <c r="L69" s="82"/>
      <c r="M69" s="82"/>
      <c r="N69" s="161"/>
      <c r="O69" s="190">
        <v>55</v>
      </c>
      <c r="P69" s="162">
        <v>0</v>
      </c>
      <c r="Q69" s="189"/>
      <c r="R69" s="162"/>
      <c r="S69" s="162"/>
      <c r="T69" s="163"/>
      <c r="U69" s="190">
        <f t="shared" si="0"/>
        <v>18.333333333333332</v>
      </c>
      <c r="V69" s="191">
        <f t="shared" si="0"/>
        <v>0</v>
      </c>
      <c r="W69" s="189"/>
      <c r="X69" s="162"/>
      <c r="Y69" s="164"/>
      <c r="Z69" s="165"/>
      <c r="AA69" s="162"/>
      <c r="AB69" s="82"/>
    </row>
    <row r="70" spans="2:28" x14ac:dyDescent="0.35">
      <c r="B70" s="187" t="s">
        <v>81</v>
      </c>
      <c r="C70" s="188">
        <v>463</v>
      </c>
      <c r="D70" s="82">
        <v>5</v>
      </c>
      <c r="E70" s="189"/>
      <c r="F70" s="162"/>
      <c r="G70" s="162"/>
      <c r="H70" s="161"/>
      <c r="I70" s="188">
        <v>35017</v>
      </c>
      <c r="J70" s="82">
        <v>342</v>
      </c>
      <c r="K70" s="189"/>
      <c r="L70" s="82"/>
      <c r="M70" s="82"/>
      <c r="N70" s="161"/>
      <c r="O70" s="190">
        <v>29570</v>
      </c>
      <c r="P70" s="162">
        <v>262</v>
      </c>
      <c r="Q70" s="189"/>
      <c r="R70" s="162"/>
      <c r="S70" s="162"/>
      <c r="T70" s="163"/>
      <c r="U70" s="190">
        <f t="shared" si="0"/>
        <v>21683.333333333332</v>
      </c>
      <c r="V70" s="191">
        <f t="shared" si="0"/>
        <v>203</v>
      </c>
      <c r="W70" s="189"/>
      <c r="X70" s="162"/>
      <c r="Y70" s="164"/>
      <c r="Z70" s="165"/>
      <c r="AA70" s="162"/>
      <c r="AB70" s="82"/>
    </row>
    <row r="71" spans="2:28" x14ac:dyDescent="0.35">
      <c r="B71" s="196" t="s">
        <v>82</v>
      </c>
      <c r="C71" s="188">
        <v>180</v>
      </c>
      <c r="D71" s="192">
        <v>42000</v>
      </c>
      <c r="E71" s="189"/>
      <c r="F71" s="190">
        <v>0</v>
      </c>
      <c r="G71" s="193">
        <v>0</v>
      </c>
      <c r="H71" s="161"/>
      <c r="I71" s="82"/>
      <c r="J71" s="82"/>
      <c r="K71" s="189"/>
      <c r="L71" s="190">
        <v>0</v>
      </c>
      <c r="M71" s="193">
        <v>0</v>
      </c>
      <c r="N71" s="161"/>
      <c r="O71" s="162"/>
      <c r="P71" s="162"/>
      <c r="Q71" s="189"/>
      <c r="R71" s="190">
        <v>0</v>
      </c>
      <c r="S71" s="193">
        <v>0</v>
      </c>
      <c r="T71" s="163"/>
      <c r="U71" s="190">
        <f t="shared" si="0"/>
        <v>60</v>
      </c>
      <c r="V71" s="191">
        <f t="shared" si="0"/>
        <v>14000</v>
      </c>
      <c r="W71" s="189"/>
      <c r="X71" s="190">
        <f>(F71+L71+R71)/3</f>
        <v>0</v>
      </c>
      <c r="Y71" s="191">
        <f>(G71+M71+S71)/3</f>
        <v>0</v>
      </c>
      <c r="Z71" s="165"/>
      <c r="AA71" s="190">
        <f>U71-X71</f>
        <v>60</v>
      </c>
      <c r="AB71" s="192">
        <f>V71-Y71</f>
        <v>14000</v>
      </c>
    </row>
    <row r="72" spans="2:28" x14ac:dyDescent="0.35">
      <c r="B72" s="187" t="s">
        <v>83</v>
      </c>
      <c r="C72" s="82"/>
      <c r="D72" s="82"/>
      <c r="E72" s="189"/>
      <c r="F72" s="162"/>
      <c r="G72" s="162"/>
      <c r="H72" s="161"/>
      <c r="I72" s="188">
        <v>803</v>
      </c>
      <c r="J72" s="82">
        <v>1</v>
      </c>
      <c r="K72" s="189"/>
      <c r="L72" s="82"/>
      <c r="M72" s="82"/>
      <c r="N72" s="161"/>
      <c r="O72" s="190">
        <v>292</v>
      </c>
      <c r="P72" s="162">
        <v>6</v>
      </c>
      <c r="Q72" s="189"/>
      <c r="R72" s="162"/>
      <c r="S72" s="162"/>
      <c r="T72" s="163"/>
      <c r="U72" s="190">
        <f t="shared" si="0"/>
        <v>365</v>
      </c>
      <c r="V72" s="191">
        <f t="shared" si="0"/>
        <v>2.3333333333333335</v>
      </c>
      <c r="W72" s="189"/>
      <c r="X72" s="162"/>
      <c r="Y72" s="164"/>
      <c r="Z72" s="165"/>
      <c r="AA72" s="162"/>
      <c r="AB72" s="82"/>
    </row>
    <row r="73" spans="2:28" x14ac:dyDescent="0.35">
      <c r="B73" s="196" t="s">
        <v>84</v>
      </c>
      <c r="C73" s="188">
        <v>692625</v>
      </c>
      <c r="D73" s="192">
        <v>76782</v>
      </c>
      <c r="E73" s="189"/>
      <c r="F73" s="190">
        <f>'[1]RawDataExpDiscrep.'!E156</f>
        <v>5162354</v>
      </c>
      <c r="G73" s="193">
        <f>'[1]RawDataExpDiscrep.'!F156</f>
        <v>56483</v>
      </c>
      <c r="H73" s="161"/>
      <c r="I73" s="188">
        <v>215682</v>
      </c>
      <c r="J73" s="192">
        <v>21825</v>
      </c>
      <c r="K73" s="194"/>
      <c r="L73" s="190">
        <f>'[1]RawDataExpDiscrep.'!G156</f>
        <v>2748281</v>
      </c>
      <c r="M73" s="193">
        <f>'[1]RawDataExpDiscrep.'!H156</f>
        <v>25878</v>
      </c>
      <c r="N73" s="161"/>
      <c r="O73" s="190">
        <v>33143</v>
      </c>
      <c r="P73" s="193">
        <v>1972</v>
      </c>
      <c r="Q73" s="194"/>
      <c r="R73" s="190">
        <f>'[1]RawDataExpDiscrep.'!I156</f>
        <v>0</v>
      </c>
      <c r="S73" s="193">
        <f>'[1]RawDataExpDiscrep.'!J156</f>
        <v>0</v>
      </c>
      <c r="T73" s="195"/>
      <c r="U73" s="190">
        <f t="shared" si="0"/>
        <v>313816.66666666669</v>
      </c>
      <c r="V73" s="191">
        <f t="shared" si="0"/>
        <v>33526.333333333336</v>
      </c>
      <c r="W73" s="194"/>
      <c r="X73" s="190">
        <f>(F73+L73+R73)/3</f>
        <v>2636878.3333333335</v>
      </c>
      <c r="Y73" s="191">
        <f>(G73+M73+S73)/3</f>
        <v>27453.666666666668</v>
      </c>
      <c r="Z73" s="165"/>
      <c r="AA73" s="190">
        <f>U73-X73</f>
        <v>-2323061.666666667</v>
      </c>
      <c r="AB73" s="192">
        <f>V73-Y73</f>
        <v>6072.6666666666679</v>
      </c>
    </row>
    <row r="74" spans="2:28" x14ac:dyDescent="0.35">
      <c r="B74" s="187" t="s">
        <v>85</v>
      </c>
      <c r="C74" s="82"/>
      <c r="D74" s="82"/>
      <c r="E74" s="189"/>
      <c r="F74" s="162"/>
      <c r="G74" s="162"/>
      <c r="H74" s="161"/>
      <c r="I74" s="188">
        <v>271</v>
      </c>
      <c r="J74" s="82">
        <v>3</v>
      </c>
      <c r="K74" s="189"/>
      <c r="L74" s="82"/>
      <c r="M74" s="82"/>
      <c r="N74" s="161"/>
      <c r="O74" s="190">
        <v>3</v>
      </c>
      <c r="P74" s="162">
        <v>0</v>
      </c>
      <c r="Q74" s="189"/>
      <c r="R74" s="162"/>
      <c r="S74" s="162"/>
      <c r="T74" s="163"/>
      <c r="U74" s="190">
        <f t="shared" ref="U74:V126" si="1">(C74+I74+O74)/3</f>
        <v>91.333333333333329</v>
      </c>
      <c r="V74" s="191">
        <f t="shared" si="1"/>
        <v>1</v>
      </c>
      <c r="W74" s="189"/>
      <c r="X74" s="162"/>
      <c r="Y74" s="164"/>
      <c r="Z74" s="165"/>
      <c r="AA74" s="162"/>
      <c r="AB74" s="82"/>
    </row>
    <row r="75" spans="2:28" x14ac:dyDescent="0.35">
      <c r="B75" s="187" t="s">
        <v>86</v>
      </c>
      <c r="C75" s="188">
        <v>878</v>
      </c>
      <c r="D75" s="82">
        <v>20</v>
      </c>
      <c r="E75" s="189"/>
      <c r="F75" s="162"/>
      <c r="G75" s="162"/>
      <c r="H75" s="161"/>
      <c r="I75" s="188">
        <v>875</v>
      </c>
      <c r="J75" s="82">
        <v>23</v>
      </c>
      <c r="K75" s="189"/>
      <c r="L75" s="82"/>
      <c r="M75" s="82"/>
      <c r="N75" s="161"/>
      <c r="O75" s="190">
        <v>733</v>
      </c>
      <c r="P75" s="162">
        <v>10</v>
      </c>
      <c r="Q75" s="189"/>
      <c r="R75" s="162"/>
      <c r="S75" s="162"/>
      <c r="T75" s="163"/>
      <c r="U75" s="190">
        <f t="shared" si="1"/>
        <v>828.66666666666663</v>
      </c>
      <c r="V75" s="191">
        <f t="shared" si="1"/>
        <v>17.666666666666668</v>
      </c>
      <c r="W75" s="189"/>
      <c r="X75" s="162"/>
      <c r="Y75" s="164"/>
      <c r="Z75" s="165"/>
      <c r="AA75" s="162"/>
      <c r="AB75" s="82"/>
    </row>
    <row r="76" spans="2:28" x14ac:dyDescent="0.35">
      <c r="B76" s="187" t="s">
        <v>87</v>
      </c>
      <c r="C76" s="82"/>
      <c r="D76" s="82"/>
      <c r="E76" s="189"/>
      <c r="F76" s="162"/>
      <c r="G76" s="162"/>
      <c r="H76" s="161"/>
      <c r="I76" s="188">
        <v>1375</v>
      </c>
      <c r="J76" s="82">
        <v>9</v>
      </c>
      <c r="K76" s="189"/>
      <c r="L76" s="82"/>
      <c r="M76" s="82"/>
      <c r="N76" s="161"/>
      <c r="O76" s="162"/>
      <c r="P76" s="162"/>
      <c r="Q76" s="189"/>
      <c r="R76" s="162"/>
      <c r="S76" s="162"/>
      <c r="T76" s="163"/>
      <c r="U76" s="190">
        <f t="shared" si="1"/>
        <v>458.33333333333331</v>
      </c>
      <c r="V76" s="191">
        <f t="shared" si="1"/>
        <v>3</v>
      </c>
      <c r="W76" s="189"/>
      <c r="X76" s="162"/>
      <c r="Y76" s="164"/>
      <c r="Z76" s="165"/>
      <c r="AA76" s="162"/>
      <c r="AB76" s="82"/>
    </row>
    <row r="77" spans="2:28" x14ac:dyDescent="0.35">
      <c r="B77" s="187" t="s">
        <v>88</v>
      </c>
      <c r="C77" s="188">
        <v>113603</v>
      </c>
      <c r="D77" s="82">
        <v>734</v>
      </c>
      <c r="E77" s="189"/>
      <c r="F77" s="162"/>
      <c r="G77" s="162"/>
      <c r="H77" s="161"/>
      <c r="I77" s="188">
        <v>5368</v>
      </c>
      <c r="J77" s="82">
        <v>28</v>
      </c>
      <c r="K77" s="189"/>
      <c r="L77" s="82"/>
      <c r="M77" s="82"/>
      <c r="N77" s="161"/>
      <c r="O77" s="190">
        <v>38556</v>
      </c>
      <c r="P77" s="162">
        <v>239</v>
      </c>
      <c r="Q77" s="189"/>
      <c r="R77" s="162"/>
      <c r="S77" s="162"/>
      <c r="T77" s="163"/>
      <c r="U77" s="190">
        <f t="shared" si="1"/>
        <v>52509</v>
      </c>
      <c r="V77" s="191">
        <f t="shared" si="1"/>
        <v>333.66666666666669</v>
      </c>
      <c r="W77" s="189"/>
      <c r="X77" s="162"/>
      <c r="Y77" s="164"/>
      <c r="Z77" s="165"/>
      <c r="AA77" s="162"/>
      <c r="AB77" s="82"/>
    </row>
    <row r="78" spans="2:28" x14ac:dyDescent="0.35">
      <c r="B78" s="187" t="s">
        <v>89</v>
      </c>
      <c r="C78" s="82"/>
      <c r="D78" s="82"/>
      <c r="E78" s="189"/>
      <c r="F78" s="162"/>
      <c r="G78" s="162"/>
      <c r="H78" s="161"/>
      <c r="I78" s="188">
        <v>358</v>
      </c>
      <c r="J78" s="82">
        <v>1</v>
      </c>
      <c r="K78" s="189"/>
      <c r="L78" s="82"/>
      <c r="M78" s="82"/>
      <c r="N78" s="161"/>
      <c r="O78" s="162"/>
      <c r="P78" s="162"/>
      <c r="Q78" s="189"/>
      <c r="R78" s="162"/>
      <c r="S78" s="162"/>
      <c r="T78" s="163"/>
      <c r="U78" s="190">
        <f t="shared" si="1"/>
        <v>119.33333333333333</v>
      </c>
      <c r="V78" s="191">
        <f t="shared" si="1"/>
        <v>0.33333333333333331</v>
      </c>
      <c r="W78" s="189"/>
      <c r="X78" s="162"/>
      <c r="Y78" s="164"/>
      <c r="Z78" s="165"/>
      <c r="AA78" s="162"/>
      <c r="AB78" s="82"/>
    </row>
    <row r="79" spans="2:28" x14ac:dyDescent="0.35">
      <c r="B79" s="187" t="s">
        <v>90</v>
      </c>
      <c r="C79" s="188">
        <v>10139</v>
      </c>
      <c r="D79" s="82">
        <v>96</v>
      </c>
      <c r="E79" s="189"/>
      <c r="F79" s="162"/>
      <c r="G79" s="162"/>
      <c r="H79" s="161"/>
      <c r="I79" s="188">
        <v>29972</v>
      </c>
      <c r="J79" s="192">
        <v>23540</v>
      </c>
      <c r="K79" s="194"/>
      <c r="L79" s="192"/>
      <c r="M79" s="192"/>
      <c r="N79" s="161"/>
      <c r="O79" s="190">
        <v>12164</v>
      </c>
      <c r="P79" s="162">
        <v>150</v>
      </c>
      <c r="Q79" s="189"/>
      <c r="R79" s="162"/>
      <c r="S79" s="162"/>
      <c r="T79" s="163"/>
      <c r="U79" s="190">
        <f t="shared" si="1"/>
        <v>17425</v>
      </c>
      <c r="V79" s="191">
        <f t="shared" si="1"/>
        <v>7928.666666666667</v>
      </c>
      <c r="W79" s="189"/>
      <c r="X79" s="162"/>
      <c r="Y79" s="164"/>
      <c r="Z79" s="165"/>
      <c r="AA79" s="162"/>
      <c r="AB79" s="82"/>
    </row>
    <row r="80" spans="2:28" x14ac:dyDescent="0.35">
      <c r="B80" s="187" t="s">
        <v>91</v>
      </c>
      <c r="C80" s="188">
        <v>15179</v>
      </c>
      <c r="D80" s="82">
        <v>311</v>
      </c>
      <c r="E80" s="189"/>
      <c r="F80" s="162"/>
      <c r="G80" s="162"/>
      <c r="H80" s="161"/>
      <c r="I80" s="188">
        <v>4499</v>
      </c>
      <c r="J80" s="82">
        <v>15</v>
      </c>
      <c r="K80" s="189"/>
      <c r="L80" s="82"/>
      <c r="M80" s="82"/>
      <c r="N80" s="161"/>
      <c r="O80" s="162"/>
      <c r="P80" s="162"/>
      <c r="Q80" s="189"/>
      <c r="R80" s="162"/>
      <c r="S80" s="162"/>
      <c r="T80" s="163"/>
      <c r="U80" s="190">
        <f t="shared" si="1"/>
        <v>6559.333333333333</v>
      </c>
      <c r="V80" s="191">
        <f t="shared" si="1"/>
        <v>108.66666666666667</v>
      </c>
      <c r="W80" s="189"/>
      <c r="X80" s="162"/>
      <c r="Y80" s="164"/>
      <c r="Z80" s="165"/>
      <c r="AA80" s="162"/>
      <c r="AB80" s="82"/>
    </row>
    <row r="81" spans="2:28" x14ac:dyDescent="0.35">
      <c r="B81" s="187" t="s">
        <v>92</v>
      </c>
      <c r="C81" s="188">
        <v>11161</v>
      </c>
      <c r="D81" s="192">
        <v>1173</v>
      </c>
      <c r="E81" s="189"/>
      <c r="F81" s="162"/>
      <c r="G81" s="162"/>
      <c r="H81" s="161"/>
      <c r="I81" s="188">
        <v>19958</v>
      </c>
      <c r="J81" s="192">
        <v>2007</v>
      </c>
      <c r="K81" s="194"/>
      <c r="L81" s="192"/>
      <c r="M81" s="192"/>
      <c r="N81" s="161"/>
      <c r="O81" s="190">
        <v>9944</v>
      </c>
      <c r="P81" s="162">
        <v>948</v>
      </c>
      <c r="Q81" s="189"/>
      <c r="R81" s="162"/>
      <c r="S81" s="162"/>
      <c r="T81" s="163"/>
      <c r="U81" s="190">
        <f t="shared" si="1"/>
        <v>13687.666666666666</v>
      </c>
      <c r="V81" s="191">
        <f t="shared" si="1"/>
        <v>1376</v>
      </c>
      <c r="W81" s="189"/>
      <c r="X81" s="162"/>
      <c r="Y81" s="164"/>
      <c r="Z81" s="165"/>
      <c r="AA81" s="162"/>
      <c r="AB81" s="82"/>
    </row>
    <row r="82" spans="2:28" x14ac:dyDescent="0.35">
      <c r="B82" s="196" t="s">
        <v>93</v>
      </c>
      <c r="C82" s="188">
        <v>6677645</v>
      </c>
      <c r="D82" s="192">
        <v>124697</v>
      </c>
      <c r="E82" s="189"/>
      <c r="F82" s="190">
        <f>'[1]RawDataExpDiscrep.'!E171</f>
        <v>1979876</v>
      </c>
      <c r="G82" s="193">
        <f>'[1]RawDataExpDiscrep.'!F171</f>
        <v>105350</v>
      </c>
      <c r="H82" s="161"/>
      <c r="I82" s="188">
        <v>82734</v>
      </c>
      <c r="J82" s="192">
        <v>2122</v>
      </c>
      <c r="K82" s="194"/>
      <c r="L82" s="190">
        <f>'[1]RawDataExpDiscrep.'!G171</f>
        <v>118506</v>
      </c>
      <c r="M82" s="193">
        <f>'[1]RawDataExpDiscrep.'!H171</f>
        <v>19494</v>
      </c>
      <c r="N82" s="161"/>
      <c r="O82" s="190">
        <v>9735</v>
      </c>
      <c r="P82" s="193">
        <v>43530</v>
      </c>
      <c r="Q82" s="194"/>
      <c r="R82" s="190">
        <f>'[1]RawDataExpDiscrep.'!I171</f>
        <v>23322</v>
      </c>
      <c r="S82" s="193">
        <f>'[1]RawDataExpDiscrep.'!J171</f>
        <v>1357</v>
      </c>
      <c r="T82" s="195"/>
      <c r="U82" s="190">
        <f t="shared" si="1"/>
        <v>2256704.6666666665</v>
      </c>
      <c r="V82" s="191">
        <f t="shared" si="1"/>
        <v>56783</v>
      </c>
      <c r="W82" s="194"/>
      <c r="X82" s="190">
        <f>(F82+L82+R82)/3</f>
        <v>707234.66666666663</v>
      </c>
      <c r="Y82" s="191">
        <f>(G82+M82+S82)/3</f>
        <v>42067</v>
      </c>
      <c r="Z82" s="165"/>
      <c r="AA82" s="190">
        <f>U82-X82</f>
        <v>1549470</v>
      </c>
      <c r="AB82" s="192">
        <f>V82-Y82</f>
        <v>14716</v>
      </c>
    </row>
    <row r="83" spans="2:28" x14ac:dyDescent="0.35">
      <c r="B83" s="187" t="s">
        <v>94</v>
      </c>
      <c r="C83" s="188">
        <v>6640</v>
      </c>
      <c r="D83" s="82">
        <v>35</v>
      </c>
      <c r="E83" s="189"/>
      <c r="F83" s="162"/>
      <c r="G83" s="162"/>
      <c r="H83" s="161"/>
      <c r="I83" s="188">
        <v>5492</v>
      </c>
      <c r="J83" s="82">
        <v>79</v>
      </c>
      <c r="K83" s="189"/>
      <c r="L83" s="82"/>
      <c r="M83" s="82"/>
      <c r="N83" s="161"/>
      <c r="O83" s="190">
        <v>1472</v>
      </c>
      <c r="P83" s="162">
        <v>2</v>
      </c>
      <c r="Q83" s="189"/>
      <c r="R83" s="162"/>
      <c r="S83" s="162"/>
      <c r="T83" s="163"/>
      <c r="U83" s="190">
        <f t="shared" si="1"/>
        <v>4534.666666666667</v>
      </c>
      <c r="V83" s="191">
        <f t="shared" si="1"/>
        <v>38.666666666666664</v>
      </c>
      <c r="W83" s="189"/>
      <c r="X83" s="162"/>
      <c r="Y83" s="164"/>
      <c r="Z83" s="165"/>
      <c r="AA83" s="162"/>
      <c r="AB83" s="82"/>
    </row>
    <row r="84" spans="2:28" x14ac:dyDescent="0.35">
      <c r="B84" s="187" t="s">
        <v>95</v>
      </c>
      <c r="C84" s="188">
        <v>885</v>
      </c>
      <c r="D84" s="82">
        <v>10</v>
      </c>
      <c r="E84" s="189"/>
      <c r="F84" s="162"/>
      <c r="G84" s="162"/>
      <c r="H84" s="161"/>
      <c r="I84" s="188">
        <v>1913</v>
      </c>
      <c r="J84" s="82">
        <v>2</v>
      </c>
      <c r="K84" s="189"/>
      <c r="L84" s="82"/>
      <c r="M84" s="82"/>
      <c r="N84" s="161"/>
      <c r="O84" s="190">
        <v>1353</v>
      </c>
      <c r="P84" s="162">
        <v>3</v>
      </c>
      <c r="Q84" s="189"/>
      <c r="R84" s="162"/>
      <c r="S84" s="162"/>
      <c r="T84" s="163"/>
      <c r="U84" s="190">
        <f t="shared" si="1"/>
        <v>1383.6666666666667</v>
      </c>
      <c r="V84" s="191">
        <f t="shared" si="1"/>
        <v>5</v>
      </c>
      <c r="W84" s="189"/>
      <c r="X84" s="162"/>
      <c r="Y84" s="164"/>
      <c r="Z84" s="165"/>
      <c r="AA84" s="162"/>
      <c r="AB84" s="82"/>
    </row>
    <row r="85" spans="2:28" x14ac:dyDescent="0.35">
      <c r="B85" s="187" t="s">
        <v>96</v>
      </c>
      <c r="C85" s="188">
        <v>317331</v>
      </c>
      <c r="D85" s="192">
        <v>4479</v>
      </c>
      <c r="E85" s="189"/>
      <c r="F85" s="162"/>
      <c r="G85" s="162"/>
      <c r="H85" s="161"/>
      <c r="I85" s="188">
        <v>52069</v>
      </c>
      <c r="J85" s="82">
        <v>642</v>
      </c>
      <c r="K85" s="189"/>
      <c r="L85" s="82"/>
      <c r="M85" s="82"/>
      <c r="N85" s="161"/>
      <c r="O85" s="190">
        <v>64974</v>
      </c>
      <c r="P85" s="193">
        <v>1012</v>
      </c>
      <c r="Q85" s="194"/>
      <c r="R85" s="193"/>
      <c r="S85" s="193"/>
      <c r="T85" s="195"/>
      <c r="U85" s="190">
        <f t="shared" si="1"/>
        <v>144791.33333333334</v>
      </c>
      <c r="V85" s="191">
        <f t="shared" si="1"/>
        <v>2044.3333333333333</v>
      </c>
      <c r="W85" s="194"/>
      <c r="X85" s="193"/>
      <c r="Y85" s="164"/>
      <c r="Z85" s="165"/>
      <c r="AA85" s="162"/>
      <c r="AB85" s="82"/>
    </row>
    <row r="86" spans="2:28" x14ac:dyDescent="0.35">
      <c r="B86" s="187" t="s">
        <v>97</v>
      </c>
      <c r="C86" s="188">
        <v>71</v>
      </c>
      <c r="D86" s="82">
        <v>60</v>
      </c>
      <c r="E86" s="189"/>
      <c r="F86" s="162"/>
      <c r="G86" s="162"/>
      <c r="H86" s="161"/>
      <c r="I86" s="82"/>
      <c r="J86" s="82"/>
      <c r="K86" s="189"/>
      <c r="L86" s="82"/>
      <c r="M86" s="82"/>
      <c r="N86" s="161"/>
      <c r="O86" s="162"/>
      <c r="P86" s="162"/>
      <c r="Q86" s="189"/>
      <c r="R86" s="162"/>
      <c r="S86" s="162"/>
      <c r="T86" s="163"/>
      <c r="U86" s="190">
        <f t="shared" si="1"/>
        <v>23.666666666666668</v>
      </c>
      <c r="V86" s="191">
        <f t="shared" si="1"/>
        <v>20</v>
      </c>
      <c r="W86" s="189"/>
      <c r="X86" s="162"/>
      <c r="Y86" s="164"/>
      <c r="Z86" s="165"/>
      <c r="AA86" s="162"/>
      <c r="AB86" s="82"/>
    </row>
    <row r="87" spans="2:28" x14ac:dyDescent="0.35">
      <c r="B87" s="187" t="s">
        <v>98</v>
      </c>
      <c r="C87" s="188">
        <v>244553</v>
      </c>
      <c r="D87" s="192">
        <v>28255</v>
      </c>
      <c r="E87" s="189"/>
      <c r="F87" s="162"/>
      <c r="G87" s="162"/>
      <c r="H87" s="161"/>
      <c r="I87" s="188">
        <v>58539</v>
      </c>
      <c r="J87" s="82">
        <v>655</v>
      </c>
      <c r="K87" s="189"/>
      <c r="L87" s="82"/>
      <c r="M87" s="82"/>
      <c r="N87" s="161"/>
      <c r="O87" s="162"/>
      <c r="P87" s="162"/>
      <c r="Q87" s="189"/>
      <c r="R87" s="162"/>
      <c r="S87" s="162"/>
      <c r="T87" s="163"/>
      <c r="U87" s="190">
        <f t="shared" si="1"/>
        <v>101030.66666666667</v>
      </c>
      <c r="V87" s="191">
        <f t="shared" si="1"/>
        <v>9636.6666666666661</v>
      </c>
      <c r="W87" s="189"/>
      <c r="X87" s="162"/>
      <c r="Y87" s="164"/>
      <c r="Z87" s="165"/>
      <c r="AA87" s="162"/>
      <c r="AB87" s="82"/>
    </row>
    <row r="88" spans="2:28" x14ac:dyDescent="0.35">
      <c r="B88" s="187" t="s">
        <v>99</v>
      </c>
      <c r="C88" s="188">
        <v>8705</v>
      </c>
      <c r="D88" s="82">
        <v>32</v>
      </c>
      <c r="E88" s="189"/>
      <c r="F88" s="162"/>
      <c r="G88" s="162"/>
      <c r="H88" s="161"/>
      <c r="I88" s="188">
        <v>503</v>
      </c>
      <c r="J88" s="82">
        <v>2</v>
      </c>
      <c r="K88" s="189"/>
      <c r="L88" s="82"/>
      <c r="M88" s="82"/>
      <c r="N88" s="161"/>
      <c r="O88" s="190">
        <v>7242</v>
      </c>
      <c r="P88" s="162">
        <v>52</v>
      </c>
      <c r="Q88" s="189"/>
      <c r="R88" s="162"/>
      <c r="S88" s="162"/>
      <c r="T88" s="163"/>
      <c r="U88" s="190">
        <f t="shared" si="1"/>
        <v>5483.333333333333</v>
      </c>
      <c r="V88" s="191">
        <f t="shared" si="1"/>
        <v>28.666666666666668</v>
      </c>
      <c r="W88" s="189"/>
      <c r="X88" s="162"/>
      <c r="Y88" s="164"/>
      <c r="Z88" s="165"/>
      <c r="AA88" s="162"/>
      <c r="AB88" s="82"/>
    </row>
    <row r="89" spans="2:28" x14ac:dyDescent="0.35">
      <c r="B89" s="187" t="s">
        <v>100</v>
      </c>
      <c r="C89" s="188">
        <v>8533</v>
      </c>
      <c r="D89" s="82">
        <v>38</v>
      </c>
      <c r="E89" s="189"/>
      <c r="F89" s="162"/>
      <c r="G89" s="162"/>
      <c r="H89" s="161"/>
      <c r="I89" s="188">
        <v>158007</v>
      </c>
      <c r="J89" s="192">
        <v>1707</v>
      </c>
      <c r="K89" s="194"/>
      <c r="L89" s="192"/>
      <c r="M89" s="192"/>
      <c r="N89" s="161"/>
      <c r="O89" s="190">
        <v>7838</v>
      </c>
      <c r="P89" s="162">
        <v>33</v>
      </c>
      <c r="Q89" s="189"/>
      <c r="R89" s="162"/>
      <c r="S89" s="162"/>
      <c r="T89" s="163"/>
      <c r="U89" s="190">
        <f t="shared" si="1"/>
        <v>58126</v>
      </c>
      <c r="V89" s="191">
        <f t="shared" si="1"/>
        <v>592.66666666666663</v>
      </c>
      <c r="W89" s="189"/>
      <c r="X89" s="162"/>
      <c r="Y89" s="164"/>
      <c r="Z89" s="165"/>
      <c r="AA89" s="162"/>
      <c r="AB89" s="82"/>
    </row>
    <row r="90" spans="2:28" x14ac:dyDescent="0.35">
      <c r="B90" s="187" t="s">
        <v>101</v>
      </c>
      <c r="C90" s="188">
        <v>205</v>
      </c>
      <c r="D90" s="82">
        <v>6</v>
      </c>
      <c r="E90" s="189"/>
      <c r="F90" s="162"/>
      <c r="G90" s="162"/>
      <c r="H90" s="161"/>
      <c r="I90" s="188">
        <v>1485</v>
      </c>
      <c r="J90" s="82">
        <v>61</v>
      </c>
      <c r="K90" s="189"/>
      <c r="L90" s="82"/>
      <c r="M90" s="82"/>
      <c r="N90" s="161"/>
      <c r="O90" s="162"/>
      <c r="P90" s="162"/>
      <c r="Q90" s="189"/>
      <c r="R90" s="162"/>
      <c r="S90" s="162"/>
      <c r="T90" s="163"/>
      <c r="U90" s="190">
        <f t="shared" si="1"/>
        <v>563.33333333333337</v>
      </c>
      <c r="V90" s="191">
        <f t="shared" si="1"/>
        <v>22.333333333333332</v>
      </c>
      <c r="W90" s="189"/>
      <c r="X90" s="162"/>
      <c r="Y90" s="164"/>
      <c r="Z90" s="165"/>
      <c r="AA90" s="162"/>
      <c r="AB90" s="82"/>
    </row>
    <row r="91" spans="2:28" x14ac:dyDescent="0.35">
      <c r="B91" s="196" t="s">
        <v>102</v>
      </c>
      <c r="C91" s="188">
        <v>59020</v>
      </c>
      <c r="D91" s="192">
        <v>8116</v>
      </c>
      <c r="E91" s="189"/>
      <c r="F91" s="190">
        <f>'[1]RawDataExpDiscrep.'!E178</f>
        <v>147863</v>
      </c>
      <c r="G91" s="193">
        <f>'[1]RawDataExpDiscrep.'!F178</f>
        <v>1949</v>
      </c>
      <c r="H91" s="161"/>
      <c r="I91" s="188">
        <v>156825</v>
      </c>
      <c r="J91" s="192">
        <v>30748</v>
      </c>
      <c r="K91" s="194"/>
      <c r="L91" s="190">
        <f>'[1]RawDataExpDiscrep.'!G178</f>
        <v>165350</v>
      </c>
      <c r="M91" s="193">
        <f>'[1]RawDataExpDiscrep.'!H178</f>
        <v>6735</v>
      </c>
      <c r="N91" s="161"/>
      <c r="O91" s="190">
        <v>183282</v>
      </c>
      <c r="P91" s="193">
        <v>35392</v>
      </c>
      <c r="Q91" s="194"/>
      <c r="R91" s="190">
        <f>'[1]RawDataExpDiscrep.'!I178</f>
        <v>134462</v>
      </c>
      <c r="S91" s="193">
        <f>'[1]RawDataExpDiscrep.'!J178</f>
        <v>2450</v>
      </c>
      <c r="T91" s="195"/>
      <c r="U91" s="190">
        <f t="shared" si="1"/>
        <v>133042.33333333334</v>
      </c>
      <c r="V91" s="191">
        <f t="shared" si="1"/>
        <v>24752</v>
      </c>
      <c r="W91" s="194"/>
      <c r="X91" s="190">
        <f>(F91+L91+R91)/3</f>
        <v>149225</v>
      </c>
      <c r="Y91" s="191">
        <f>(G91+M91+S91)/3</f>
        <v>3711.3333333333335</v>
      </c>
      <c r="Z91" s="165"/>
      <c r="AA91" s="190">
        <f>U91-X91</f>
        <v>-16182.666666666657</v>
      </c>
      <c r="AB91" s="192">
        <f>V91-Y91</f>
        <v>21040.666666666668</v>
      </c>
    </row>
    <row r="92" spans="2:28" x14ac:dyDescent="0.35">
      <c r="B92" s="187" t="s">
        <v>103</v>
      </c>
      <c r="C92" s="188"/>
      <c r="D92" s="192"/>
      <c r="E92" s="189"/>
      <c r="F92" s="162"/>
      <c r="G92" s="162"/>
      <c r="H92" s="161"/>
      <c r="I92" s="188"/>
      <c r="J92" s="192"/>
      <c r="K92" s="194"/>
      <c r="L92" s="192"/>
      <c r="M92" s="192"/>
      <c r="N92" s="161"/>
      <c r="O92" s="190">
        <v>17311</v>
      </c>
      <c r="P92" s="162">
        <v>244</v>
      </c>
      <c r="Q92" s="189"/>
      <c r="T92" s="163"/>
      <c r="U92" s="190">
        <f t="shared" si="1"/>
        <v>5770.333333333333</v>
      </c>
      <c r="V92" s="191">
        <f t="shared" si="1"/>
        <v>81.333333333333329</v>
      </c>
      <c r="W92" s="189"/>
      <c r="X92" s="162"/>
      <c r="Y92" s="164"/>
      <c r="Z92" s="165"/>
      <c r="AA92" s="162"/>
      <c r="AB92" s="82"/>
    </row>
    <row r="93" spans="2:28" x14ac:dyDescent="0.35">
      <c r="B93" s="187" t="s">
        <v>104</v>
      </c>
      <c r="C93" s="188">
        <v>370</v>
      </c>
      <c r="D93" s="82">
        <v>35</v>
      </c>
      <c r="E93" s="189"/>
      <c r="F93" s="162"/>
      <c r="G93" s="162"/>
      <c r="H93" s="161"/>
      <c r="I93" s="82"/>
      <c r="J93" s="82"/>
      <c r="K93" s="189"/>
      <c r="L93" s="82"/>
      <c r="M93" s="82"/>
      <c r="N93" s="161"/>
      <c r="O93" s="162"/>
      <c r="P93" s="162"/>
      <c r="Q93" s="189"/>
      <c r="R93" s="162"/>
      <c r="S93" s="162"/>
      <c r="T93" s="163"/>
      <c r="U93" s="190">
        <f t="shared" si="1"/>
        <v>123.33333333333333</v>
      </c>
      <c r="V93" s="191">
        <f t="shared" si="1"/>
        <v>11.666666666666666</v>
      </c>
      <c r="W93" s="189"/>
      <c r="X93" s="162"/>
      <c r="Y93" s="164"/>
      <c r="Z93" s="165"/>
      <c r="AA93" s="162"/>
      <c r="AB93" s="82"/>
    </row>
    <row r="94" spans="2:28" x14ac:dyDescent="0.35">
      <c r="B94" s="187" t="s">
        <v>105</v>
      </c>
      <c r="C94" s="188">
        <v>126916</v>
      </c>
      <c r="D94" s="192">
        <v>6784</v>
      </c>
      <c r="E94" s="189"/>
      <c r="F94" s="162"/>
      <c r="G94" s="162"/>
      <c r="H94" s="161"/>
      <c r="I94" s="188">
        <v>87421</v>
      </c>
      <c r="J94" s="192">
        <v>4689</v>
      </c>
      <c r="K94" s="194"/>
      <c r="L94" s="192"/>
      <c r="M94" s="192"/>
      <c r="N94" s="161"/>
      <c r="O94" s="190">
        <v>162538</v>
      </c>
      <c r="P94" s="193">
        <v>7446</v>
      </c>
      <c r="Q94" s="194"/>
      <c r="R94" s="193"/>
      <c r="S94" s="193"/>
      <c r="T94" s="195"/>
      <c r="U94" s="190">
        <f t="shared" si="1"/>
        <v>125625</v>
      </c>
      <c r="V94" s="191">
        <f t="shared" si="1"/>
        <v>6306.333333333333</v>
      </c>
      <c r="W94" s="194"/>
      <c r="X94" s="193"/>
      <c r="Y94" s="164"/>
      <c r="Z94" s="165"/>
      <c r="AA94" s="162"/>
      <c r="AB94" s="82"/>
    </row>
    <row r="95" spans="2:28" x14ac:dyDescent="0.35">
      <c r="B95" s="196" t="s">
        <v>106</v>
      </c>
      <c r="C95" s="188">
        <v>15148300</v>
      </c>
      <c r="D95" s="192">
        <v>169370</v>
      </c>
      <c r="E95" s="189"/>
      <c r="F95" s="190">
        <f>'[1]RawDataExpDiscrep.'!E187</f>
        <v>14086586</v>
      </c>
      <c r="G95" s="193">
        <f>'[1]RawDataExpDiscrep.'!F187</f>
        <v>162066</v>
      </c>
      <c r="H95" s="161"/>
      <c r="I95" s="188">
        <v>7174980</v>
      </c>
      <c r="J95" s="192">
        <v>102344</v>
      </c>
      <c r="K95" s="194"/>
      <c r="L95" s="190">
        <f>'[1]RawDataExpDiscrep.'!G187</f>
        <v>6435279</v>
      </c>
      <c r="M95" s="193">
        <f>'[1]RawDataExpDiscrep.'!H187</f>
        <v>99463</v>
      </c>
      <c r="N95" s="161"/>
      <c r="O95" s="190">
        <v>756488</v>
      </c>
      <c r="P95" s="193">
        <v>11730</v>
      </c>
      <c r="Q95" s="194"/>
      <c r="R95" s="190">
        <f>'[1]RawDataExpDiscrep.'!I187</f>
        <v>498866</v>
      </c>
      <c r="S95" s="193">
        <f>'[1]RawDataExpDiscrep.'!J187</f>
        <v>8970</v>
      </c>
      <c r="T95" s="195"/>
      <c r="U95" s="190">
        <f t="shared" si="1"/>
        <v>7693256</v>
      </c>
      <c r="V95" s="191">
        <f t="shared" si="1"/>
        <v>94481.333333333328</v>
      </c>
      <c r="W95" s="194"/>
      <c r="X95" s="190">
        <f>(F95+L95+R95)/3</f>
        <v>7006910.333333333</v>
      </c>
      <c r="Y95" s="191">
        <f>(G95+M95+S95)/3</f>
        <v>90166.333333333328</v>
      </c>
      <c r="Z95" s="165"/>
      <c r="AA95" s="190">
        <f>U95-X95</f>
        <v>686345.66666666698</v>
      </c>
      <c r="AB95" s="192">
        <f>V95-Y95</f>
        <v>4315</v>
      </c>
    </row>
    <row r="96" spans="2:28" x14ac:dyDescent="0.35">
      <c r="B96" s="196" t="s">
        <v>107</v>
      </c>
      <c r="C96" s="188">
        <v>1517270</v>
      </c>
      <c r="D96" s="192">
        <v>31522</v>
      </c>
      <c r="E96" s="189"/>
      <c r="F96" s="190">
        <f>'[1]RawDataExpDiscrep.'!E210</f>
        <v>1298057</v>
      </c>
      <c r="G96" s="193">
        <f>'[1]RawDataExpDiscrep.'!F210</f>
        <v>158150</v>
      </c>
      <c r="H96" s="161"/>
      <c r="I96" s="188">
        <v>1418412</v>
      </c>
      <c r="J96" s="192">
        <v>46556</v>
      </c>
      <c r="K96" s="194"/>
      <c r="L96" s="190">
        <f>'[1]RawDataExpDiscrep.'!G210</f>
        <v>864589</v>
      </c>
      <c r="M96" s="193">
        <f>'[1]RawDataExpDiscrep.'!H210</f>
        <v>150814</v>
      </c>
      <c r="N96" s="161"/>
      <c r="O96" s="190">
        <v>370788</v>
      </c>
      <c r="P96" s="193">
        <v>36771</v>
      </c>
      <c r="Q96" s="194"/>
      <c r="R96" s="190">
        <f>'[1]RawDataExpDiscrep.'!I210</f>
        <v>56728</v>
      </c>
      <c r="S96" s="193">
        <f>'[1]RawDataExpDiscrep.'!J210</f>
        <v>12295</v>
      </c>
      <c r="T96" s="195"/>
      <c r="U96" s="190">
        <f t="shared" si="1"/>
        <v>1102156.6666666667</v>
      </c>
      <c r="V96" s="191">
        <f t="shared" si="1"/>
        <v>38283</v>
      </c>
      <c r="W96" s="194"/>
      <c r="X96" s="190">
        <f>(F96+L96+R96)/3</f>
        <v>739791.33333333337</v>
      </c>
      <c r="Y96" s="191">
        <f>(G96+M96+S96)/3</f>
        <v>107086.33333333333</v>
      </c>
      <c r="Z96" s="165"/>
      <c r="AA96" s="190">
        <f>U96-X96</f>
        <v>362365.33333333337</v>
      </c>
      <c r="AB96" s="192">
        <f>V96-Y96</f>
        <v>-68803.333333333328</v>
      </c>
    </row>
    <row r="97" spans="2:28" x14ac:dyDescent="0.35">
      <c r="B97" s="187" t="s">
        <v>108</v>
      </c>
      <c r="C97" s="188">
        <v>2132</v>
      </c>
      <c r="D97" s="82">
        <v>6</v>
      </c>
      <c r="E97" s="189"/>
      <c r="F97" s="162"/>
      <c r="G97" s="162"/>
      <c r="H97" s="161"/>
      <c r="I97" s="188">
        <v>1537</v>
      </c>
      <c r="J97" s="82">
        <v>30</v>
      </c>
      <c r="K97" s="189"/>
      <c r="L97" s="82"/>
      <c r="M97" s="82"/>
      <c r="N97" s="161"/>
      <c r="O97" s="190">
        <v>37</v>
      </c>
      <c r="P97" s="162">
        <v>1</v>
      </c>
      <c r="Q97" s="189"/>
      <c r="R97" s="162"/>
      <c r="S97" s="162"/>
      <c r="T97" s="163"/>
      <c r="U97" s="190">
        <f t="shared" si="1"/>
        <v>1235.3333333333333</v>
      </c>
      <c r="V97" s="191">
        <f t="shared" si="1"/>
        <v>12.333333333333334</v>
      </c>
      <c r="W97" s="189"/>
      <c r="X97" s="162"/>
      <c r="Y97" s="164"/>
      <c r="Z97" s="165"/>
      <c r="AA97" s="162"/>
      <c r="AB97" s="82"/>
    </row>
    <row r="98" spans="2:28" x14ac:dyDescent="0.35">
      <c r="B98" s="187" t="s">
        <v>109</v>
      </c>
      <c r="C98" s="188">
        <v>2164</v>
      </c>
      <c r="D98" s="82">
        <v>5</v>
      </c>
      <c r="E98" s="189"/>
      <c r="F98" s="162"/>
      <c r="G98" s="162"/>
      <c r="H98" s="161"/>
      <c r="I98" s="188">
        <v>34</v>
      </c>
      <c r="J98" s="82">
        <v>0</v>
      </c>
      <c r="K98" s="189"/>
      <c r="L98" s="82"/>
      <c r="M98" s="82"/>
      <c r="N98" s="161"/>
      <c r="O98" s="162"/>
      <c r="P98" s="162"/>
      <c r="Q98" s="189"/>
      <c r="R98" s="162"/>
      <c r="S98" s="162"/>
      <c r="T98" s="163"/>
      <c r="U98" s="190">
        <f t="shared" si="1"/>
        <v>732.66666666666663</v>
      </c>
      <c r="V98" s="191">
        <f t="shared" si="1"/>
        <v>1.6666666666666667</v>
      </c>
      <c r="W98" s="189"/>
      <c r="X98" s="162"/>
      <c r="Y98" s="164"/>
      <c r="Z98" s="165"/>
      <c r="AA98" s="162"/>
      <c r="AB98" s="82"/>
    </row>
    <row r="99" spans="2:28" x14ac:dyDescent="0.35">
      <c r="B99" s="187" t="s">
        <v>110</v>
      </c>
      <c r="C99" s="188">
        <v>47125</v>
      </c>
      <c r="D99" s="192">
        <v>2534</v>
      </c>
      <c r="E99" s="189"/>
      <c r="F99" s="162"/>
      <c r="G99" s="162"/>
      <c r="H99" s="161"/>
      <c r="I99" s="188">
        <v>103521</v>
      </c>
      <c r="J99" s="192">
        <v>1652</v>
      </c>
      <c r="K99" s="194"/>
      <c r="L99" s="192"/>
      <c r="M99" s="192"/>
      <c r="N99" s="161"/>
      <c r="O99" s="190">
        <v>86229</v>
      </c>
      <c r="P99" s="193">
        <v>1593</v>
      </c>
      <c r="Q99" s="194"/>
      <c r="R99" s="193"/>
      <c r="S99" s="193"/>
      <c r="T99" s="195"/>
      <c r="U99" s="190">
        <f t="shared" si="1"/>
        <v>78958.333333333328</v>
      </c>
      <c r="V99" s="191">
        <f t="shared" si="1"/>
        <v>1926.3333333333333</v>
      </c>
      <c r="W99" s="194"/>
      <c r="X99" s="193"/>
      <c r="Y99" s="164"/>
      <c r="Z99" s="165"/>
      <c r="AA99" s="162"/>
      <c r="AB99" s="82"/>
    </row>
    <row r="100" spans="2:28" x14ac:dyDescent="0.35">
      <c r="B100" s="187" t="s">
        <v>111</v>
      </c>
      <c r="C100" s="188">
        <v>90825</v>
      </c>
      <c r="D100" s="192">
        <v>1055</v>
      </c>
      <c r="E100" s="189"/>
      <c r="F100" s="162"/>
      <c r="G100" s="162"/>
      <c r="H100" s="161"/>
      <c r="I100" s="82"/>
      <c r="J100" s="82"/>
      <c r="K100" s="189"/>
      <c r="L100" s="82"/>
      <c r="M100" s="82"/>
      <c r="N100" s="161"/>
      <c r="O100" s="190">
        <v>39250</v>
      </c>
      <c r="P100" s="193">
        <v>1140</v>
      </c>
      <c r="Q100" s="194"/>
      <c r="R100" s="193"/>
      <c r="S100" s="193"/>
      <c r="T100" s="195"/>
      <c r="U100" s="190">
        <f t="shared" si="1"/>
        <v>43358.333333333336</v>
      </c>
      <c r="V100" s="191">
        <f t="shared" si="1"/>
        <v>731.66666666666663</v>
      </c>
      <c r="W100" s="194"/>
      <c r="X100" s="193"/>
      <c r="Y100" s="164"/>
      <c r="Z100" s="165"/>
      <c r="AA100" s="162"/>
      <c r="AB100" s="82"/>
    </row>
    <row r="101" spans="2:28" x14ac:dyDescent="0.35">
      <c r="B101" s="187" t="s">
        <v>112</v>
      </c>
      <c r="C101" s="82"/>
      <c r="D101" s="82"/>
      <c r="E101" s="189"/>
      <c r="F101" s="162"/>
      <c r="G101" s="162"/>
      <c r="H101" s="161"/>
      <c r="I101" s="82"/>
      <c r="J101" s="82"/>
      <c r="K101" s="189"/>
      <c r="L101" s="82"/>
      <c r="M101" s="82"/>
      <c r="N101" s="161"/>
      <c r="O101" s="190">
        <v>39733</v>
      </c>
      <c r="P101" s="162">
        <v>559</v>
      </c>
      <c r="Q101" s="189"/>
      <c r="R101" s="162"/>
      <c r="S101" s="162"/>
      <c r="T101" s="163"/>
      <c r="U101" s="190">
        <f t="shared" si="1"/>
        <v>13244.333333333334</v>
      </c>
      <c r="V101" s="191">
        <f t="shared" si="1"/>
        <v>186.33333333333334</v>
      </c>
      <c r="W101" s="189"/>
      <c r="X101" s="162"/>
      <c r="Y101" s="164"/>
      <c r="Z101" s="165"/>
      <c r="AA101" s="162"/>
      <c r="AB101" s="82"/>
    </row>
    <row r="102" spans="2:28" x14ac:dyDescent="0.35">
      <c r="B102" s="187" t="s">
        <v>113</v>
      </c>
      <c r="C102" s="188">
        <v>763</v>
      </c>
      <c r="D102" s="82">
        <v>1</v>
      </c>
      <c r="E102" s="189"/>
      <c r="F102" s="162"/>
      <c r="G102" s="162"/>
      <c r="H102" s="161"/>
      <c r="I102" s="82"/>
      <c r="J102" s="82"/>
      <c r="K102" s="189"/>
      <c r="L102" s="82"/>
      <c r="M102" s="82"/>
      <c r="N102" s="161"/>
      <c r="O102" s="162"/>
      <c r="P102" s="162"/>
      <c r="Q102" s="189"/>
      <c r="R102" s="162"/>
      <c r="S102" s="162"/>
      <c r="T102" s="163"/>
      <c r="U102" s="190">
        <f t="shared" si="1"/>
        <v>254.33333333333334</v>
      </c>
      <c r="V102" s="191">
        <f t="shared" si="1"/>
        <v>0.33333333333333331</v>
      </c>
      <c r="W102" s="189"/>
      <c r="X102" s="162"/>
      <c r="Y102" s="164"/>
      <c r="Z102" s="165"/>
      <c r="AA102" s="162"/>
      <c r="AB102" s="82"/>
    </row>
    <row r="103" spans="2:28" x14ac:dyDescent="0.35">
      <c r="B103" s="187" t="s">
        <v>114</v>
      </c>
      <c r="C103" s="82"/>
      <c r="D103" s="82"/>
      <c r="E103" s="189"/>
      <c r="F103" s="162"/>
      <c r="G103" s="162"/>
      <c r="H103" s="161"/>
      <c r="I103" s="188">
        <v>850</v>
      </c>
      <c r="J103" s="82">
        <v>2</v>
      </c>
      <c r="K103" s="189"/>
      <c r="L103" s="82"/>
      <c r="M103" s="82"/>
      <c r="N103" s="161"/>
      <c r="O103" s="162"/>
      <c r="P103" s="162"/>
      <c r="Q103" s="189"/>
      <c r="R103" s="162"/>
      <c r="S103" s="162"/>
      <c r="T103" s="163"/>
      <c r="U103" s="190">
        <f t="shared" si="1"/>
        <v>283.33333333333331</v>
      </c>
      <c r="V103" s="191">
        <f t="shared" si="1"/>
        <v>0.66666666666666663</v>
      </c>
      <c r="W103" s="189"/>
      <c r="X103" s="162"/>
      <c r="Y103" s="164"/>
      <c r="Z103" s="165"/>
      <c r="AA103" s="162"/>
      <c r="AB103" s="82"/>
    </row>
    <row r="104" spans="2:28" x14ac:dyDescent="0.35">
      <c r="B104" s="196" t="s">
        <v>115</v>
      </c>
      <c r="C104" s="188">
        <v>18873754</v>
      </c>
      <c r="D104" s="192">
        <v>327837</v>
      </c>
      <c r="E104" s="189"/>
      <c r="F104" s="190">
        <f>'[1]RawDataExpDiscrep.'!E230</f>
        <v>8413963</v>
      </c>
      <c r="G104" s="193">
        <f>'[1]RawDataExpDiscrep.'!F230</f>
        <v>108890</v>
      </c>
      <c r="H104" s="161"/>
      <c r="I104" s="188">
        <v>7671573</v>
      </c>
      <c r="J104" s="192">
        <v>113076</v>
      </c>
      <c r="K104" s="194"/>
      <c r="L104" s="190">
        <f>'[1]RawDataExpDiscrep.'!G230</f>
        <v>2297366</v>
      </c>
      <c r="M104" s="193">
        <f>'[1]RawDataExpDiscrep.'!H230</f>
        <v>31110</v>
      </c>
      <c r="N104" s="161"/>
      <c r="O104" s="190">
        <v>3549018</v>
      </c>
      <c r="P104" s="193">
        <v>125937</v>
      </c>
      <c r="Q104" s="194"/>
      <c r="R104" s="190">
        <f>'[1]RawDataExpDiscrep.'!I230</f>
        <v>433447</v>
      </c>
      <c r="S104" s="193">
        <f>'[1]RawDataExpDiscrep.'!J230</f>
        <v>26543</v>
      </c>
      <c r="T104" s="195"/>
      <c r="U104" s="190">
        <f t="shared" si="1"/>
        <v>10031448.333333334</v>
      </c>
      <c r="V104" s="191">
        <f t="shared" si="1"/>
        <v>188950</v>
      </c>
      <c r="W104" s="194"/>
      <c r="X104" s="190">
        <f>(F104+L104+R104)/3</f>
        <v>3714925.3333333335</v>
      </c>
      <c r="Y104" s="191">
        <f>(G104+M104+S104)/3</f>
        <v>55514.333333333336</v>
      </c>
      <c r="Z104" s="165"/>
      <c r="AA104" s="190">
        <f>U104-X104</f>
        <v>6316523</v>
      </c>
      <c r="AB104" s="192">
        <f>V104-Y104</f>
        <v>133435.66666666666</v>
      </c>
    </row>
    <row r="105" spans="2:28" x14ac:dyDescent="0.35">
      <c r="B105" s="187" t="s">
        <v>116</v>
      </c>
      <c r="C105" s="188">
        <v>23781</v>
      </c>
      <c r="D105" s="192">
        <v>3131</v>
      </c>
      <c r="E105" s="189"/>
      <c r="F105" s="162"/>
      <c r="G105" s="162"/>
      <c r="H105" s="161"/>
      <c r="I105" s="188">
        <v>32690</v>
      </c>
      <c r="J105" s="192">
        <v>5070</v>
      </c>
      <c r="K105" s="194"/>
      <c r="L105" s="192"/>
      <c r="M105" s="192"/>
      <c r="N105" s="161"/>
      <c r="O105" s="190">
        <v>34635</v>
      </c>
      <c r="P105" s="193">
        <v>5116</v>
      </c>
      <c r="Q105" s="194"/>
      <c r="R105" s="193"/>
      <c r="S105" s="193"/>
      <c r="T105" s="195"/>
      <c r="U105" s="190">
        <f t="shared" si="1"/>
        <v>30368.666666666668</v>
      </c>
      <c r="V105" s="191">
        <f t="shared" si="1"/>
        <v>4439</v>
      </c>
      <c r="W105" s="194"/>
      <c r="X105" s="193"/>
      <c r="Y105" s="164"/>
      <c r="Z105" s="165"/>
      <c r="AA105" s="162"/>
      <c r="AB105" s="82"/>
    </row>
    <row r="106" spans="2:28" x14ac:dyDescent="0.35">
      <c r="B106" s="187" t="s">
        <v>117</v>
      </c>
      <c r="C106" s="188">
        <v>1538</v>
      </c>
      <c r="D106" s="82">
        <v>28</v>
      </c>
      <c r="E106" s="189"/>
      <c r="F106" s="162"/>
      <c r="G106" s="162"/>
      <c r="H106" s="161"/>
      <c r="I106" s="188">
        <v>424</v>
      </c>
      <c r="J106" s="82">
        <v>3</v>
      </c>
      <c r="K106" s="189"/>
      <c r="L106" s="82"/>
      <c r="M106" s="82"/>
      <c r="N106" s="161"/>
      <c r="O106" s="190">
        <v>3786</v>
      </c>
      <c r="P106" s="162">
        <v>12</v>
      </c>
      <c r="Q106" s="189"/>
      <c r="R106" s="162"/>
      <c r="S106" s="162"/>
      <c r="T106" s="163"/>
      <c r="U106" s="190">
        <f t="shared" si="1"/>
        <v>1916</v>
      </c>
      <c r="V106" s="191">
        <f t="shared" si="1"/>
        <v>14.333333333333334</v>
      </c>
      <c r="W106" s="189"/>
      <c r="X106" s="162"/>
      <c r="Y106" s="164"/>
      <c r="Z106" s="165"/>
      <c r="AA106" s="162"/>
      <c r="AB106" s="82"/>
    </row>
    <row r="107" spans="2:28" x14ac:dyDescent="0.35">
      <c r="B107" s="196" t="s">
        <v>118</v>
      </c>
      <c r="C107" s="188">
        <v>3237147</v>
      </c>
      <c r="D107" s="192">
        <v>32289</v>
      </c>
      <c r="E107" s="189"/>
      <c r="F107" s="190">
        <f>'[1]RawDataExpDiscrep.'!E247</f>
        <v>2753969</v>
      </c>
      <c r="G107" s="193">
        <f>'[1]RawDataExpDiscrep.'!F247</f>
        <v>28080</v>
      </c>
      <c r="H107" s="161"/>
      <c r="I107" s="188">
        <v>2242229</v>
      </c>
      <c r="J107" s="192">
        <v>28089</v>
      </c>
      <c r="K107" s="194"/>
      <c r="L107" s="190">
        <f>'[1]RawDataExpDiscrep.'!G247</f>
        <v>1908041</v>
      </c>
      <c r="M107" s="193">
        <f>'[1]RawDataExpDiscrep.'!H247</f>
        <v>24796</v>
      </c>
      <c r="N107" s="161"/>
      <c r="O107" s="190">
        <v>2861705</v>
      </c>
      <c r="P107" s="193">
        <v>51547</v>
      </c>
      <c r="Q107" s="194"/>
      <c r="R107" s="190">
        <f>'[1]RawDataExpDiscrep.'!I247</f>
        <v>1506326</v>
      </c>
      <c r="S107" s="193">
        <f>'[1]RawDataExpDiscrep.'!J247</f>
        <v>28734</v>
      </c>
      <c r="T107" s="195"/>
      <c r="U107" s="190">
        <f t="shared" si="1"/>
        <v>2780360.3333333335</v>
      </c>
      <c r="V107" s="191">
        <f t="shared" si="1"/>
        <v>37308.333333333336</v>
      </c>
      <c r="W107" s="194"/>
      <c r="X107" s="190">
        <f>(F107+L107+R107)/3</f>
        <v>2056112</v>
      </c>
      <c r="Y107" s="191">
        <f>(G107+M107+S107)/3</f>
        <v>27203.333333333332</v>
      </c>
      <c r="Z107" s="165"/>
      <c r="AA107" s="190">
        <f>U107-X107</f>
        <v>724248.33333333349</v>
      </c>
      <c r="AB107" s="192">
        <f>V107-Y107</f>
        <v>10105.000000000004</v>
      </c>
    </row>
    <row r="108" spans="2:28" x14ac:dyDescent="0.35">
      <c r="B108" s="196" t="s">
        <v>119</v>
      </c>
      <c r="C108" s="188">
        <v>3727849</v>
      </c>
      <c r="D108" s="192">
        <v>70328</v>
      </c>
      <c r="E108" s="189"/>
      <c r="F108" s="190">
        <f>'[1]RawDataExpDiscrep.'!E271</f>
        <v>5463878</v>
      </c>
      <c r="G108" s="193">
        <f>'[1]RawDataExpDiscrep.'!F271</f>
        <v>61977</v>
      </c>
      <c r="H108" s="161"/>
      <c r="I108" s="188">
        <v>337844</v>
      </c>
      <c r="J108" s="192">
        <v>10057</v>
      </c>
      <c r="K108" s="194"/>
      <c r="L108" s="190">
        <f>'[1]RawDataExpDiscrep.'!G271</f>
        <v>319151</v>
      </c>
      <c r="M108" s="193">
        <f>'[1]RawDataExpDiscrep.'!H271</f>
        <v>5429</v>
      </c>
      <c r="N108" s="161"/>
      <c r="O108" s="190">
        <v>223906</v>
      </c>
      <c r="P108" s="193">
        <v>7353</v>
      </c>
      <c r="Q108" s="194"/>
      <c r="R108" s="190">
        <f>'[1]RawDataExpDiscrep.'!I271</f>
        <v>273601</v>
      </c>
      <c r="S108" s="193">
        <f>'[1]RawDataExpDiscrep.'!J271</f>
        <v>10381</v>
      </c>
      <c r="T108" s="195"/>
      <c r="U108" s="190">
        <f t="shared" si="1"/>
        <v>1429866.3333333333</v>
      </c>
      <c r="V108" s="191">
        <f t="shared" si="1"/>
        <v>29246</v>
      </c>
      <c r="W108" s="194"/>
      <c r="X108" s="190">
        <f>(F108+L108+R108)/3</f>
        <v>2018876.6666666667</v>
      </c>
      <c r="Y108" s="191">
        <f>(G108+M108+S108)/3</f>
        <v>25929</v>
      </c>
      <c r="Z108" s="165"/>
      <c r="AA108" s="190">
        <f>U108-X108</f>
        <v>-589010.33333333349</v>
      </c>
      <c r="AB108" s="192">
        <f>V108-Y108</f>
        <v>3317</v>
      </c>
    </row>
    <row r="109" spans="2:28" x14ac:dyDescent="0.35">
      <c r="B109" s="187" t="s">
        <v>120</v>
      </c>
      <c r="C109" s="188">
        <v>46281</v>
      </c>
      <c r="D109" s="82">
        <v>506</v>
      </c>
      <c r="E109" s="189"/>
      <c r="F109" s="162"/>
      <c r="G109" s="162"/>
      <c r="H109" s="161"/>
      <c r="I109" s="188">
        <v>68247</v>
      </c>
      <c r="J109" s="82">
        <v>981</v>
      </c>
      <c r="K109" s="189"/>
      <c r="L109" s="82"/>
      <c r="M109" s="82"/>
      <c r="N109" s="161"/>
      <c r="O109" s="190">
        <v>59500</v>
      </c>
      <c r="P109" s="193">
        <v>1394</v>
      </c>
      <c r="Q109" s="194"/>
      <c r="R109" s="193"/>
      <c r="S109" s="193"/>
      <c r="T109" s="195"/>
      <c r="U109" s="190">
        <f t="shared" si="1"/>
        <v>58009.333333333336</v>
      </c>
      <c r="V109" s="191">
        <f t="shared" si="1"/>
        <v>960.33333333333337</v>
      </c>
      <c r="W109" s="194"/>
      <c r="X109" s="193"/>
      <c r="Y109" s="164"/>
      <c r="Z109" s="165"/>
      <c r="AA109" s="162"/>
      <c r="AB109" s="82"/>
    </row>
    <row r="110" spans="2:28" x14ac:dyDescent="0.35">
      <c r="B110" s="196" t="s">
        <v>121</v>
      </c>
      <c r="C110" s="82"/>
      <c r="D110" s="82"/>
      <c r="E110" s="189"/>
      <c r="F110" s="190">
        <f>'[1]RawDataExpDiscrep.'!E283</f>
        <v>3539520</v>
      </c>
      <c r="G110" s="193">
        <f>'[1]RawDataExpDiscrep.'!F283</f>
        <v>44516</v>
      </c>
      <c r="H110" s="161"/>
      <c r="I110" s="188"/>
      <c r="J110" s="82"/>
      <c r="K110" s="189"/>
      <c r="L110" s="190">
        <f>'[1]RawDataExpDiscrep.'!G283</f>
        <v>2844689</v>
      </c>
      <c r="M110" s="193">
        <f>'[1]RawDataExpDiscrep.'!H283</f>
        <v>47404</v>
      </c>
      <c r="N110" s="161"/>
      <c r="O110" s="190">
        <v>706484</v>
      </c>
      <c r="P110" s="193">
        <v>79422</v>
      </c>
      <c r="Q110" s="194"/>
      <c r="R110" s="190">
        <f>'[1]RawDataExpDiscrep.'!I283</f>
        <v>0</v>
      </c>
      <c r="S110" s="193">
        <f>'[1]RawDataExpDiscrep.'!J283</f>
        <v>0</v>
      </c>
      <c r="T110" s="195"/>
      <c r="U110" s="190">
        <f t="shared" si="1"/>
        <v>235494.66666666666</v>
      </c>
      <c r="V110" s="191">
        <f t="shared" si="1"/>
        <v>26474</v>
      </c>
      <c r="W110" s="194"/>
      <c r="X110" s="190">
        <f>(F110+L110+R110)/3</f>
        <v>2128069.6666666665</v>
      </c>
      <c r="Y110" s="191">
        <f>(G110+M110+S110)/3</f>
        <v>30640</v>
      </c>
      <c r="Z110" s="165"/>
      <c r="AA110" s="190">
        <f>U110-X110</f>
        <v>-1892574.9999999998</v>
      </c>
      <c r="AB110" s="192">
        <f>V110-Y110</f>
        <v>-4166</v>
      </c>
    </row>
    <row r="111" spans="2:28" x14ac:dyDescent="0.35">
      <c r="B111" s="187" t="s">
        <v>122</v>
      </c>
      <c r="C111" s="188">
        <v>86289</v>
      </c>
      <c r="D111" s="192">
        <v>1077</v>
      </c>
      <c r="E111" s="189"/>
      <c r="F111" s="162"/>
      <c r="G111" s="162"/>
      <c r="H111" s="161"/>
      <c r="I111" s="188">
        <v>84571</v>
      </c>
      <c r="J111" s="192">
        <v>5115</v>
      </c>
      <c r="K111" s="194"/>
      <c r="L111" s="192"/>
      <c r="M111" s="192"/>
      <c r="N111" s="161"/>
      <c r="O111" s="190">
        <v>3913</v>
      </c>
      <c r="P111" s="193">
        <v>1045</v>
      </c>
      <c r="Q111" s="194"/>
      <c r="R111" s="193"/>
      <c r="S111" s="193"/>
      <c r="T111" s="195"/>
      <c r="U111" s="190">
        <f t="shared" si="1"/>
        <v>58257.666666666664</v>
      </c>
      <c r="V111" s="191">
        <f t="shared" si="1"/>
        <v>2412.3333333333335</v>
      </c>
      <c r="W111" s="194"/>
      <c r="X111" s="193"/>
      <c r="Y111" s="164"/>
      <c r="Z111" s="165"/>
      <c r="AA111" s="162"/>
      <c r="AB111" s="82"/>
    </row>
    <row r="112" spans="2:28" x14ac:dyDescent="0.35">
      <c r="B112" s="187" t="s">
        <v>123</v>
      </c>
      <c r="C112" s="188">
        <v>20937</v>
      </c>
      <c r="D112" s="82">
        <v>246</v>
      </c>
      <c r="E112" s="189"/>
      <c r="F112" s="162"/>
      <c r="G112" s="162"/>
      <c r="H112" s="161"/>
      <c r="I112" s="188">
        <v>44</v>
      </c>
      <c r="J112" s="82">
        <v>0</v>
      </c>
      <c r="K112" s="189"/>
      <c r="L112" s="82"/>
      <c r="M112" s="82"/>
      <c r="N112" s="161"/>
      <c r="O112" s="190">
        <v>484</v>
      </c>
      <c r="P112" s="162">
        <v>7</v>
      </c>
      <c r="Q112" s="189"/>
      <c r="R112" s="162"/>
      <c r="S112" s="162"/>
      <c r="T112" s="163"/>
      <c r="U112" s="190">
        <f t="shared" si="1"/>
        <v>7155</v>
      </c>
      <c r="V112" s="191">
        <f t="shared" si="1"/>
        <v>84.333333333333329</v>
      </c>
      <c r="W112" s="189"/>
      <c r="X112" s="162"/>
      <c r="Y112" s="164"/>
      <c r="Z112" s="165"/>
      <c r="AA112" s="162"/>
      <c r="AB112" s="82"/>
    </row>
    <row r="113" spans="2:28" x14ac:dyDescent="0.35">
      <c r="B113" s="187" t="s">
        <v>125</v>
      </c>
      <c r="C113" s="188">
        <v>80856</v>
      </c>
      <c r="D113" s="82">
        <v>730</v>
      </c>
      <c r="E113" s="189"/>
      <c r="F113" s="162"/>
      <c r="G113" s="162"/>
      <c r="H113" s="161"/>
      <c r="I113" s="188">
        <v>41994</v>
      </c>
      <c r="J113" s="82">
        <v>359</v>
      </c>
      <c r="K113" s="189"/>
      <c r="L113" s="82"/>
      <c r="M113" s="82"/>
      <c r="N113" s="161"/>
      <c r="O113" s="190">
        <v>54219</v>
      </c>
      <c r="P113" s="162">
        <v>862</v>
      </c>
      <c r="Q113" s="189"/>
      <c r="R113" s="162"/>
      <c r="S113" s="162"/>
      <c r="T113" s="163"/>
      <c r="U113" s="190">
        <f t="shared" si="1"/>
        <v>59023</v>
      </c>
      <c r="V113" s="191">
        <f t="shared" si="1"/>
        <v>650.33333333333337</v>
      </c>
      <c r="W113" s="189"/>
      <c r="X113" s="162"/>
      <c r="Y113" s="164"/>
      <c r="Z113" s="165"/>
      <c r="AA113" s="162"/>
      <c r="AB113" s="82"/>
    </row>
    <row r="114" spans="2:28" x14ac:dyDescent="0.35">
      <c r="B114" s="196" t="s">
        <v>126</v>
      </c>
      <c r="C114" s="188">
        <v>297371</v>
      </c>
      <c r="D114" s="192">
        <v>21997</v>
      </c>
      <c r="E114" s="189"/>
      <c r="F114" s="190">
        <f>'[1]RawDataExpDiscrep.'!E289</f>
        <v>2039038</v>
      </c>
      <c r="G114" s="193">
        <f>'[1]RawDataExpDiscrep.'!F289</f>
        <v>20932</v>
      </c>
      <c r="H114" s="161"/>
      <c r="I114" s="188">
        <v>533550</v>
      </c>
      <c r="J114" s="192">
        <v>40982</v>
      </c>
      <c r="K114" s="194"/>
      <c r="L114" s="190">
        <f>'[1]RawDataExpDiscrep.'!G289</f>
        <v>1655472</v>
      </c>
      <c r="M114" s="193">
        <f>'[1]RawDataExpDiscrep.'!H289</f>
        <v>25149</v>
      </c>
      <c r="N114" s="161"/>
      <c r="O114" s="190">
        <v>490647</v>
      </c>
      <c r="P114" s="193">
        <v>43750</v>
      </c>
      <c r="Q114" s="194"/>
      <c r="R114" s="190">
        <f>'[1]RawDataExpDiscrep.'!I289</f>
        <v>658027</v>
      </c>
      <c r="S114" s="193">
        <f>'[1]RawDataExpDiscrep.'!J289</f>
        <v>16388</v>
      </c>
      <c r="T114" s="195"/>
      <c r="U114" s="190">
        <f t="shared" si="1"/>
        <v>440522.66666666669</v>
      </c>
      <c r="V114" s="191">
        <f t="shared" si="1"/>
        <v>35576.333333333336</v>
      </c>
      <c r="W114" s="194"/>
      <c r="X114" s="190">
        <f>(F114+L114+R114)/3</f>
        <v>1450845.6666666667</v>
      </c>
      <c r="Y114" s="191">
        <f>(G114+M114+S114)/3</f>
        <v>20823</v>
      </c>
      <c r="Z114" s="165"/>
      <c r="AA114" s="190">
        <f>U114-X114</f>
        <v>-1010323</v>
      </c>
      <c r="AB114" s="192">
        <f>V114-Y114</f>
        <v>14753.333333333336</v>
      </c>
    </row>
    <row r="115" spans="2:28" x14ac:dyDescent="0.35">
      <c r="B115" s="187" t="s">
        <v>127</v>
      </c>
      <c r="C115" s="188">
        <v>1626</v>
      </c>
      <c r="D115" s="82">
        <v>4</v>
      </c>
      <c r="E115" s="189"/>
      <c r="F115" s="162"/>
      <c r="G115" s="162"/>
      <c r="H115" s="161"/>
      <c r="I115" s="188">
        <v>649</v>
      </c>
      <c r="J115" s="82">
        <v>61</v>
      </c>
      <c r="K115" s="189"/>
      <c r="L115" s="82"/>
      <c r="M115" s="82"/>
      <c r="N115" s="161"/>
      <c r="O115" s="190">
        <v>352</v>
      </c>
      <c r="P115" s="162">
        <v>4</v>
      </c>
      <c r="Q115" s="189"/>
      <c r="R115" s="162"/>
      <c r="S115" s="162"/>
      <c r="T115" s="163"/>
      <c r="U115" s="190">
        <f t="shared" si="1"/>
        <v>875.66666666666663</v>
      </c>
      <c r="V115" s="191">
        <f t="shared" si="1"/>
        <v>23</v>
      </c>
      <c r="W115" s="189"/>
      <c r="X115" s="162"/>
      <c r="Y115" s="164"/>
      <c r="Z115" s="165"/>
      <c r="AA115" s="162"/>
      <c r="AB115" s="82"/>
    </row>
    <row r="116" spans="2:28" x14ac:dyDescent="0.35">
      <c r="B116" s="187" t="s">
        <v>128</v>
      </c>
      <c r="C116" s="188">
        <v>161605</v>
      </c>
      <c r="D116" s="192">
        <v>1490</v>
      </c>
      <c r="E116" s="189"/>
      <c r="F116" s="162"/>
      <c r="G116" s="162"/>
      <c r="H116" s="161"/>
      <c r="I116" s="188">
        <v>271417</v>
      </c>
      <c r="J116" s="192">
        <v>3476</v>
      </c>
      <c r="K116" s="194"/>
      <c r="L116" s="192"/>
      <c r="M116" s="192"/>
      <c r="N116" s="161"/>
      <c r="O116" s="190">
        <v>121827</v>
      </c>
      <c r="P116" s="193">
        <v>3169</v>
      </c>
      <c r="Q116" s="194"/>
      <c r="R116" s="193"/>
      <c r="S116" s="193"/>
      <c r="T116" s="195"/>
      <c r="U116" s="190">
        <f t="shared" si="1"/>
        <v>184949.66666666666</v>
      </c>
      <c r="V116" s="191">
        <f t="shared" si="1"/>
        <v>2711.6666666666665</v>
      </c>
      <c r="W116" s="194"/>
      <c r="X116" s="193"/>
      <c r="Y116" s="164"/>
      <c r="Z116" s="165"/>
      <c r="AA116" s="162"/>
      <c r="AB116" s="82"/>
    </row>
    <row r="117" spans="2:28" x14ac:dyDescent="0.35">
      <c r="B117" s="187" t="s">
        <v>129</v>
      </c>
      <c r="C117" s="188">
        <v>106</v>
      </c>
      <c r="D117" s="82">
        <v>4</v>
      </c>
      <c r="E117" s="189"/>
      <c r="F117" s="162"/>
      <c r="G117" s="162"/>
      <c r="H117" s="161"/>
      <c r="I117" s="188">
        <v>4685</v>
      </c>
      <c r="J117" s="82">
        <v>128</v>
      </c>
      <c r="K117" s="189"/>
      <c r="L117" s="82"/>
      <c r="M117" s="82"/>
      <c r="N117" s="161"/>
      <c r="O117" s="190">
        <v>1040</v>
      </c>
      <c r="P117" s="162">
        <v>155</v>
      </c>
      <c r="Q117" s="189"/>
      <c r="R117" s="162"/>
      <c r="S117" s="162"/>
      <c r="T117" s="163"/>
      <c r="U117" s="190">
        <f t="shared" si="1"/>
        <v>1943.6666666666667</v>
      </c>
      <c r="V117" s="191">
        <f t="shared" si="1"/>
        <v>95.666666666666671</v>
      </c>
      <c r="W117" s="189"/>
      <c r="X117" s="162"/>
      <c r="Y117" s="164"/>
      <c r="Z117" s="165"/>
      <c r="AA117" s="162"/>
      <c r="AB117" s="82"/>
    </row>
    <row r="118" spans="2:28" x14ac:dyDescent="0.35">
      <c r="B118" s="196" t="s">
        <v>130</v>
      </c>
      <c r="C118" s="188">
        <v>3955424</v>
      </c>
      <c r="D118" s="192">
        <v>72113</v>
      </c>
      <c r="E118" s="189"/>
      <c r="F118" s="190">
        <f>'[1]RawDataExpDiscrep.'!E292</f>
        <v>0</v>
      </c>
      <c r="G118" s="193">
        <f>'[1]RawDataExpDiscrep.'!F292</f>
        <v>0</v>
      </c>
      <c r="H118" s="161"/>
      <c r="I118" s="82"/>
      <c r="J118" s="82"/>
      <c r="K118" s="189"/>
      <c r="L118" s="190">
        <f>'[1]RawDataExpDiscrep.'!G292</f>
        <v>49</v>
      </c>
      <c r="M118" s="193">
        <f>'[1]RawDataExpDiscrep.'!H292</f>
        <v>1</v>
      </c>
      <c r="N118" s="161"/>
      <c r="O118" s="162"/>
      <c r="P118" s="162"/>
      <c r="Q118" s="189"/>
      <c r="R118" s="190">
        <f>'[1]RawDataExpDiscrep.'!I292</f>
        <v>0</v>
      </c>
      <c r="S118" s="193">
        <f>'[1]RawDataExpDiscrep.'!J292</f>
        <v>0</v>
      </c>
      <c r="T118" s="163"/>
      <c r="U118" s="190">
        <f t="shared" si="1"/>
        <v>1318474.6666666667</v>
      </c>
      <c r="V118" s="191">
        <f t="shared" si="1"/>
        <v>24037.666666666668</v>
      </c>
      <c r="W118" s="189"/>
      <c r="X118" s="190">
        <f t="shared" ref="X118:Y120" si="2">(F118+L118+R118)/3</f>
        <v>16.333333333333332</v>
      </c>
      <c r="Y118" s="191">
        <f t="shared" si="2"/>
        <v>0.33333333333333331</v>
      </c>
      <c r="Z118" s="165"/>
      <c r="AA118" s="190">
        <f t="shared" ref="AA118:AB120" si="3">U118-X118</f>
        <v>1318458.3333333335</v>
      </c>
      <c r="AB118" s="192">
        <f t="shared" si="3"/>
        <v>24037.333333333336</v>
      </c>
    </row>
    <row r="119" spans="2:28" x14ac:dyDescent="0.35">
      <c r="B119" s="196" t="s">
        <v>131</v>
      </c>
      <c r="C119" s="188">
        <v>3942224</v>
      </c>
      <c r="D119" s="192">
        <v>56537</v>
      </c>
      <c r="E119" s="189"/>
      <c r="F119" s="190">
        <f>'[1]RawDataExpDiscrep.'!E309</f>
        <v>9471790</v>
      </c>
      <c r="G119" s="193">
        <f>'[1]RawDataExpDiscrep.'!F309</f>
        <v>96250</v>
      </c>
      <c r="H119" s="161"/>
      <c r="I119" s="188">
        <v>59184</v>
      </c>
      <c r="J119" s="192">
        <v>1864</v>
      </c>
      <c r="K119" s="194"/>
      <c r="L119" s="190">
        <f>'[1]RawDataExpDiscrep.'!G309</f>
        <v>309653</v>
      </c>
      <c r="M119" s="193">
        <f>'[1]RawDataExpDiscrep.'!H309</f>
        <v>9127</v>
      </c>
      <c r="N119" s="161"/>
      <c r="O119" s="190">
        <v>174056</v>
      </c>
      <c r="P119" s="193">
        <v>8712</v>
      </c>
      <c r="Q119" s="189"/>
      <c r="R119" s="190">
        <f>'[1]RawDataExpDiscrep.'!I309</f>
        <v>728927</v>
      </c>
      <c r="S119" s="193">
        <f>'[1]RawDataExpDiscrep.'!J309</f>
        <v>23093</v>
      </c>
      <c r="T119" s="163"/>
      <c r="U119" s="190">
        <f t="shared" si="1"/>
        <v>1391821.3333333333</v>
      </c>
      <c r="V119" s="191">
        <f t="shared" si="1"/>
        <v>22371</v>
      </c>
      <c r="W119" s="189"/>
      <c r="X119" s="190">
        <f t="shared" si="2"/>
        <v>3503456.6666666665</v>
      </c>
      <c r="Y119" s="191">
        <f t="shared" si="2"/>
        <v>42823.333333333336</v>
      </c>
      <c r="Z119" s="165"/>
      <c r="AA119" s="190">
        <f t="shared" si="3"/>
        <v>-2111635.333333333</v>
      </c>
      <c r="AB119" s="192">
        <f t="shared" si="3"/>
        <v>-20452.333333333336</v>
      </c>
    </row>
    <row r="120" spans="2:28" x14ac:dyDescent="0.35">
      <c r="B120" s="196" t="s">
        <v>132</v>
      </c>
      <c r="C120" s="188">
        <v>190025</v>
      </c>
      <c r="D120" s="192">
        <v>41836</v>
      </c>
      <c r="E120" s="189"/>
      <c r="F120" s="190">
        <f>'[1]RawDataExpDiscrep.'!E328</f>
        <v>1621015</v>
      </c>
      <c r="G120" s="193">
        <f>'[1]RawDataExpDiscrep.'!F328</f>
        <v>374138</v>
      </c>
      <c r="H120" s="161"/>
      <c r="I120" s="188">
        <v>46029</v>
      </c>
      <c r="J120" s="192">
        <v>4259</v>
      </c>
      <c r="K120" s="194"/>
      <c r="L120" s="190">
        <f>'[1]RawDataExpDiscrep.'!G328</f>
        <v>903576</v>
      </c>
      <c r="M120" s="193">
        <f>'[1]RawDataExpDiscrep.'!H328</f>
        <v>224868</v>
      </c>
      <c r="N120" s="161"/>
      <c r="O120" s="190">
        <v>84208</v>
      </c>
      <c r="P120" s="193">
        <v>2800</v>
      </c>
      <c r="Q120" s="194"/>
      <c r="R120" s="190">
        <f>'[1]RawDataExpDiscrep.'!I328</f>
        <v>55160</v>
      </c>
      <c r="S120" s="193">
        <f>'[1]RawDataExpDiscrep.'!J328</f>
        <v>27216</v>
      </c>
      <c r="T120" s="195"/>
      <c r="U120" s="190">
        <f t="shared" si="1"/>
        <v>106754</v>
      </c>
      <c r="V120" s="191">
        <f t="shared" si="1"/>
        <v>16298.333333333334</v>
      </c>
      <c r="W120" s="194"/>
      <c r="X120" s="190">
        <f t="shared" si="2"/>
        <v>859917</v>
      </c>
      <c r="Y120" s="191">
        <f t="shared" si="2"/>
        <v>208740.66666666666</v>
      </c>
      <c r="Z120" s="165"/>
      <c r="AA120" s="190">
        <f t="shared" si="3"/>
        <v>-753163</v>
      </c>
      <c r="AB120" s="192">
        <f t="shared" si="3"/>
        <v>-192442.33333333331</v>
      </c>
    </row>
    <row r="121" spans="2:28" x14ac:dyDescent="0.35">
      <c r="B121" s="187" t="s">
        <v>124</v>
      </c>
      <c r="C121" s="188">
        <v>76482</v>
      </c>
      <c r="D121" s="192">
        <v>4344</v>
      </c>
      <c r="E121" s="189"/>
      <c r="F121" s="162"/>
      <c r="G121" s="162"/>
      <c r="H121" s="161"/>
      <c r="I121" s="188">
        <v>92969</v>
      </c>
      <c r="J121" s="192">
        <v>7382</v>
      </c>
      <c r="K121" s="194"/>
      <c r="L121" s="192"/>
      <c r="M121" s="192"/>
      <c r="N121" s="161"/>
      <c r="O121" s="190">
        <v>20771</v>
      </c>
      <c r="P121" s="193">
        <v>1203</v>
      </c>
      <c r="Q121" s="194"/>
      <c r="R121" s="193"/>
      <c r="S121" s="193"/>
      <c r="T121" s="195"/>
      <c r="U121" s="190">
        <f t="shared" si="1"/>
        <v>63407.333333333336</v>
      </c>
      <c r="V121" s="191">
        <f t="shared" si="1"/>
        <v>4309.666666666667</v>
      </c>
      <c r="W121" s="194"/>
      <c r="X121" s="193"/>
      <c r="Y121" s="164"/>
      <c r="Z121" s="165"/>
      <c r="AA121" s="162"/>
      <c r="AB121" s="82"/>
    </row>
    <row r="122" spans="2:28" s="8" customFormat="1" x14ac:dyDescent="0.35">
      <c r="B122" s="187" t="s">
        <v>133</v>
      </c>
      <c r="C122" s="190">
        <v>194362</v>
      </c>
      <c r="D122" s="193">
        <v>2588</v>
      </c>
      <c r="E122" s="189"/>
      <c r="F122" s="162"/>
      <c r="G122" s="162"/>
      <c r="H122" s="161"/>
      <c r="I122" s="190">
        <v>257771</v>
      </c>
      <c r="J122" s="193">
        <v>2591</v>
      </c>
      <c r="K122" s="194"/>
      <c r="L122" s="193"/>
      <c r="M122" s="193"/>
      <c r="N122" s="161"/>
      <c r="O122" s="190">
        <v>327720</v>
      </c>
      <c r="P122" s="193">
        <v>5520</v>
      </c>
      <c r="Q122" s="194"/>
      <c r="R122" s="193"/>
      <c r="S122" s="193"/>
      <c r="T122" s="195"/>
      <c r="U122" s="190">
        <f t="shared" si="1"/>
        <v>259951</v>
      </c>
      <c r="V122" s="191">
        <f t="shared" si="1"/>
        <v>3566.3333333333335</v>
      </c>
      <c r="W122" s="194"/>
      <c r="X122" s="193"/>
      <c r="Y122" s="164"/>
      <c r="Z122" s="165"/>
      <c r="AA122" s="162"/>
      <c r="AB122" s="162"/>
    </row>
    <row r="123" spans="2:28" x14ac:dyDescent="0.35">
      <c r="B123" s="196" t="s">
        <v>134</v>
      </c>
      <c r="C123" s="188">
        <v>905312</v>
      </c>
      <c r="D123" s="192">
        <v>37704</v>
      </c>
      <c r="E123" s="189"/>
      <c r="F123" s="190">
        <f>'[1]RawDataExpDiscrep.'!E348</f>
        <v>1395389</v>
      </c>
      <c r="G123" s="193">
        <f>'[1]RawDataExpDiscrep.'!F348</f>
        <v>40555</v>
      </c>
      <c r="H123" s="161"/>
      <c r="I123" s="188">
        <v>1298550</v>
      </c>
      <c r="J123" s="192">
        <v>49474</v>
      </c>
      <c r="K123" s="194"/>
      <c r="L123" s="190">
        <f>'[1]RawDataExpDiscrep.'!G348</f>
        <v>795866</v>
      </c>
      <c r="M123" s="193">
        <f>'[1]RawDataExpDiscrep.'!H348</f>
        <v>9283</v>
      </c>
      <c r="N123" s="161"/>
      <c r="O123" s="190">
        <v>609332</v>
      </c>
      <c r="P123" s="193">
        <v>25848</v>
      </c>
      <c r="Q123" s="194"/>
      <c r="R123" s="190">
        <f>'[1]RawDataExpDiscrep.'!I348</f>
        <v>497505</v>
      </c>
      <c r="S123" s="193">
        <f>'[1]RawDataExpDiscrep.'!J348</f>
        <v>15926</v>
      </c>
      <c r="T123" s="195"/>
      <c r="U123" s="190">
        <f t="shared" si="1"/>
        <v>937731.33333333337</v>
      </c>
      <c r="V123" s="191">
        <f t="shared" si="1"/>
        <v>37675.333333333336</v>
      </c>
      <c r="W123" s="194"/>
      <c r="X123" s="190">
        <f>(F123+L123+R123)/3</f>
        <v>896253.33333333337</v>
      </c>
      <c r="Y123" s="191">
        <f>(G123+M123+S123)/3</f>
        <v>21921.333333333332</v>
      </c>
      <c r="Z123" s="165"/>
      <c r="AA123" s="190">
        <f>U123-X123</f>
        <v>41478</v>
      </c>
      <c r="AB123" s="192">
        <f>V123-Y123</f>
        <v>15754.000000000004</v>
      </c>
    </row>
    <row r="124" spans="2:28" x14ac:dyDescent="0.35">
      <c r="B124" s="187" t="s">
        <v>135</v>
      </c>
      <c r="C124" s="188">
        <v>128268</v>
      </c>
      <c r="D124" s="192">
        <v>1401</v>
      </c>
      <c r="E124" s="189"/>
      <c r="F124" s="162"/>
      <c r="G124" s="162"/>
      <c r="H124" s="161"/>
      <c r="I124" s="188">
        <v>80128</v>
      </c>
      <c r="J124" s="82">
        <v>897</v>
      </c>
      <c r="K124" s="189"/>
      <c r="L124" s="82"/>
      <c r="M124" s="82"/>
      <c r="N124" s="161"/>
      <c r="O124" s="190">
        <v>19740</v>
      </c>
      <c r="P124" s="162">
        <v>278</v>
      </c>
      <c r="Q124" s="189"/>
      <c r="R124" s="162"/>
      <c r="S124" s="162"/>
      <c r="T124" s="163"/>
      <c r="U124" s="190">
        <f t="shared" si="1"/>
        <v>76045.333333333328</v>
      </c>
      <c r="V124" s="191">
        <f t="shared" si="1"/>
        <v>858.66666666666663</v>
      </c>
      <c r="W124" s="189"/>
      <c r="X124" s="162"/>
      <c r="Y124" s="164"/>
      <c r="Z124" s="165"/>
      <c r="AA124" s="162"/>
      <c r="AB124" s="82"/>
    </row>
    <row r="125" spans="2:28" x14ac:dyDescent="0.35">
      <c r="B125" s="187" t="s">
        <v>136</v>
      </c>
      <c r="C125" s="188"/>
      <c r="D125" s="192"/>
      <c r="E125" s="189"/>
      <c r="F125" s="162"/>
      <c r="G125" s="162"/>
      <c r="H125" s="161"/>
      <c r="I125" s="188"/>
      <c r="J125" s="82"/>
      <c r="K125" s="189"/>
      <c r="L125" s="82"/>
      <c r="M125" s="82"/>
      <c r="N125" s="161"/>
      <c r="O125" s="190">
        <v>215</v>
      </c>
      <c r="P125" s="162">
        <v>45</v>
      </c>
      <c r="Q125" s="189"/>
      <c r="R125" s="162"/>
      <c r="S125" s="162"/>
      <c r="T125" s="163"/>
      <c r="U125" s="190">
        <f t="shared" si="1"/>
        <v>71.666666666666671</v>
      </c>
      <c r="V125" s="191">
        <f t="shared" si="1"/>
        <v>15</v>
      </c>
      <c r="W125" s="189"/>
      <c r="X125" s="162"/>
      <c r="Y125" s="164"/>
      <c r="Z125" s="165"/>
      <c r="AA125" s="162"/>
      <c r="AB125" s="82"/>
    </row>
    <row r="126" spans="2:28" x14ac:dyDescent="0.35">
      <c r="B126" s="187" t="s">
        <v>137</v>
      </c>
      <c r="C126" s="188">
        <v>42589</v>
      </c>
      <c r="D126" s="82">
        <v>121</v>
      </c>
      <c r="E126" s="189"/>
      <c r="F126" s="162"/>
      <c r="G126" s="162"/>
      <c r="H126" s="161"/>
      <c r="I126" s="188">
        <v>11448</v>
      </c>
      <c r="J126" s="82">
        <v>94</v>
      </c>
      <c r="K126" s="189"/>
      <c r="L126" s="82"/>
      <c r="M126" s="82"/>
      <c r="N126" s="161"/>
      <c r="O126" s="190">
        <v>96</v>
      </c>
      <c r="P126" s="162">
        <v>9</v>
      </c>
      <c r="Q126" s="189"/>
      <c r="R126" s="162"/>
      <c r="S126" s="162"/>
      <c r="T126" s="163"/>
      <c r="U126" s="190">
        <f t="shared" si="1"/>
        <v>18044.333333333332</v>
      </c>
      <c r="V126" s="191">
        <f t="shared" si="1"/>
        <v>74.666666666666671</v>
      </c>
      <c r="W126" s="189"/>
      <c r="X126" s="162"/>
      <c r="Y126" s="164"/>
      <c r="Z126" s="165"/>
      <c r="AA126" s="162"/>
      <c r="AB126" s="82"/>
    </row>
    <row r="127" spans="2:28" s="28" customFormat="1" x14ac:dyDescent="0.35">
      <c r="B127" s="197" t="s">
        <v>303</v>
      </c>
      <c r="C127" s="198">
        <f>SUM(C9:C126)</f>
        <v>110295717</v>
      </c>
      <c r="D127" s="199">
        <f>SUM(D9:D126)</f>
        <v>1999949</v>
      </c>
      <c r="E127" s="174"/>
      <c r="F127" s="200"/>
      <c r="G127" s="200"/>
      <c r="H127" s="175"/>
      <c r="I127" s="198">
        <f>SUM(I9:I126)</f>
        <v>44122051</v>
      </c>
      <c r="J127" s="199">
        <f>SUM(J9:J126)</f>
        <v>1215336</v>
      </c>
      <c r="K127" s="201"/>
      <c r="L127" s="199"/>
      <c r="M127" s="199"/>
      <c r="N127" s="175"/>
      <c r="O127" s="198">
        <f>SUM(O9:O126)</f>
        <v>35688406</v>
      </c>
      <c r="P127" s="199">
        <f>SUM(P9:P126)</f>
        <v>1135856</v>
      </c>
      <c r="Q127" s="201"/>
      <c r="R127" s="199"/>
      <c r="S127" s="199"/>
      <c r="T127" s="202"/>
      <c r="U127" s="203">
        <f>SUM(U9:U126)</f>
        <v>63368724.666666687</v>
      </c>
      <c r="V127" s="204">
        <f>SUM(V9:V126)</f>
        <v>1450380.3333333333</v>
      </c>
      <c r="W127" s="201"/>
      <c r="X127" s="199"/>
      <c r="Y127" s="205"/>
      <c r="Z127" s="206"/>
      <c r="AA127" s="203">
        <f>SUM(AA9:AA126)</f>
        <v>6560326.333333333</v>
      </c>
      <c r="AB127" s="199">
        <f>SUM(AB9:AB126)</f>
        <v>130223.66666666663</v>
      </c>
    </row>
    <row r="128" spans="2:28" x14ac:dyDescent="0.35">
      <c r="B128" s="162"/>
      <c r="C128" s="82" t="s">
        <v>482</v>
      </c>
      <c r="D128" s="207">
        <f>C127/D127</f>
        <v>55.14926480625256</v>
      </c>
      <c r="E128" s="162"/>
      <c r="F128" s="162"/>
      <c r="G128" s="190"/>
      <c r="H128" s="161"/>
      <c r="I128" s="162"/>
      <c r="J128" s="207">
        <f>I127/J127</f>
        <v>36.304405530651607</v>
      </c>
      <c r="K128" s="189"/>
      <c r="L128" s="162"/>
      <c r="M128" s="162"/>
      <c r="N128" s="161"/>
      <c r="O128" s="162"/>
      <c r="P128" s="207">
        <f>O127/P127</f>
        <v>31.419833147863812</v>
      </c>
      <c r="Q128" s="189"/>
      <c r="R128" s="162"/>
      <c r="S128" s="162"/>
      <c r="T128" s="163"/>
      <c r="U128" s="162"/>
      <c r="V128" s="208">
        <f>U127/V127</f>
        <v>43.691108608063971</v>
      </c>
      <c r="W128" s="189"/>
      <c r="X128" s="162"/>
      <c r="Y128" s="164"/>
      <c r="Z128" s="165"/>
      <c r="AA128" s="162"/>
      <c r="AB128" s="82"/>
    </row>
    <row r="129" spans="2:28" x14ac:dyDescent="0.35">
      <c r="B129" s="82"/>
      <c r="C129" s="209" t="s">
        <v>483</v>
      </c>
      <c r="E129" s="209"/>
      <c r="F129" s="210">
        <f>SUM(F9:F128)</f>
        <v>90869061</v>
      </c>
      <c r="G129" s="211">
        <f>SUM(G9:G128)</f>
        <v>1816283</v>
      </c>
      <c r="H129" s="212"/>
      <c r="I129" s="209"/>
      <c r="J129" s="209"/>
      <c r="K129" s="213"/>
      <c r="L129" s="210">
        <f>SUM(L9:L128)</f>
        <v>41843078</v>
      </c>
      <c r="M129" s="211">
        <f>SUM(M9:M128)</f>
        <v>1132655</v>
      </c>
      <c r="N129" s="212"/>
      <c r="O129" s="209"/>
      <c r="P129" s="209"/>
      <c r="Q129" s="213"/>
      <c r="R129" s="210">
        <f>SUM(R9:R128)</f>
        <v>23789716</v>
      </c>
      <c r="S129" s="211">
        <f>SUM(S9:S128)</f>
        <v>722369</v>
      </c>
      <c r="T129" s="163"/>
      <c r="U129" s="162"/>
      <c r="V129" s="164"/>
      <c r="W129" s="189"/>
      <c r="X129" s="210">
        <f>(F129+L129+R129)/3</f>
        <v>52167285</v>
      </c>
      <c r="Y129" s="214">
        <f>(G129+M129+S129)/3</f>
        <v>1223769</v>
      </c>
      <c r="Z129" s="165"/>
      <c r="AA129" s="162"/>
      <c r="AB129" s="82"/>
    </row>
    <row r="130" spans="2:28" x14ac:dyDescent="0.35">
      <c r="B130" s="82"/>
      <c r="C130" s="82" t="s">
        <v>482</v>
      </c>
      <c r="E130" s="82"/>
      <c r="F130" s="162"/>
      <c r="G130" s="207">
        <f>F129/G129</f>
        <v>50.030232623440291</v>
      </c>
      <c r="H130" s="161"/>
      <c r="I130" s="82"/>
      <c r="J130" s="82"/>
      <c r="K130" s="189"/>
      <c r="L130" s="82"/>
      <c r="M130" s="207">
        <f>L129/M129</f>
        <v>36.942474098467763</v>
      </c>
      <c r="N130" s="161"/>
      <c r="O130" s="82"/>
      <c r="P130" s="82"/>
      <c r="Q130" s="189"/>
      <c r="R130" s="82"/>
      <c r="S130" s="207">
        <f>R129/S129</f>
        <v>32.93291378782866</v>
      </c>
      <c r="T130" s="163"/>
      <c r="U130" s="162"/>
      <c r="V130" s="164"/>
      <c r="W130" s="189"/>
      <c r="X130" s="210"/>
      <c r="Y130" s="208">
        <f>X129/Y129</f>
        <v>42.628375943499144</v>
      </c>
      <c r="Z130" s="165"/>
      <c r="AA130" s="162"/>
      <c r="AB130" s="82"/>
    </row>
    <row r="131" spans="2:28" x14ac:dyDescent="0.35">
      <c r="B131" s="82"/>
      <c r="C131" s="82"/>
      <c r="D131" s="82"/>
      <c r="E131" s="82"/>
      <c r="F131" s="162"/>
      <c r="G131" s="162"/>
      <c r="H131" s="162"/>
      <c r="I131" s="162"/>
      <c r="J131" s="162"/>
      <c r="K131" s="162"/>
      <c r="L131" s="162"/>
      <c r="M131" s="162"/>
      <c r="N131" s="162"/>
      <c r="O131" s="162"/>
      <c r="P131" s="162"/>
      <c r="Q131" s="162"/>
      <c r="R131" s="162"/>
      <c r="S131" s="162"/>
      <c r="T131" s="215"/>
      <c r="U131" s="162"/>
      <c r="V131" s="162"/>
      <c r="W131" s="162"/>
      <c r="X131" s="162"/>
      <c r="Y131" s="162"/>
      <c r="Z131" s="162"/>
      <c r="AA131" s="162"/>
      <c r="AB131" s="162"/>
    </row>
    <row r="132" spans="2:28" x14ac:dyDescent="0.35">
      <c r="B132" s="82"/>
      <c r="C132" s="82"/>
      <c r="D132" s="82"/>
      <c r="E132" s="82"/>
      <c r="F132" s="162"/>
      <c r="G132" s="162"/>
      <c r="H132" s="162"/>
      <c r="I132" s="162"/>
      <c r="J132" s="162"/>
      <c r="K132" s="162"/>
      <c r="L132" s="162"/>
      <c r="M132" s="162"/>
      <c r="N132" s="162"/>
      <c r="O132" s="162"/>
      <c r="P132" s="162"/>
      <c r="Q132" s="162"/>
      <c r="R132" s="162"/>
      <c r="S132" s="162"/>
      <c r="T132" s="215"/>
      <c r="U132" s="162"/>
      <c r="V132" s="162"/>
      <c r="W132" s="162"/>
      <c r="X132" s="162"/>
      <c r="Y132" s="162"/>
      <c r="Z132" s="162"/>
      <c r="AA132" s="162"/>
      <c r="AB132" s="162"/>
    </row>
    <row r="133" spans="2:28" ht="18.5" x14ac:dyDescent="0.45">
      <c r="B133" s="2" t="s">
        <v>484</v>
      </c>
      <c r="C133" s="82"/>
      <c r="D133" s="82"/>
      <c r="E133" s="82"/>
      <c r="F133" s="162"/>
      <c r="G133" s="162"/>
      <c r="H133" s="162"/>
      <c r="I133" s="162"/>
      <c r="J133" s="162"/>
      <c r="K133" s="162"/>
      <c r="L133" s="162"/>
      <c r="M133" s="162"/>
      <c r="N133" s="162"/>
      <c r="O133" s="162"/>
      <c r="P133" s="162"/>
      <c r="Q133" s="162"/>
      <c r="R133" s="162"/>
      <c r="S133" s="162"/>
      <c r="T133" s="215"/>
      <c r="U133" s="162"/>
      <c r="V133" s="162"/>
      <c r="W133" s="162"/>
      <c r="X133" s="162"/>
      <c r="Y133" s="162"/>
      <c r="Z133" s="162"/>
      <c r="AA133" s="162"/>
      <c r="AB133" s="162"/>
    </row>
    <row r="134" spans="2:28" x14ac:dyDescent="0.35">
      <c r="H134" s="8"/>
      <c r="I134" s="8"/>
      <c r="J134" s="8"/>
      <c r="K134" s="8"/>
      <c r="L134" s="8"/>
      <c r="M134" s="8"/>
      <c r="N134" s="8"/>
      <c r="O134" s="8"/>
      <c r="P134" s="8"/>
      <c r="Q134" s="8"/>
      <c r="R134" s="8"/>
      <c r="S134" s="8"/>
      <c r="T134" s="216"/>
      <c r="V134" s="1"/>
      <c r="W134" s="8"/>
      <c r="X134" s="8"/>
      <c r="Y134" s="8"/>
      <c r="Z134" s="8"/>
      <c r="AB134" s="8"/>
    </row>
    <row r="135" spans="2:28" ht="18.5" x14ac:dyDescent="0.45">
      <c r="B135" s="2" t="s">
        <v>485</v>
      </c>
      <c r="H135" s="8"/>
      <c r="I135" s="8"/>
      <c r="J135" s="8"/>
      <c r="K135" s="8"/>
      <c r="L135" s="8"/>
      <c r="M135" s="8"/>
      <c r="N135" s="8"/>
      <c r="O135" s="8"/>
      <c r="P135" s="8"/>
      <c r="Q135" s="8"/>
      <c r="R135" s="8"/>
      <c r="S135" s="8"/>
      <c r="T135" s="216"/>
      <c r="V135" s="1"/>
      <c r="W135" s="8"/>
      <c r="X135" s="8"/>
      <c r="Y135" s="8"/>
      <c r="Z135" s="8"/>
      <c r="AB135" s="8"/>
    </row>
    <row r="136" spans="2:28" ht="18.5" x14ac:dyDescent="0.45">
      <c r="B136" s="2" t="s">
        <v>486</v>
      </c>
      <c r="H136" s="8"/>
      <c r="I136" s="8"/>
      <c r="J136" s="8"/>
      <c r="K136" s="8"/>
      <c r="L136" s="8"/>
      <c r="M136" s="8"/>
      <c r="N136" s="8"/>
      <c r="O136" s="8"/>
      <c r="P136" s="8"/>
      <c r="Q136" s="8"/>
      <c r="R136" s="8"/>
      <c r="S136" s="8"/>
      <c r="T136" s="216"/>
      <c r="V136" s="1"/>
      <c r="W136" s="8"/>
      <c r="X136" s="8"/>
      <c r="Y136" s="8"/>
      <c r="Z136" s="8"/>
      <c r="AB136" s="8"/>
    </row>
    <row r="137" spans="2:28" x14ac:dyDescent="0.35">
      <c r="B137" s="1" t="s">
        <v>604</v>
      </c>
      <c r="H137" s="8"/>
      <c r="I137" s="8"/>
      <c r="J137" s="8"/>
      <c r="K137" s="8"/>
      <c r="L137" s="8"/>
      <c r="M137" s="8"/>
      <c r="N137" s="8"/>
      <c r="O137" s="8"/>
      <c r="P137" s="8"/>
      <c r="Q137" s="8"/>
      <c r="R137" s="8"/>
      <c r="S137" s="8"/>
      <c r="T137" s="216"/>
      <c r="V137" s="1"/>
      <c r="W137" s="8"/>
      <c r="X137" s="8"/>
      <c r="Y137" s="8"/>
      <c r="Z137" s="8"/>
      <c r="AB137" s="8"/>
    </row>
    <row r="138" spans="2:28" x14ac:dyDescent="0.35">
      <c r="B138" s="1" t="s">
        <v>470</v>
      </c>
      <c r="H138" s="8"/>
      <c r="I138" s="8"/>
      <c r="J138" s="8"/>
      <c r="K138" s="8"/>
      <c r="L138" s="8"/>
      <c r="M138" s="8"/>
      <c r="N138" s="8"/>
      <c r="O138" s="8"/>
      <c r="P138" s="8"/>
      <c r="Q138" s="8"/>
      <c r="R138" s="8"/>
      <c r="S138" s="8"/>
      <c r="T138" s="216"/>
      <c r="V138" s="1"/>
      <c r="W138" s="8"/>
      <c r="X138" s="8"/>
      <c r="Y138" s="8"/>
      <c r="Z138" s="8"/>
      <c r="AB138" s="8"/>
    </row>
    <row r="139" spans="2:28" x14ac:dyDescent="0.35">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row>
    <row r="140" spans="2:28" ht="66.75" customHeight="1" x14ac:dyDescent="0.35">
      <c r="B140" s="217" t="s">
        <v>487</v>
      </c>
      <c r="C140" s="218" t="s">
        <v>14</v>
      </c>
      <c r="D140" s="219"/>
      <c r="E140" s="220"/>
      <c r="F140" s="421" t="s">
        <v>488</v>
      </c>
      <c r="G140" s="421"/>
      <c r="H140" s="8"/>
      <c r="I140" s="8"/>
      <c r="J140" s="8"/>
      <c r="K140" s="8"/>
      <c r="L140" s="8"/>
      <c r="M140" s="8"/>
      <c r="N140" s="8"/>
      <c r="O140" s="8"/>
      <c r="P140" s="8"/>
      <c r="Q140" s="8"/>
      <c r="R140" s="8"/>
      <c r="S140" s="8"/>
      <c r="T140" s="8"/>
      <c r="V140" s="8"/>
      <c r="W140" s="8"/>
      <c r="X140" s="8"/>
      <c r="Y140" s="8"/>
      <c r="Z140" s="8"/>
      <c r="AB140" s="8"/>
    </row>
    <row r="141" spans="2:28" x14ac:dyDescent="0.35">
      <c r="B141" s="82">
        <v>1</v>
      </c>
      <c r="C141" s="200" t="s">
        <v>132</v>
      </c>
      <c r="D141" s="192"/>
      <c r="E141" s="162"/>
      <c r="F141" s="190"/>
      <c r="G141" s="193">
        <v>-192442.33333333331</v>
      </c>
      <c r="H141" s="162"/>
      <c r="I141" s="190"/>
      <c r="J141" s="193"/>
      <c r="K141" s="193"/>
      <c r="L141" s="190"/>
      <c r="M141" s="193"/>
      <c r="N141" s="162"/>
      <c r="O141" s="190"/>
      <c r="P141" s="193"/>
      <c r="Q141" s="193"/>
      <c r="R141" s="190"/>
      <c r="S141" s="193"/>
      <c r="T141" s="221"/>
      <c r="U141" s="190"/>
      <c r="V141" s="193"/>
      <c r="W141" s="193"/>
      <c r="X141" s="190"/>
      <c r="Y141" s="193"/>
      <c r="Z141" s="162"/>
      <c r="AB141" s="8"/>
    </row>
    <row r="142" spans="2:28" x14ac:dyDescent="0.35">
      <c r="B142" s="82">
        <v>2</v>
      </c>
      <c r="C142" s="200" t="s">
        <v>59</v>
      </c>
      <c r="D142" s="192"/>
      <c r="E142" s="162"/>
      <c r="F142" s="190"/>
      <c r="G142" s="193">
        <v>-73978.333333333328</v>
      </c>
      <c r="H142" s="162"/>
      <c r="I142" s="190"/>
      <c r="J142" s="193"/>
      <c r="K142" s="193"/>
      <c r="L142" s="190"/>
      <c r="M142" s="193"/>
      <c r="N142" s="162"/>
      <c r="O142" s="190"/>
      <c r="P142" s="193"/>
      <c r="Q142" s="193"/>
      <c r="R142" s="190"/>
      <c r="S142" s="193"/>
      <c r="T142" s="221"/>
      <c r="U142" s="190"/>
      <c r="V142" s="193"/>
      <c r="W142" s="193"/>
      <c r="X142" s="190"/>
      <c r="Y142" s="193"/>
      <c r="Z142" s="162"/>
      <c r="AB142" s="8"/>
    </row>
    <row r="143" spans="2:28" x14ac:dyDescent="0.35">
      <c r="B143" s="82">
        <v>3</v>
      </c>
      <c r="C143" s="200" t="s">
        <v>107</v>
      </c>
      <c r="D143" s="192"/>
      <c r="E143" s="162"/>
      <c r="F143" s="190"/>
      <c r="G143" s="193">
        <v>-68803.333333333328</v>
      </c>
      <c r="H143" s="162"/>
      <c r="I143" s="190"/>
      <c r="J143" s="193"/>
      <c r="K143" s="193"/>
      <c r="L143" s="190"/>
      <c r="M143" s="193"/>
      <c r="N143" s="162"/>
      <c r="O143" s="190"/>
      <c r="P143" s="193"/>
      <c r="Q143" s="193"/>
      <c r="R143" s="190"/>
      <c r="S143" s="193"/>
      <c r="T143" s="221"/>
      <c r="U143" s="190"/>
      <c r="V143" s="193"/>
      <c r="W143" s="193"/>
      <c r="X143" s="190"/>
      <c r="Y143" s="193"/>
      <c r="Z143" s="162"/>
      <c r="AB143" s="8"/>
    </row>
    <row r="144" spans="2:28" x14ac:dyDescent="0.35">
      <c r="B144" s="82">
        <v>4</v>
      </c>
      <c r="C144" s="200" t="s">
        <v>69</v>
      </c>
      <c r="D144" s="192"/>
      <c r="E144" s="162"/>
      <c r="F144" s="190"/>
      <c r="G144" s="193">
        <v>-42152.666666666664</v>
      </c>
      <c r="H144" s="162"/>
      <c r="I144" s="190"/>
      <c r="J144" s="162"/>
      <c r="K144" s="162"/>
      <c r="L144" s="190"/>
      <c r="M144" s="193"/>
      <c r="N144" s="162"/>
      <c r="O144" s="190"/>
      <c r="P144" s="162"/>
      <c r="Q144" s="162"/>
      <c r="R144" s="162"/>
      <c r="S144" s="162"/>
      <c r="T144" s="215"/>
      <c r="U144" s="190"/>
      <c r="V144" s="193"/>
      <c r="W144" s="162"/>
      <c r="X144" s="190"/>
      <c r="Y144" s="193"/>
      <c r="Z144" s="162"/>
      <c r="AB144" s="8"/>
    </row>
    <row r="145" spans="2:28" x14ac:dyDescent="0.35">
      <c r="B145" s="82">
        <v>5</v>
      </c>
      <c r="C145" s="200" t="s">
        <v>131</v>
      </c>
      <c r="D145" s="192"/>
      <c r="E145" s="162"/>
      <c r="F145" s="190"/>
      <c r="G145" s="193">
        <v>-20452.333333333336</v>
      </c>
      <c r="H145" s="162"/>
      <c r="I145" s="190"/>
      <c r="J145" s="193"/>
      <c r="K145" s="193"/>
      <c r="L145" s="190"/>
      <c r="M145" s="193"/>
      <c r="N145" s="162"/>
      <c r="O145" s="190"/>
      <c r="P145" s="193"/>
      <c r="Q145" s="162"/>
      <c r="R145" s="190"/>
      <c r="S145" s="193"/>
      <c r="T145" s="215"/>
      <c r="U145" s="190"/>
      <c r="V145" s="193"/>
      <c r="W145" s="162"/>
      <c r="X145" s="190"/>
      <c r="Y145" s="193"/>
      <c r="Z145" s="162"/>
      <c r="AB145" s="8"/>
    </row>
    <row r="146" spans="2:28" x14ac:dyDescent="0.35">
      <c r="B146" s="82">
        <v>6</v>
      </c>
      <c r="C146" s="200" t="s">
        <v>42</v>
      </c>
      <c r="D146" s="192"/>
      <c r="E146" s="162"/>
      <c r="F146" s="190"/>
      <c r="G146" s="193">
        <v>-8394.6666666666715</v>
      </c>
      <c r="H146" s="162"/>
      <c r="I146" s="190"/>
      <c r="J146" s="193"/>
      <c r="K146" s="193"/>
      <c r="L146" s="190"/>
      <c r="M146" s="193"/>
      <c r="N146" s="162"/>
      <c r="O146" s="190"/>
      <c r="P146" s="193"/>
      <c r="Q146" s="193"/>
      <c r="R146" s="190"/>
      <c r="S146" s="193"/>
      <c r="T146" s="221"/>
      <c r="U146" s="190"/>
      <c r="V146" s="193"/>
      <c r="W146" s="193"/>
      <c r="X146" s="190"/>
      <c r="Y146" s="193"/>
      <c r="Z146" s="162"/>
      <c r="AB146" s="8"/>
    </row>
    <row r="147" spans="2:28" x14ac:dyDescent="0.35">
      <c r="B147" s="82">
        <v>7</v>
      </c>
      <c r="C147" s="200" t="s">
        <v>121</v>
      </c>
      <c r="D147" s="82"/>
      <c r="E147" s="162"/>
      <c r="F147" s="190"/>
      <c r="G147" s="193">
        <v>-4166</v>
      </c>
      <c r="H147" s="162"/>
      <c r="I147" s="190"/>
      <c r="J147" s="162"/>
      <c r="K147" s="162"/>
      <c r="L147" s="190"/>
      <c r="M147" s="193"/>
      <c r="N147" s="162"/>
      <c r="O147" s="190"/>
      <c r="P147" s="193"/>
      <c r="Q147" s="193"/>
      <c r="R147" s="190"/>
      <c r="S147" s="193"/>
      <c r="T147" s="221"/>
      <c r="U147" s="190"/>
      <c r="V147" s="193"/>
      <c r="W147" s="193"/>
      <c r="X147" s="190"/>
      <c r="Y147" s="193"/>
      <c r="Z147" s="162"/>
      <c r="AB147" s="8"/>
    </row>
    <row r="148" spans="2:28" x14ac:dyDescent="0.35">
      <c r="B148" s="82">
        <v>8</v>
      </c>
      <c r="C148" s="200" t="s">
        <v>481</v>
      </c>
      <c r="D148" s="192"/>
      <c r="E148" s="162"/>
      <c r="F148" s="190"/>
      <c r="G148" s="193">
        <v>-2715</v>
      </c>
      <c r="H148" s="162"/>
      <c r="I148" s="190"/>
      <c r="J148" s="193"/>
      <c r="K148" s="193"/>
      <c r="L148" s="190"/>
      <c r="M148" s="193"/>
      <c r="N148" s="162"/>
      <c r="O148" s="190"/>
      <c r="P148" s="193"/>
      <c r="Q148" s="193"/>
      <c r="R148" s="190"/>
      <c r="S148" s="193"/>
      <c r="T148" s="221"/>
      <c r="U148" s="190"/>
      <c r="V148" s="193"/>
      <c r="W148" s="193"/>
      <c r="X148" s="190"/>
      <c r="Y148" s="193"/>
      <c r="Z148" s="162"/>
      <c r="AB148" s="8"/>
    </row>
    <row r="149" spans="2:28" x14ac:dyDescent="0.35">
      <c r="B149" s="82">
        <v>9</v>
      </c>
      <c r="C149" s="200" t="s">
        <v>34</v>
      </c>
      <c r="D149" s="192"/>
      <c r="E149" s="162"/>
      <c r="F149" s="190"/>
      <c r="G149" s="193">
        <v>2103.6666666666679</v>
      </c>
      <c r="H149" s="162"/>
      <c r="I149" s="190"/>
      <c r="J149" s="193"/>
      <c r="K149" s="193"/>
      <c r="L149" s="190"/>
      <c r="M149" s="193"/>
      <c r="N149" s="162"/>
      <c r="O149" s="190"/>
      <c r="P149" s="193"/>
      <c r="Q149" s="193"/>
      <c r="R149" s="190"/>
      <c r="S149" s="193"/>
      <c r="T149" s="221"/>
      <c r="U149" s="190"/>
      <c r="V149" s="193"/>
      <c r="W149" s="193"/>
      <c r="X149" s="190"/>
      <c r="Y149" s="193"/>
      <c r="Z149" s="162"/>
      <c r="AB149" s="8"/>
    </row>
    <row r="150" spans="2:28" x14ac:dyDescent="0.35">
      <c r="B150" s="82">
        <v>10</v>
      </c>
      <c r="C150" s="200" t="s">
        <v>119</v>
      </c>
      <c r="D150" s="192"/>
      <c r="E150" s="162"/>
      <c r="F150" s="190"/>
      <c r="G150" s="193">
        <v>3317</v>
      </c>
      <c r="H150" s="162"/>
      <c r="I150" s="190"/>
      <c r="J150" s="193"/>
      <c r="K150" s="193"/>
      <c r="L150" s="190"/>
      <c r="M150" s="193"/>
      <c r="N150" s="162"/>
      <c r="O150" s="190"/>
      <c r="P150" s="193"/>
      <c r="Q150" s="193"/>
      <c r="R150" s="190"/>
      <c r="S150" s="193"/>
      <c r="T150" s="221"/>
      <c r="U150" s="190"/>
      <c r="V150" s="193"/>
      <c r="W150" s="193"/>
      <c r="X150" s="190"/>
      <c r="Y150" s="193"/>
      <c r="Z150" s="162"/>
      <c r="AB150" s="8"/>
    </row>
    <row r="151" spans="2:28" x14ac:dyDescent="0.35">
      <c r="B151" s="82">
        <v>11</v>
      </c>
      <c r="C151" s="200" t="s">
        <v>106</v>
      </c>
      <c r="D151" s="192"/>
      <c r="E151" s="162"/>
      <c r="F151" s="190"/>
      <c r="G151" s="193">
        <v>4315</v>
      </c>
      <c r="H151" s="162"/>
      <c r="I151" s="190"/>
      <c r="J151" s="193"/>
      <c r="K151" s="193"/>
      <c r="L151" s="190"/>
      <c r="M151" s="193"/>
      <c r="N151" s="162"/>
      <c r="O151" s="190"/>
      <c r="P151" s="193"/>
      <c r="Q151" s="193"/>
      <c r="R151" s="190"/>
      <c r="S151" s="193"/>
      <c r="T151" s="221"/>
      <c r="U151" s="190"/>
      <c r="V151" s="193"/>
      <c r="W151" s="193"/>
      <c r="X151" s="190"/>
      <c r="Y151" s="193"/>
      <c r="Z151" s="162"/>
      <c r="AB151" s="8"/>
    </row>
    <row r="152" spans="2:28" x14ac:dyDescent="0.35">
      <c r="B152" s="82">
        <v>12</v>
      </c>
      <c r="C152" s="200" t="s">
        <v>84</v>
      </c>
      <c r="D152" s="192"/>
      <c r="E152" s="162"/>
      <c r="F152" s="190"/>
      <c r="G152" s="193">
        <v>6072.6666666666679</v>
      </c>
      <c r="H152" s="162"/>
      <c r="I152" s="190"/>
      <c r="J152" s="193"/>
      <c r="K152" s="193"/>
      <c r="L152" s="190"/>
      <c r="M152" s="193"/>
      <c r="N152" s="162"/>
      <c r="O152" s="190"/>
      <c r="P152" s="193"/>
      <c r="Q152" s="193"/>
      <c r="R152" s="190"/>
      <c r="S152" s="193"/>
      <c r="T152" s="221"/>
      <c r="U152" s="190"/>
      <c r="V152" s="193"/>
      <c r="W152" s="193"/>
      <c r="X152" s="190"/>
      <c r="Y152" s="193"/>
      <c r="Z152" s="162"/>
      <c r="AB152" s="8"/>
    </row>
    <row r="153" spans="2:28" x14ac:dyDescent="0.35">
      <c r="B153" s="82">
        <v>13</v>
      </c>
      <c r="C153" s="200" t="s">
        <v>46</v>
      </c>
      <c r="D153" s="192"/>
      <c r="E153" s="162"/>
      <c r="F153" s="190"/>
      <c r="G153" s="193">
        <v>9283.3333333333321</v>
      </c>
      <c r="H153" s="162"/>
      <c r="I153" s="190"/>
      <c r="J153" s="193"/>
      <c r="K153" s="193"/>
      <c r="L153" s="190"/>
      <c r="M153" s="193"/>
      <c r="N153" s="162"/>
      <c r="O153" s="190"/>
      <c r="P153" s="193"/>
      <c r="Q153" s="193"/>
      <c r="R153" s="190"/>
      <c r="S153" s="193"/>
      <c r="T153" s="221"/>
      <c r="U153" s="190"/>
      <c r="V153" s="193"/>
      <c r="W153" s="193"/>
      <c r="X153" s="190"/>
      <c r="Y153" s="193"/>
      <c r="Z153" s="162"/>
      <c r="AB153" s="8"/>
    </row>
    <row r="154" spans="2:28" x14ac:dyDescent="0.35">
      <c r="B154" s="82">
        <v>14</v>
      </c>
      <c r="C154" s="200" t="s">
        <v>118</v>
      </c>
      <c r="D154" s="192"/>
      <c r="E154" s="162"/>
      <c r="F154" s="190"/>
      <c r="G154" s="193">
        <v>10105.000000000004</v>
      </c>
      <c r="H154" s="162"/>
      <c r="I154" s="190"/>
      <c r="J154" s="193"/>
      <c r="K154" s="193"/>
      <c r="L154" s="190"/>
      <c r="M154" s="193"/>
      <c r="N154" s="162"/>
      <c r="O154" s="190"/>
      <c r="P154" s="193"/>
      <c r="Q154" s="193"/>
      <c r="R154" s="190"/>
      <c r="S154" s="193"/>
      <c r="T154" s="221"/>
      <c r="U154" s="190"/>
      <c r="V154" s="193"/>
      <c r="W154" s="193"/>
      <c r="X154" s="190"/>
      <c r="Y154" s="193"/>
      <c r="Z154" s="162"/>
      <c r="AB154" s="8"/>
    </row>
    <row r="155" spans="2:28" x14ac:dyDescent="0.35">
      <c r="B155" s="82">
        <v>15</v>
      </c>
      <c r="C155" s="200" t="s">
        <v>26</v>
      </c>
      <c r="D155" s="192"/>
      <c r="E155" s="162"/>
      <c r="F155" s="190"/>
      <c r="G155" s="193">
        <v>10541.666666666668</v>
      </c>
      <c r="H155" s="162"/>
      <c r="I155" s="190"/>
      <c r="J155" s="193"/>
      <c r="K155" s="193"/>
      <c r="L155" s="190"/>
      <c r="M155" s="193"/>
      <c r="N155" s="162"/>
      <c r="O155" s="190"/>
      <c r="P155" s="193"/>
      <c r="Q155" s="193"/>
      <c r="R155" s="190"/>
      <c r="S155" s="193"/>
      <c r="T155" s="221"/>
      <c r="U155" s="190"/>
      <c r="V155" s="193"/>
      <c r="W155" s="193"/>
      <c r="X155" s="190"/>
      <c r="Y155" s="193"/>
      <c r="Z155" s="162"/>
      <c r="AB155" s="8"/>
    </row>
    <row r="156" spans="2:28" x14ac:dyDescent="0.35">
      <c r="B156" s="82">
        <v>16</v>
      </c>
      <c r="C156" s="200" t="s">
        <v>82</v>
      </c>
      <c r="D156" s="192"/>
      <c r="E156" s="162"/>
      <c r="F156" s="190"/>
      <c r="G156" s="193">
        <v>14000</v>
      </c>
      <c r="H156" s="162"/>
      <c r="I156" s="162"/>
      <c r="J156" s="162"/>
      <c r="K156" s="162"/>
      <c r="L156" s="190"/>
      <c r="M156" s="193"/>
      <c r="N156" s="162"/>
      <c r="O156" s="162"/>
      <c r="P156" s="162"/>
      <c r="Q156" s="162"/>
      <c r="R156" s="190"/>
      <c r="S156" s="193"/>
      <c r="T156" s="215"/>
      <c r="U156" s="190"/>
      <c r="V156" s="193"/>
      <c r="W156" s="162"/>
      <c r="X156" s="190"/>
      <c r="Y156" s="193"/>
      <c r="Z156" s="162"/>
      <c r="AB156" s="8"/>
    </row>
    <row r="157" spans="2:28" x14ac:dyDescent="0.35">
      <c r="B157" s="82">
        <v>17</v>
      </c>
      <c r="C157" s="200" t="s">
        <v>93</v>
      </c>
      <c r="D157" s="192"/>
      <c r="E157" s="162"/>
      <c r="F157" s="190"/>
      <c r="G157" s="193">
        <v>14716</v>
      </c>
      <c r="H157" s="162"/>
      <c r="I157" s="190"/>
      <c r="J157" s="193"/>
      <c r="K157" s="193"/>
      <c r="L157" s="190"/>
      <c r="M157" s="193"/>
      <c r="N157" s="162"/>
      <c r="O157" s="190"/>
      <c r="P157" s="193"/>
      <c r="Q157" s="193"/>
      <c r="R157" s="190"/>
      <c r="S157" s="193"/>
      <c r="T157" s="221"/>
      <c r="U157" s="190"/>
      <c r="V157" s="193"/>
      <c r="W157" s="193"/>
      <c r="X157" s="190"/>
      <c r="Y157" s="193"/>
      <c r="Z157" s="162"/>
      <c r="AB157" s="8"/>
    </row>
    <row r="158" spans="2:28" x14ac:dyDescent="0.35">
      <c r="B158" s="82">
        <v>18</v>
      </c>
      <c r="C158" s="200" t="s">
        <v>126</v>
      </c>
      <c r="D158" s="192"/>
      <c r="E158" s="162"/>
      <c r="F158" s="190"/>
      <c r="G158" s="193">
        <v>14753.333333333336</v>
      </c>
      <c r="H158" s="162"/>
      <c r="I158" s="190"/>
      <c r="J158" s="193"/>
      <c r="K158" s="193"/>
      <c r="L158" s="190"/>
      <c r="M158" s="193"/>
      <c r="N158" s="162"/>
      <c r="O158" s="190"/>
      <c r="P158" s="193"/>
      <c r="Q158" s="193"/>
      <c r="R158" s="190"/>
      <c r="S158" s="193"/>
      <c r="T158" s="221"/>
      <c r="U158" s="190"/>
      <c r="V158" s="193"/>
      <c r="W158" s="193"/>
      <c r="X158" s="190"/>
      <c r="Y158" s="193"/>
      <c r="Z158" s="162"/>
      <c r="AB158" s="8"/>
    </row>
    <row r="159" spans="2:28" x14ac:dyDescent="0.35">
      <c r="B159" s="82">
        <v>19</v>
      </c>
      <c r="C159" s="200" t="s">
        <v>68</v>
      </c>
      <c r="D159" s="192"/>
      <c r="E159" s="162"/>
      <c r="F159" s="190"/>
      <c r="G159" s="193">
        <v>15433.666666666657</v>
      </c>
      <c r="H159" s="162"/>
      <c r="I159" s="190"/>
      <c r="J159" s="193"/>
      <c r="K159" s="193"/>
      <c r="L159" s="190"/>
      <c r="M159" s="193"/>
      <c r="N159" s="162"/>
      <c r="O159" s="190"/>
      <c r="P159" s="193"/>
      <c r="Q159" s="193"/>
      <c r="R159" s="190"/>
      <c r="S159" s="193"/>
      <c r="T159" s="221"/>
      <c r="U159" s="190"/>
      <c r="V159" s="193"/>
      <c r="W159" s="193"/>
      <c r="X159" s="190"/>
      <c r="Y159" s="193"/>
      <c r="Z159" s="162"/>
      <c r="AB159" s="8"/>
    </row>
    <row r="160" spans="2:28" x14ac:dyDescent="0.35">
      <c r="B160" s="82">
        <v>20</v>
      </c>
      <c r="C160" s="200" t="s">
        <v>134</v>
      </c>
      <c r="D160" s="192"/>
      <c r="E160" s="162"/>
      <c r="F160" s="190"/>
      <c r="G160" s="193">
        <v>15754.000000000004</v>
      </c>
      <c r="H160" s="162"/>
      <c r="I160" s="190"/>
      <c r="J160" s="193"/>
      <c r="K160" s="193"/>
      <c r="L160" s="190"/>
      <c r="M160" s="193"/>
      <c r="N160" s="162"/>
      <c r="O160" s="190"/>
      <c r="P160" s="193"/>
      <c r="Q160" s="193"/>
      <c r="R160" s="190"/>
      <c r="S160" s="193"/>
      <c r="T160" s="221"/>
      <c r="U160" s="190"/>
      <c r="V160" s="193"/>
      <c r="W160" s="193"/>
      <c r="X160" s="190"/>
      <c r="Y160" s="193"/>
      <c r="Z160" s="162"/>
      <c r="AB160" s="8"/>
    </row>
    <row r="161" spans="2:28" x14ac:dyDescent="0.35">
      <c r="B161" s="82">
        <v>21</v>
      </c>
      <c r="C161" s="200" t="s">
        <v>63</v>
      </c>
      <c r="D161" s="192"/>
      <c r="E161" s="162"/>
      <c r="F161" s="190"/>
      <c r="G161" s="193">
        <v>19275</v>
      </c>
      <c r="H161" s="162"/>
      <c r="I161" s="190"/>
      <c r="J161" s="193"/>
      <c r="K161" s="193"/>
      <c r="L161" s="190"/>
      <c r="M161" s="193"/>
      <c r="N161" s="162"/>
      <c r="O161" s="190"/>
      <c r="P161" s="193"/>
      <c r="Q161" s="193"/>
      <c r="R161" s="190"/>
      <c r="S161" s="193"/>
      <c r="T161" s="221"/>
      <c r="U161" s="190"/>
      <c r="V161" s="193"/>
      <c r="W161" s="193"/>
      <c r="X161" s="190"/>
      <c r="Y161" s="193"/>
      <c r="Z161" s="162"/>
      <c r="AB161" s="8"/>
    </row>
    <row r="162" spans="2:28" x14ac:dyDescent="0.35">
      <c r="B162" s="82">
        <v>22</v>
      </c>
      <c r="C162" s="200" t="s">
        <v>102</v>
      </c>
      <c r="D162" s="192"/>
      <c r="E162" s="162"/>
      <c r="F162" s="190"/>
      <c r="G162" s="193">
        <v>21040.666666666668</v>
      </c>
      <c r="H162" s="162"/>
      <c r="I162" s="190"/>
      <c r="J162" s="193"/>
      <c r="K162" s="193"/>
      <c r="L162" s="190"/>
      <c r="M162" s="193"/>
      <c r="N162" s="162"/>
      <c r="O162" s="190"/>
      <c r="P162" s="193"/>
      <c r="Q162" s="193"/>
      <c r="R162" s="190"/>
      <c r="S162" s="193"/>
      <c r="T162" s="221"/>
      <c r="U162" s="190"/>
      <c r="V162" s="193"/>
      <c r="W162" s="193"/>
      <c r="X162" s="190"/>
      <c r="Y162" s="193"/>
      <c r="Z162" s="162"/>
      <c r="AB162" s="8"/>
    </row>
    <row r="163" spans="2:28" x14ac:dyDescent="0.35">
      <c r="B163" s="82">
        <v>23</v>
      </c>
      <c r="C163" s="200" t="s">
        <v>130</v>
      </c>
      <c r="D163" s="192"/>
      <c r="E163" s="162"/>
      <c r="F163" s="190"/>
      <c r="G163" s="193">
        <v>24037.333333333336</v>
      </c>
      <c r="H163" s="162"/>
      <c r="I163" s="162"/>
      <c r="J163" s="162"/>
      <c r="K163" s="162"/>
      <c r="L163" s="190"/>
      <c r="M163" s="193"/>
      <c r="N163" s="162"/>
      <c r="O163" s="162"/>
      <c r="P163" s="162"/>
      <c r="Q163" s="162"/>
      <c r="R163" s="190"/>
      <c r="S163" s="193"/>
      <c r="T163" s="215"/>
      <c r="U163" s="190"/>
      <c r="V163" s="193"/>
      <c r="W163" s="162"/>
      <c r="X163" s="190"/>
      <c r="Y163" s="193"/>
      <c r="Z163" s="162"/>
      <c r="AB163" s="8"/>
    </row>
    <row r="164" spans="2:28" x14ac:dyDescent="0.35">
      <c r="B164" s="82">
        <v>24</v>
      </c>
      <c r="C164" s="200" t="s">
        <v>65</v>
      </c>
      <c r="D164" s="192"/>
      <c r="E164" s="162"/>
      <c r="F164" s="190"/>
      <c r="G164" s="193">
        <v>47324.666666666664</v>
      </c>
      <c r="H164" s="162"/>
      <c r="I164" s="190"/>
      <c r="J164" s="193"/>
      <c r="K164" s="193"/>
      <c r="L164" s="190"/>
      <c r="M164" s="193"/>
      <c r="N164" s="162"/>
      <c r="O164" s="190"/>
      <c r="P164" s="193"/>
      <c r="Q164" s="193"/>
      <c r="R164" s="190"/>
      <c r="S164" s="193"/>
      <c r="T164" s="221"/>
      <c r="U164" s="190"/>
      <c r="V164" s="193"/>
      <c r="W164" s="193"/>
      <c r="X164" s="190"/>
      <c r="Y164" s="193"/>
      <c r="Z164" s="162"/>
      <c r="AB164" s="8"/>
    </row>
    <row r="165" spans="2:28" x14ac:dyDescent="0.35">
      <c r="B165" s="82">
        <v>25</v>
      </c>
      <c r="C165" s="200" t="s">
        <v>40</v>
      </c>
      <c r="D165" s="82"/>
      <c r="E165" s="162"/>
      <c r="F165" s="190"/>
      <c r="G165" s="193">
        <v>47894.333333333328</v>
      </c>
      <c r="H165" s="162"/>
      <c r="I165" s="190"/>
      <c r="J165" s="193"/>
      <c r="K165" s="193"/>
      <c r="L165" s="190"/>
      <c r="M165" s="193"/>
      <c r="N165" s="162"/>
      <c r="O165" s="190"/>
      <c r="P165" s="193"/>
      <c r="Q165" s="193"/>
      <c r="R165" s="190"/>
      <c r="S165" s="193"/>
      <c r="T165" s="221"/>
      <c r="U165" s="190"/>
      <c r="V165" s="193"/>
      <c r="W165" s="193"/>
      <c r="X165" s="190"/>
      <c r="Y165" s="193"/>
      <c r="Z165" s="162"/>
      <c r="AB165" s="8"/>
    </row>
    <row r="166" spans="2:28" x14ac:dyDescent="0.35">
      <c r="B166" s="82">
        <v>26</v>
      </c>
      <c r="C166" s="200" t="s">
        <v>53</v>
      </c>
      <c r="D166" s="192"/>
      <c r="E166" s="162"/>
      <c r="F166" s="190"/>
      <c r="G166" s="193">
        <v>129925.33333333334</v>
      </c>
      <c r="H166" s="162"/>
      <c r="I166" s="190"/>
      <c r="J166" s="193"/>
      <c r="K166" s="193"/>
      <c r="L166" s="190"/>
      <c r="M166" s="193"/>
      <c r="N166" s="162"/>
      <c r="O166" s="190"/>
      <c r="P166" s="162"/>
      <c r="Q166" s="162"/>
      <c r="R166" s="190"/>
      <c r="S166" s="193"/>
      <c r="T166" s="215"/>
      <c r="U166" s="190"/>
      <c r="V166" s="193"/>
      <c r="W166" s="162"/>
      <c r="X166" s="190"/>
      <c r="Y166" s="193"/>
      <c r="Z166" s="162"/>
      <c r="AB166" s="8"/>
    </row>
    <row r="167" spans="2:28" x14ac:dyDescent="0.35">
      <c r="B167" s="82">
        <v>27</v>
      </c>
      <c r="C167" s="200" t="s">
        <v>115</v>
      </c>
      <c r="D167" s="192"/>
      <c r="E167" s="162"/>
      <c r="F167" s="190"/>
      <c r="G167" s="193">
        <v>133435.66666666666</v>
      </c>
      <c r="H167" s="162"/>
      <c r="I167" s="190"/>
      <c r="J167" s="193"/>
      <c r="K167" s="193"/>
      <c r="L167" s="190"/>
      <c r="M167" s="193"/>
      <c r="N167" s="162"/>
      <c r="O167" s="190"/>
      <c r="P167" s="193"/>
      <c r="Q167" s="193"/>
      <c r="R167" s="190"/>
      <c r="S167" s="193"/>
      <c r="T167" s="221"/>
      <c r="U167" s="190"/>
      <c r="V167" s="193"/>
      <c r="W167" s="193"/>
      <c r="X167" s="190"/>
      <c r="Y167" s="193"/>
      <c r="Z167" s="162"/>
      <c r="AB167" s="8"/>
    </row>
    <row r="168" spans="2:28" x14ac:dyDescent="0.35">
      <c r="B168" s="82"/>
      <c r="C168" s="82"/>
      <c r="D168" s="82"/>
      <c r="E168" s="162"/>
      <c r="F168" s="162"/>
      <c r="G168" s="162"/>
      <c r="H168" s="162"/>
      <c r="I168" s="162"/>
      <c r="J168" s="162"/>
      <c r="K168" s="162"/>
      <c r="L168" s="162"/>
      <c r="M168" s="162"/>
      <c r="N168" s="162"/>
      <c r="O168" s="162"/>
      <c r="P168" s="162"/>
      <c r="Q168" s="162"/>
      <c r="R168" s="162"/>
      <c r="S168" s="162"/>
      <c r="T168" s="215"/>
      <c r="U168" s="162"/>
      <c r="V168" s="162"/>
      <c r="W168" s="162"/>
      <c r="X168" s="162"/>
      <c r="Y168" s="162"/>
      <c r="Z168" s="162"/>
      <c r="AA168" s="162"/>
      <c r="AB168" s="162"/>
    </row>
    <row r="169" spans="2:28" s="8" customFormat="1" x14ac:dyDescent="0.35">
      <c r="B169" s="162"/>
      <c r="C169" s="162"/>
      <c r="D169" s="162"/>
      <c r="E169" s="162"/>
      <c r="F169" s="162"/>
      <c r="G169" s="162"/>
      <c r="H169" s="162"/>
      <c r="I169" s="162"/>
      <c r="J169" s="162"/>
      <c r="K169" s="162"/>
      <c r="L169" s="162"/>
      <c r="M169" s="162"/>
      <c r="N169" s="162"/>
      <c r="O169" s="162"/>
      <c r="P169" s="162"/>
      <c r="Q169" s="162"/>
      <c r="R169" s="162"/>
      <c r="S169" s="162"/>
      <c r="T169" s="215"/>
      <c r="U169" s="162"/>
      <c r="V169" s="162"/>
      <c r="W169" s="162"/>
      <c r="X169" s="162"/>
      <c r="Y169" s="162"/>
      <c r="Z169" s="162"/>
      <c r="AA169" s="162"/>
      <c r="AB169" s="162"/>
    </row>
    <row r="170" spans="2:28" s="8" customFormat="1" x14ac:dyDescent="0.35">
      <c r="T170" s="216"/>
      <c r="V170" s="1"/>
    </row>
    <row r="171" spans="2:28" s="8" customFormat="1" x14ac:dyDescent="0.35">
      <c r="C171" s="162"/>
      <c r="D171" s="162"/>
      <c r="E171" s="162"/>
      <c r="F171" s="162"/>
      <c r="G171" s="162"/>
      <c r="H171" s="162"/>
      <c r="I171" s="162"/>
      <c r="J171" s="162"/>
      <c r="K171" s="162"/>
      <c r="L171" s="162"/>
      <c r="M171" s="162"/>
      <c r="N171" s="162"/>
      <c r="O171" s="162"/>
      <c r="P171" s="162"/>
      <c r="Q171" s="162"/>
      <c r="R171" s="162"/>
      <c r="S171" s="162"/>
      <c r="T171" s="215"/>
      <c r="U171" s="162"/>
      <c r="V171" s="162"/>
      <c r="W171" s="162"/>
      <c r="X171" s="162"/>
      <c r="Y171" s="162"/>
      <c r="Z171" s="162"/>
      <c r="AA171" s="162"/>
      <c r="AB171" s="162"/>
    </row>
    <row r="172" spans="2:28" s="8" customFormat="1" x14ac:dyDescent="0.35">
      <c r="C172" s="162"/>
      <c r="D172" s="162"/>
      <c r="E172" s="162"/>
      <c r="F172" s="162"/>
      <c r="G172" s="162"/>
      <c r="H172" s="162"/>
      <c r="I172" s="162"/>
      <c r="J172" s="162"/>
      <c r="K172" s="162"/>
      <c r="L172" s="162"/>
      <c r="M172" s="162"/>
      <c r="N172" s="162"/>
      <c r="O172" s="162"/>
      <c r="P172" s="162"/>
      <c r="Q172" s="162"/>
      <c r="R172" s="162"/>
      <c r="S172" s="162"/>
      <c r="T172" s="215"/>
      <c r="U172" s="162"/>
      <c r="V172" s="162"/>
      <c r="W172" s="162"/>
      <c r="X172" s="162"/>
      <c r="Y172" s="162"/>
      <c r="Z172" s="162"/>
      <c r="AA172" s="162"/>
      <c r="AB172" s="162"/>
    </row>
    <row r="173" spans="2:28" s="8" customFormat="1" x14ac:dyDescent="0.35">
      <c r="C173" s="162"/>
      <c r="D173" s="162"/>
      <c r="E173" s="162"/>
      <c r="F173" s="162"/>
      <c r="G173" s="162"/>
      <c r="H173" s="162"/>
      <c r="I173" s="162"/>
      <c r="J173" s="162"/>
      <c r="K173" s="162"/>
      <c r="L173" s="162"/>
      <c r="M173" s="162"/>
      <c r="N173" s="162"/>
      <c r="O173" s="162"/>
      <c r="P173" s="162"/>
      <c r="Q173" s="162"/>
      <c r="R173" s="162"/>
      <c r="S173" s="162"/>
      <c r="T173" s="215"/>
      <c r="U173" s="162"/>
      <c r="V173" s="162"/>
      <c r="W173" s="162"/>
      <c r="X173" s="162"/>
      <c r="Y173" s="162"/>
      <c r="Z173" s="162"/>
      <c r="AA173" s="162"/>
      <c r="AB173" s="162"/>
    </row>
    <row r="174" spans="2:28" s="8" customFormat="1" x14ac:dyDescent="0.35">
      <c r="C174" s="162"/>
      <c r="D174" s="162"/>
      <c r="E174" s="162"/>
      <c r="F174" s="162"/>
      <c r="G174" s="162"/>
      <c r="H174" s="162"/>
      <c r="I174" s="162"/>
      <c r="J174" s="162"/>
      <c r="K174" s="162"/>
      <c r="L174" s="162"/>
      <c r="M174" s="162"/>
      <c r="N174" s="162"/>
      <c r="O174" s="162"/>
      <c r="P174" s="162"/>
      <c r="Q174" s="162"/>
      <c r="R174" s="162"/>
      <c r="S174" s="162"/>
      <c r="T174" s="215"/>
      <c r="U174" s="162"/>
      <c r="V174" s="162"/>
      <c r="W174" s="162"/>
      <c r="X174" s="162"/>
      <c r="Y174" s="162"/>
      <c r="Z174" s="162"/>
      <c r="AA174" s="162"/>
      <c r="AB174" s="162"/>
    </row>
    <row r="175" spans="2:28" s="8" customFormat="1" x14ac:dyDescent="0.35">
      <c r="C175" s="162"/>
      <c r="D175" s="162"/>
      <c r="E175" s="162"/>
      <c r="F175" s="162"/>
      <c r="G175" s="162"/>
      <c r="H175" s="162"/>
      <c r="I175" s="162"/>
      <c r="J175" s="162"/>
      <c r="K175" s="162"/>
      <c r="L175" s="162"/>
      <c r="M175" s="162"/>
      <c r="N175" s="162"/>
      <c r="O175" s="162"/>
      <c r="P175" s="162"/>
      <c r="Q175" s="162"/>
      <c r="R175" s="162"/>
      <c r="S175" s="162"/>
      <c r="T175" s="215"/>
      <c r="U175" s="162"/>
      <c r="V175" s="162"/>
      <c r="W175" s="162"/>
      <c r="X175" s="162"/>
      <c r="Y175" s="162"/>
      <c r="Z175" s="162"/>
      <c r="AA175" s="162"/>
      <c r="AB175" s="162"/>
    </row>
    <row r="176" spans="2:28" s="8" customFormat="1" x14ac:dyDescent="0.35">
      <c r="C176" s="162"/>
      <c r="D176" s="162"/>
      <c r="E176" s="162"/>
      <c r="F176" s="162"/>
      <c r="G176" s="162"/>
      <c r="H176" s="162"/>
      <c r="I176" s="162"/>
      <c r="J176" s="162"/>
      <c r="K176" s="162"/>
      <c r="L176" s="162"/>
      <c r="M176" s="162"/>
      <c r="N176" s="162"/>
      <c r="O176" s="162"/>
      <c r="P176" s="162"/>
      <c r="Q176" s="162"/>
      <c r="R176" s="162"/>
      <c r="S176" s="162"/>
      <c r="T176" s="215"/>
      <c r="U176" s="162"/>
      <c r="V176" s="162"/>
      <c r="W176" s="162"/>
      <c r="X176" s="162"/>
      <c r="Y176" s="162"/>
      <c r="Z176" s="162"/>
      <c r="AA176" s="162"/>
      <c r="AB176" s="162"/>
    </row>
    <row r="177" spans="3:28" s="8" customFormat="1" x14ac:dyDescent="0.35">
      <c r="C177" s="162"/>
      <c r="D177" s="162"/>
      <c r="E177" s="162"/>
      <c r="F177" s="162"/>
      <c r="G177" s="162"/>
      <c r="H177" s="162"/>
      <c r="I177" s="162"/>
      <c r="J177" s="162"/>
      <c r="K177" s="162"/>
      <c r="L177" s="162"/>
      <c r="M177" s="162"/>
      <c r="N177" s="162"/>
      <c r="O177" s="162"/>
      <c r="P177" s="162"/>
      <c r="Q177" s="162"/>
      <c r="R177" s="162"/>
      <c r="S177" s="162"/>
      <c r="T177" s="215"/>
      <c r="U177" s="162"/>
      <c r="V177" s="162"/>
      <c r="W177" s="162"/>
      <c r="X177" s="162"/>
      <c r="Y177" s="162"/>
      <c r="Z177" s="162"/>
      <c r="AA177" s="162"/>
      <c r="AB177" s="162"/>
    </row>
    <row r="178" spans="3:28" s="8" customFormat="1" x14ac:dyDescent="0.35">
      <c r="C178" s="162"/>
      <c r="D178" s="162"/>
      <c r="E178" s="162"/>
      <c r="F178" s="162"/>
      <c r="G178" s="162"/>
      <c r="H178" s="162"/>
      <c r="I178" s="162"/>
      <c r="J178" s="162"/>
      <c r="K178" s="162"/>
      <c r="L178" s="162"/>
      <c r="M178" s="162"/>
      <c r="N178" s="162"/>
      <c r="O178" s="162"/>
      <c r="P178" s="162"/>
      <c r="Q178" s="162"/>
      <c r="R178" s="162"/>
      <c r="S178" s="162"/>
      <c r="T178" s="215"/>
      <c r="U178" s="162"/>
      <c r="V178" s="162"/>
      <c r="W178" s="162"/>
      <c r="X178" s="162"/>
      <c r="Y178" s="162"/>
      <c r="Z178" s="162"/>
      <c r="AA178" s="162"/>
      <c r="AB178" s="162"/>
    </row>
    <row r="179" spans="3:28" s="8" customFormat="1" x14ac:dyDescent="0.35">
      <c r="C179" s="162"/>
      <c r="D179" s="162"/>
      <c r="E179" s="162"/>
      <c r="F179" s="162"/>
      <c r="G179" s="162"/>
      <c r="H179" s="162"/>
      <c r="I179" s="162"/>
      <c r="J179" s="162"/>
      <c r="K179" s="162"/>
      <c r="L179" s="162"/>
      <c r="M179" s="162"/>
      <c r="N179" s="162"/>
      <c r="O179" s="162"/>
      <c r="P179" s="162"/>
      <c r="Q179" s="162"/>
      <c r="R179" s="162"/>
      <c r="S179" s="162"/>
      <c r="T179" s="215"/>
      <c r="U179" s="162"/>
      <c r="V179" s="162"/>
      <c r="W179" s="162"/>
      <c r="X179" s="162"/>
      <c r="Y179" s="162"/>
      <c r="Z179" s="162"/>
      <c r="AA179" s="162"/>
      <c r="AB179" s="162"/>
    </row>
    <row r="180" spans="3:28" s="8" customFormat="1" x14ac:dyDescent="0.35">
      <c r="C180" s="162"/>
      <c r="D180" s="162"/>
      <c r="E180" s="162"/>
      <c r="F180" s="162"/>
      <c r="G180" s="162"/>
      <c r="H180" s="162"/>
      <c r="I180" s="162"/>
      <c r="J180" s="162"/>
      <c r="K180" s="162"/>
      <c r="L180" s="162"/>
      <c r="M180" s="162"/>
      <c r="N180" s="162"/>
      <c r="O180" s="162"/>
      <c r="P180" s="162"/>
      <c r="Q180" s="162"/>
      <c r="R180" s="162"/>
      <c r="S180" s="162"/>
      <c r="T180" s="215"/>
      <c r="U180" s="162"/>
      <c r="V180" s="162"/>
      <c r="W180" s="162"/>
      <c r="X180" s="162"/>
      <c r="Y180" s="162"/>
      <c r="Z180" s="162"/>
      <c r="AA180" s="162"/>
      <c r="AB180" s="162"/>
    </row>
    <row r="181" spans="3:28" s="8" customFormat="1" x14ac:dyDescent="0.35">
      <c r="C181" s="162"/>
      <c r="D181" s="162"/>
      <c r="E181" s="162"/>
      <c r="F181" s="162"/>
      <c r="G181" s="162"/>
      <c r="H181" s="162"/>
      <c r="I181" s="162"/>
      <c r="J181" s="162"/>
      <c r="K181" s="162"/>
      <c r="L181" s="162"/>
      <c r="M181" s="162"/>
      <c r="N181" s="162"/>
      <c r="O181" s="162"/>
      <c r="P181" s="162"/>
      <c r="Q181" s="162"/>
      <c r="R181" s="162"/>
      <c r="S181" s="162"/>
      <c r="T181" s="215"/>
      <c r="U181" s="162"/>
      <c r="V181" s="162"/>
      <c r="W181" s="162"/>
      <c r="X181" s="162"/>
      <c r="Y181" s="162"/>
      <c r="Z181" s="162"/>
      <c r="AA181" s="162"/>
      <c r="AB181" s="162"/>
    </row>
    <row r="182" spans="3:28" s="8" customFormat="1" x14ac:dyDescent="0.35">
      <c r="C182" s="162"/>
      <c r="D182" s="162"/>
      <c r="E182" s="162"/>
      <c r="F182" s="162"/>
      <c r="G182" s="162"/>
      <c r="H182" s="162"/>
      <c r="I182" s="162"/>
      <c r="J182" s="162"/>
      <c r="K182" s="162"/>
      <c r="L182" s="162"/>
      <c r="M182" s="162"/>
      <c r="N182" s="162"/>
      <c r="O182" s="162"/>
      <c r="P182" s="162"/>
      <c r="Q182" s="162"/>
      <c r="R182" s="162"/>
      <c r="S182" s="162"/>
      <c r="T182" s="215"/>
      <c r="U182" s="162"/>
      <c r="V182" s="162"/>
      <c r="W182" s="162"/>
      <c r="X182" s="162"/>
      <c r="Y182" s="162"/>
      <c r="Z182" s="162"/>
      <c r="AA182" s="162"/>
      <c r="AB182" s="162"/>
    </row>
    <row r="183" spans="3:28" s="8" customFormat="1" x14ac:dyDescent="0.35">
      <c r="C183" s="162"/>
      <c r="D183" s="162"/>
      <c r="E183" s="162"/>
      <c r="F183" s="162"/>
      <c r="G183" s="162"/>
      <c r="H183" s="162"/>
      <c r="I183" s="162"/>
      <c r="J183" s="162"/>
      <c r="K183" s="162"/>
      <c r="L183" s="162"/>
      <c r="M183" s="162"/>
      <c r="N183" s="162"/>
      <c r="O183" s="162"/>
      <c r="P183" s="162"/>
      <c r="Q183" s="162"/>
      <c r="R183" s="162"/>
      <c r="S183" s="162"/>
      <c r="T183" s="215"/>
      <c r="U183" s="162"/>
      <c r="V183" s="162"/>
      <c r="W183" s="162"/>
      <c r="X183" s="162"/>
      <c r="Y183" s="162"/>
      <c r="Z183" s="162"/>
      <c r="AA183" s="162"/>
      <c r="AB183" s="162"/>
    </row>
    <row r="184" spans="3:28" s="8" customFormat="1" x14ac:dyDescent="0.35">
      <c r="C184" s="162"/>
      <c r="D184" s="162"/>
      <c r="E184" s="162"/>
      <c r="F184" s="162"/>
      <c r="G184" s="162"/>
      <c r="H184" s="162"/>
      <c r="I184" s="162"/>
      <c r="J184" s="162"/>
      <c r="K184" s="162"/>
      <c r="L184" s="162"/>
      <c r="M184" s="162"/>
      <c r="N184" s="162"/>
      <c r="O184" s="162"/>
      <c r="P184" s="162"/>
      <c r="Q184" s="162"/>
      <c r="R184" s="162"/>
      <c r="S184" s="162"/>
      <c r="T184" s="215"/>
      <c r="U184" s="162"/>
      <c r="V184" s="162"/>
      <c r="W184" s="162"/>
      <c r="X184" s="162"/>
      <c r="Y184" s="162"/>
      <c r="Z184" s="162"/>
      <c r="AA184" s="162"/>
      <c r="AB184" s="162"/>
    </row>
    <row r="185" spans="3:28" s="8" customFormat="1" x14ac:dyDescent="0.35">
      <c r="C185" s="162"/>
      <c r="D185" s="162"/>
      <c r="E185" s="162"/>
      <c r="F185" s="162"/>
      <c r="G185" s="162"/>
      <c r="H185" s="162"/>
      <c r="I185" s="162"/>
      <c r="J185" s="162"/>
      <c r="K185" s="162"/>
      <c r="L185" s="162"/>
      <c r="M185" s="162"/>
      <c r="N185" s="162"/>
      <c r="O185" s="162"/>
      <c r="P185" s="162"/>
      <c r="Q185" s="162"/>
      <c r="R185" s="162"/>
      <c r="S185" s="162"/>
      <c r="T185" s="215"/>
      <c r="U185" s="162"/>
      <c r="V185" s="162"/>
      <c r="W185" s="162"/>
      <c r="X185" s="162"/>
      <c r="Y185" s="162"/>
      <c r="Z185" s="162"/>
      <c r="AA185" s="162"/>
      <c r="AB185" s="162"/>
    </row>
    <row r="186" spans="3:28" s="8" customFormat="1" x14ac:dyDescent="0.35">
      <c r="C186" s="162"/>
      <c r="D186" s="162"/>
      <c r="E186" s="162"/>
      <c r="F186" s="162"/>
      <c r="G186" s="162"/>
      <c r="H186" s="162"/>
      <c r="I186" s="162"/>
      <c r="J186" s="162"/>
      <c r="K186" s="162"/>
      <c r="L186" s="162"/>
      <c r="M186" s="162"/>
      <c r="N186" s="162"/>
      <c r="O186" s="162"/>
      <c r="P186" s="162"/>
      <c r="Q186" s="162"/>
      <c r="R186" s="162"/>
      <c r="S186" s="162"/>
      <c r="T186" s="215"/>
      <c r="U186" s="162"/>
      <c r="V186" s="162"/>
      <c r="W186" s="162"/>
      <c r="X186" s="162"/>
      <c r="Y186" s="162"/>
      <c r="Z186" s="162"/>
      <c r="AA186" s="162"/>
      <c r="AB186" s="162"/>
    </row>
    <row r="187" spans="3:28" x14ac:dyDescent="0.35">
      <c r="C187" s="82"/>
      <c r="D187" s="82"/>
      <c r="E187" s="82"/>
      <c r="F187" s="162"/>
      <c r="G187" s="162"/>
      <c r="H187" s="161"/>
      <c r="I187" s="82"/>
      <c r="J187" s="82"/>
      <c r="K187" s="189"/>
      <c r="L187" s="82"/>
      <c r="M187" s="82"/>
      <c r="N187" s="161"/>
      <c r="O187" s="82"/>
      <c r="P187" s="82"/>
      <c r="Q187" s="189"/>
      <c r="R187" s="82"/>
      <c r="S187" s="82"/>
      <c r="T187" s="163"/>
      <c r="U187" s="162"/>
      <c r="V187" s="164"/>
      <c r="W187" s="189"/>
      <c r="X187" s="82"/>
      <c r="Y187" s="164"/>
      <c r="Z187" s="165"/>
      <c r="AA187" s="162"/>
      <c r="AB187" s="82"/>
    </row>
    <row r="188" spans="3:28" x14ac:dyDescent="0.35">
      <c r="C188" s="82"/>
      <c r="D188" s="82"/>
      <c r="E188" s="82"/>
      <c r="F188" s="162"/>
      <c r="G188" s="162"/>
      <c r="H188" s="161"/>
      <c r="I188" s="82"/>
      <c r="J188" s="82"/>
      <c r="K188" s="189"/>
      <c r="L188" s="82"/>
      <c r="M188" s="82"/>
      <c r="N188" s="161"/>
      <c r="O188" s="82"/>
      <c r="P188" s="82"/>
      <c r="Q188" s="189"/>
      <c r="R188" s="82"/>
      <c r="S188" s="82"/>
      <c r="T188" s="163"/>
      <c r="U188" s="162"/>
      <c r="V188" s="164"/>
      <c r="W188" s="189"/>
      <c r="X188" s="82"/>
      <c r="Y188" s="164"/>
      <c r="Z188" s="165"/>
      <c r="AA188" s="162"/>
      <c r="AB188" s="82"/>
    </row>
    <row r="189" spans="3:28" x14ac:dyDescent="0.35">
      <c r="C189" s="82"/>
      <c r="D189" s="82"/>
      <c r="E189" s="82"/>
      <c r="F189" s="162"/>
      <c r="G189" s="162"/>
      <c r="H189" s="161"/>
      <c r="I189" s="82"/>
      <c r="J189" s="82"/>
      <c r="K189" s="189"/>
      <c r="L189" s="82"/>
      <c r="M189" s="82"/>
      <c r="N189" s="161"/>
      <c r="O189" s="82"/>
      <c r="P189" s="82"/>
      <c r="Q189" s="189"/>
      <c r="R189" s="82"/>
      <c r="S189" s="82"/>
      <c r="T189" s="163"/>
      <c r="U189" s="162"/>
      <c r="V189" s="164"/>
      <c r="W189" s="189"/>
      <c r="X189" s="82"/>
      <c r="Y189" s="164"/>
      <c r="Z189" s="165"/>
      <c r="AA189" s="162"/>
      <c r="AB189" s="82"/>
    </row>
    <row r="190" spans="3:28" x14ac:dyDescent="0.35">
      <c r="C190" s="82"/>
      <c r="D190" s="82"/>
      <c r="E190" s="82"/>
      <c r="F190" s="162"/>
      <c r="G190" s="162"/>
      <c r="H190" s="161"/>
      <c r="I190" s="82"/>
      <c r="J190" s="82"/>
      <c r="K190" s="189"/>
      <c r="L190" s="82"/>
      <c r="M190" s="82"/>
      <c r="N190" s="161"/>
      <c r="O190" s="82"/>
      <c r="P190" s="82"/>
      <c r="Q190" s="189"/>
      <c r="R190" s="82"/>
      <c r="S190" s="82"/>
      <c r="T190" s="163"/>
      <c r="U190" s="162"/>
      <c r="V190" s="164"/>
      <c r="W190" s="189"/>
      <c r="X190" s="82"/>
      <c r="Y190" s="164"/>
      <c r="Z190" s="165"/>
      <c r="AA190" s="162"/>
      <c r="AB190" s="82"/>
    </row>
    <row r="191" spans="3:28" x14ac:dyDescent="0.35">
      <c r="C191" s="82"/>
      <c r="D191" s="82"/>
      <c r="E191" s="82"/>
      <c r="F191" s="162"/>
      <c r="G191" s="162"/>
      <c r="H191" s="161"/>
      <c r="I191" s="162"/>
      <c r="J191" s="162"/>
      <c r="K191" s="162"/>
      <c r="L191" s="162"/>
      <c r="M191" s="162"/>
      <c r="N191" s="162"/>
      <c r="O191" s="162"/>
      <c r="P191" s="162"/>
      <c r="Q191" s="162"/>
      <c r="R191" s="162"/>
      <c r="S191" s="162"/>
      <c r="T191" s="215"/>
      <c r="U191" s="162"/>
      <c r="V191" s="162"/>
      <c r="W191" s="162"/>
      <c r="X191" s="162"/>
      <c r="Y191" s="162"/>
      <c r="Z191" s="162"/>
      <c r="AA191" s="162"/>
      <c r="AB191" s="162"/>
    </row>
    <row r="192" spans="3:28" x14ac:dyDescent="0.35">
      <c r="C192" s="82"/>
      <c r="D192" s="82"/>
      <c r="E192" s="82"/>
      <c r="F192" s="162"/>
      <c r="G192" s="162"/>
      <c r="H192" s="161"/>
      <c r="I192" s="162"/>
      <c r="J192" s="162"/>
      <c r="K192" s="162"/>
      <c r="L192" s="162"/>
      <c r="M192" s="162"/>
      <c r="N192" s="162"/>
      <c r="O192" s="162"/>
      <c r="P192" s="162"/>
      <c r="Q192" s="162"/>
      <c r="R192" s="162"/>
      <c r="S192" s="162"/>
      <c r="T192" s="215"/>
      <c r="U192" s="162"/>
      <c r="V192" s="162"/>
      <c r="W192" s="162"/>
      <c r="X192" s="162"/>
      <c r="Y192" s="162"/>
      <c r="Z192" s="162"/>
      <c r="AA192" s="162"/>
      <c r="AB192" s="162"/>
    </row>
    <row r="193" spans="3:28" x14ac:dyDescent="0.35">
      <c r="C193" s="82"/>
      <c r="D193" s="82"/>
      <c r="E193" s="82"/>
      <c r="F193" s="162"/>
      <c r="G193" s="162"/>
      <c r="H193" s="161"/>
      <c r="I193" s="162"/>
      <c r="J193" s="162"/>
      <c r="K193" s="162"/>
      <c r="L193" s="162"/>
      <c r="M193" s="162"/>
      <c r="N193" s="162"/>
      <c r="O193" s="162"/>
      <c r="P193" s="162"/>
      <c r="Q193" s="162"/>
      <c r="R193" s="162"/>
      <c r="S193" s="162"/>
      <c r="T193" s="215"/>
      <c r="U193" s="162"/>
      <c r="V193" s="162"/>
      <c r="W193" s="162"/>
      <c r="X193" s="162"/>
      <c r="Y193" s="162"/>
      <c r="Z193" s="162"/>
      <c r="AA193" s="162"/>
      <c r="AB193" s="162"/>
    </row>
    <row r="194" spans="3:28" x14ac:dyDescent="0.35">
      <c r="C194" s="82"/>
      <c r="D194" s="82"/>
      <c r="E194" s="82"/>
      <c r="F194" s="162"/>
      <c r="G194" s="162"/>
      <c r="H194" s="161"/>
      <c r="I194" s="162"/>
      <c r="J194" s="162"/>
      <c r="K194" s="162"/>
      <c r="L194" s="162"/>
      <c r="M194" s="162"/>
      <c r="N194" s="162"/>
      <c r="O194" s="162"/>
      <c r="P194" s="162"/>
      <c r="Q194" s="162"/>
      <c r="R194" s="162"/>
      <c r="S194" s="162"/>
      <c r="T194" s="215"/>
      <c r="U194" s="162"/>
      <c r="V194" s="162"/>
      <c r="W194" s="162"/>
      <c r="X194" s="162"/>
      <c r="Y194" s="162"/>
      <c r="Z194" s="162"/>
      <c r="AA194" s="162"/>
      <c r="AB194" s="162"/>
    </row>
    <row r="195" spans="3:28" x14ac:dyDescent="0.35">
      <c r="C195" s="82"/>
      <c r="D195" s="82"/>
      <c r="E195" s="82"/>
      <c r="F195" s="162"/>
      <c r="G195" s="162"/>
      <c r="H195" s="161"/>
      <c r="I195" s="162"/>
      <c r="J195" s="162"/>
      <c r="K195" s="162"/>
      <c r="L195" s="162"/>
      <c r="M195" s="162"/>
      <c r="N195" s="162"/>
      <c r="O195" s="162"/>
      <c r="P195" s="162"/>
      <c r="Q195" s="162"/>
      <c r="R195" s="162"/>
      <c r="S195" s="162"/>
      <c r="T195" s="215"/>
      <c r="U195" s="162"/>
      <c r="V195" s="162"/>
      <c r="W195" s="162"/>
      <c r="X195" s="162"/>
      <c r="Y195" s="162"/>
      <c r="Z195" s="162"/>
      <c r="AA195" s="162"/>
      <c r="AB195" s="162"/>
    </row>
    <row r="196" spans="3:28" x14ac:dyDescent="0.35">
      <c r="C196" s="82"/>
      <c r="D196" s="82"/>
      <c r="E196" s="162"/>
      <c r="F196" s="162"/>
      <c r="G196" s="162"/>
      <c r="H196" s="162"/>
      <c r="I196" s="162"/>
      <c r="J196" s="162"/>
      <c r="K196" s="162"/>
      <c r="L196" s="162"/>
      <c r="M196" s="162"/>
      <c r="N196" s="162"/>
      <c r="O196" s="162"/>
      <c r="P196" s="162"/>
      <c r="Q196" s="162"/>
      <c r="R196" s="162"/>
      <c r="S196" s="162"/>
      <c r="T196" s="215"/>
      <c r="U196" s="162"/>
      <c r="V196" s="162"/>
      <c r="W196" s="162"/>
      <c r="X196" s="162"/>
      <c r="Y196" s="162"/>
      <c r="Z196" s="162"/>
      <c r="AA196" s="162"/>
      <c r="AB196" s="162"/>
    </row>
  </sheetData>
  <mergeCells count="10">
    <mergeCell ref="U7:V7"/>
    <mergeCell ref="X7:Y7"/>
    <mergeCell ref="AA7:AB7"/>
    <mergeCell ref="F140:G140"/>
    <mergeCell ref="C7:D7"/>
    <mergeCell ref="F7:G7"/>
    <mergeCell ref="I7:J7"/>
    <mergeCell ref="L7:M7"/>
    <mergeCell ref="O7:P7"/>
    <mergeCell ref="R7:S7"/>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44"/>
  <sheetViews>
    <sheetView zoomScale="90" zoomScaleNormal="90" workbookViewId="0">
      <selection activeCell="B3" sqref="B3"/>
    </sheetView>
  </sheetViews>
  <sheetFormatPr defaultRowHeight="14.5" x14ac:dyDescent="0.35"/>
  <cols>
    <col min="1" max="1" width="2.08984375" customWidth="1"/>
    <col min="2" max="2" width="15" customWidth="1"/>
    <col min="3" max="3" width="9.453125" style="82" customWidth="1"/>
    <col min="4" max="4" width="8" style="82" customWidth="1"/>
    <col min="5" max="5" width="2.08984375" customWidth="1"/>
    <col min="6" max="6" width="9.36328125" style="82" customWidth="1"/>
    <col min="7" max="7" width="8.08984375" style="82" customWidth="1"/>
    <col min="8" max="8" width="1.54296875" style="150" customWidth="1"/>
    <col min="9" max="9" width="9.36328125" customWidth="1"/>
    <col min="10" max="10" width="8" customWidth="1"/>
    <col min="11" max="11" width="2.1796875" customWidth="1"/>
    <col min="12" max="12" width="9.453125" style="82" customWidth="1"/>
    <col min="13" max="13" width="8.08984375" style="82" customWidth="1"/>
    <col min="14" max="14" width="1.54296875" style="150" customWidth="1"/>
    <col min="15" max="15" width="9.1796875" customWidth="1"/>
    <col min="16" max="16" width="8.36328125" customWidth="1"/>
    <col min="17" max="17" width="2.81640625" customWidth="1"/>
    <col min="18" max="18" width="9" style="82" customWidth="1"/>
    <col min="19" max="19" width="8.1796875" style="82" customWidth="1"/>
    <col min="20" max="20" width="1.453125" style="150" customWidth="1"/>
    <col min="21" max="21" width="9.1796875" style="82" customWidth="1"/>
    <col min="22" max="22" width="8.36328125" style="82" customWidth="1"/>
    <col min="23" max="23" width="2.90625" style="82" customWidth="1"/>
    <col min="24" max="24" width="8.90625" style="82" customWidth="1"/>
    <col min="25" max="25" width="8.36328125" style="82" customWidth="1"/>
    <col min="26" max="26" width="1.1796875" style="150" customWidth="1"/>
    <col min="27" max="27" width="9.453125" customWidth="1"/>
    <col min="28" max="28" width="8.36328125" customWidth="1"/>
  </cols>
  <sheetData>
    <row r="1" spans="1:28" x14ac:dyDescent="0.35">
      <c r="F1" s="162"/>
      <c r="G1" s="162"/>
      <c r="K1" s="8"/>
      <c r="Q1" s="8"/>
      <c r="R1" s="162"/>
      <c r="S1" s="162"/>
      <c r="T1" s="222"/>
      <c r="U1" s="162"/>
      <c r="V1" s="162"/>
      <c r="W1" s="162"/>
      <c r="X1" s="162"/>
      <c r="Y1" s="162"/>
      <c r="AA1" s="8"/>
    </row>
    <row r="2" spans="1:28" ht="18.5" x14ac:dyDescent="0.45">
      <c r="B2" s="2" t="s">
        <v>621</v>
      </c>
      <c r="F2" s="162"/>
      <c r="G2" s="162"/>
      <c r="K2" s="8"/>
      <c r="Q2" s="8"/>
      <c r="R2" s="162"/>
      <c r="S2" s="162"/>
      <c r="T2" s="222"/>
      <c r="U2" s="162"/>
      <c r="V2" s="162"/>
      <c r="W2" s="162"/>
      <c r="X2" s="162"/>
      <c r="Y2" s="162"/>
      <c r="AA2" s="8"/>
    </row>
    <row r="3" spans="1:28" ht="18.5" x14ac:dyDescent="0.45">
      <c r="B3" s="2" t="s">
        <v>489</v>
      </c>
      <c r="F3" s="162"/>
      <c r="G3" s="162"/>
      <c r="K3" s="8"/>
      <c r="Q3" s="8"/>
      <c r="R3" s="162"/>
      <c r="S3" s="162"/>
      <c r="T3" s="222"/>
      <c r="U3" s="162"/>
      <c r="V3" s="162"/>
      <c r="W3" s="162"/>
      <c r="X3" s="162"/>
      <c r="Y3" s="162"/>
      <c r="AA3" s="8"/>
    </row>
    <row r="4" spans="1:28" x14ac:dyDescent="0.35">
      <c r="B4" s="1" t="s">
        <v>490</v>
      </c>
      <c r="F4" s="162"/>
      <c r="G4" s="162"/>
      <c r="K4" s="8"/>
      <c r="Q4" s="8"/>
      <c r="R4" s="162"/>
      <c r="S4" s="162"/>
      <c r="T4" s="222"/>
      <c r="U4" s="162"/>
      <c r="V4" s="162"/>
      <c r="W4" s="162"/>
      <c r="X4" s="162"/>
      <c r="Y4" s="162"/>
      <c r="AA4" s="8"/>
    </row>
    <row r="5" spans="1:28" x14ac:dyDescent="0.35">
      <c r="B5" s="159" t="s">
        <v>606</v>
      </c>
      <c r="C5" s="160"/>
      <c r="D5" s="160"/>
      <c r="E5" s="160"/>
      <c r="F5" s="160"/>
      <c r="G5" s="160"/>
      <c r="H5" s="160"/>
      <c r="I5" s="160"/>
      <c r="J5" s="160"/>
      <c r="K5" s="160"/>
      <c r="L5" s="160"/>
      <c r="M5" s="160"/>
      <c r="N5" s="224"/>
      <c r="O5" s="82"/>
      <c r="P5" s="82"/>
      <c r="Q5" s="162"/>
      <c r="R5" s="162"/>
      <c r="S5" s="162"/>
      <c r="T5" s="225"/>
      <c r="U5" s="162"/>
      <c r="V5" s="162"/>
      <c r="W5" s="162"/>
      <c r="X5" s="162"/>
      <c r="Y5" s="162"/>
      <c r="Z5" s="224"/>
      <c r="AA5" s="162"/>
      <c r="AB5" s="82"/>
    </row>
    <row r="6" spans="1:28" x14ac:dyDescent="0.35">
      <c r="B6" s="166"/>
      <c r="C6" s="166"/>
      <c r="D6" s="167"/>
      <c r="E6" s="168"/>
      <c r="F6" s="168"/>
      <c r="G6" s="168"/>
      <c r="H6" s="226"/>
      <c r="I6" s="168"/>
      <c r="J6" s="168"/>
      <c r="K6" s="168"/>
      <c r="L6" s="168"/>
      <c r="M6" s="168"/>
      <c r="N6" s="226"/>
      <c r="O6" s="168"/>
      <c r="P6" s="168"/>
      <c r="Q6" s="168"/>
      <c r="R6" s="170"/>
      <c r="S6" s="170"/>
      <c r="T6" s="227"/>
      <c r="U6" s="170"/>
      <c r="V6" s="162"/>
      <c r="W6" s="168"/>
      <c r="X6" s="170"/>
      <c r="Y6" s="162"/>
      <c r="Z6" s="226"/>
      <c r="AA6" s="162"/>
      <c r="AB6" s="82"/>
    </row>
    <row r="7" spans="1:28" ht="62.9" customHeight="1" x14ac:dyDescent="0.35">
      <c r="B7" s="173" t="s">
        <v>14</v>
      </c>
      <c r="C7" s="420" t="s">
        <v>491</v>
      </c>
      <c r="D7" s="420"/>
      <c r="E7" s="174"/>
      <c r="F7" s="420" t="s">
        <v>492</v>
      </c>
      <c r="G7" s="420"/>
      <c r="H7" s="187"/>
      <c r="I7" s="420" t="s">
        <v>493</v>
      </c>
      <c r="J7" s="420"/>
      <c r="K7" s="174"/>
      <c r="L7" s="420" t="s">
        <v>494</v>
      </c>
      <c r="M7" s="420"/>
      <c r="N7" s="187"/>
      <c r="O7" s="420" t="s">
        <v>495</v>
      </c>
      <c r="P7" s="420"/>
      <c r="Q7" s="174"/>
      <c r="R7" s="420" t="s">
        <v>496</v>
      </c>
      <c r="S7" s="420"/>
      <c r="T7" s="228"/>
      <c r="U7" s="420" t="s">
        <v>497</v>
      </c>
      <c r="V7" s="420"/>
      <c r="W7" s="174"/>
      <c r="X7" s="420" t="s">
        <v>498</v>
      </c>
      <c r="Y7" s="420"/>
      <c r="Z7" s="224"/>
      <c r="AA7" s="420" t="s">
        <v>499</v>
      </c>
      <c r="AB7" s="420"/>
    </row>
    <row r="8" spans="1:28" ht="24.5" x14ac:dyDescent="0.35">
      <c r="A8" s="125"/>
      <c r="B8" s="179"/>
      <c r="C8" s="180" t="s">
        <v>480</v>
      </c>
      <c r="D8" s="180" t="s">
        <v>16</v>
      </c>
      <c r="E8" s="181"/>
      <c r="F8" s="182" t="s">
        <v>480</v>
      </c>
      <c r="G8" s="182" t="s">
        <v>16</v>
      </c>
      <c r="H8" s="229"/>
      <c r="I8" s="180" t="s">
        <v>480</v>
      </c>
      <c r="J8" s="180" t="s">
        <v>16</v>
      </c>
      <c r="K8" s="181"/>
      <c r="L8" s="182" t="s">
        <v>480</v>
      </c>
      <c r="M8" s="182" t="s">
        <v>16</v>
      </c>
      <c r="N8" s="229"/>
      <c r="O8" s="182" t="s">
        <v>480</v>
      </c>
      <c r="P8" s="182" t="s">
        <v>16</v>
      </c>
      <c r="Q8" s="181"/>
      <c r="R8" s="182" t="s">
        <v>480</v>
      </c>
      <c r="S8" s="182" t="s">
        <v>16</v>
      </c>
      <c r="T8" s="230"/>
      <c r="U8" s="182" t="s">
        <v>480</v>
      </c>
      <c r="V8" s="185" t="s">
        <v>16</v>
      </c>
      <c r="W8" s="181"/>
      <c r="X8" s="182" t="s">
        <v>480</v>
      </c>
      <c r="Y8" s="185" t="s">
        <v>16</v>
      </c>
      <c r="Z8" s="229"/>
      <c r="AA8" s="182" t="s">
        <v>480</v>
      </c>
      <c r="AB8" s="182" t="s">
        <v>16</v>
      </c>
    </row>
    <row r="9" spans="1:28" x14ac:dyDescent="0.35">
      <c r="B9" s="187" t="s">
        <v>20</v>
      </c>
      <c r="D9" s="192"/>
      <c r="E9" s="30"/>
      <c r="F9" s="188"/>
      <c r="G9" s="192"/>
      <c r="I9" s="188"/>
      <c r="J9" s="192"/>
      <c r="K9" s="30"/>
      <c r="L9" s="188"/>
      <c r="M9" s="192"/>
      <c r="P9" s="192"/>
      <c r="Q9" s="30"/>
      <c r="R9" s="188"/>
      <c r="S9" s="192"/>
      <c r="U9" s="190">
        <f t="shared" ref="U9:V24" si="0">(C9+I9+O9)/3</f>
        <v>0</v>
      </c>
      <c r="V9" s="191">
        <f t="shared" si="0"/>
        <v>0</v>
      </c>
      <c r="W9" s="189"/>
      <c r="X9" s="190">
        <f t="shared" ref="X9:Y24" si="1">(F9+L9+R9)/3</f>
        <v>0</v>
      </c>
      <c r="Y9" s="191">
        <f t="shared" si="1"/>
        <v>0</v>
      </c>
      <c r="AA9" s="190">
        <f>U9-X9</f>
        <v>0</v>
      </c>
      <c r="AB9" s="192">
        <f>V9-Y9</f>
        <v>0</v>
      </c>
    </row>
    <row r="10" spans="1:28" x14ac:dyDescent="0.35">
      <c r="B10" s="187" t="s">
        <v>21</v>
      </c>
      <c r="D10" s="192"/>
      <c r="E10" s="30"/>
      <c r="F10" s="188"/>
      <c r="G10" s="192"/>
      <c r="I10" s="188"/>
      <c r="J10" s="192"/>
      <c r="K10" s="30"/>
      <c r="L10" s="188"/>
      <c r="M10" s="192"/>
      <c r="P10" s="192"/>
      <c r="Q10" s="30"/>
      <c r="R10" s="188"/>
      <c r="S10" s="192"/>
      <c r="U10" s="190">
        <f t="shared" si="0"/>
        <v>0</v>
      </c>
      <c r="V10" s="191">
        <f t="shared" si="0"/>
        <v>0</v>
      </c>
      <c r="W10" s="189"/>
      <c r="X10" s="190">
        <f t="shared" si="1"/>
        <v>0</v>
      </c>
      <c r="Y10" s="191">
        <f t="shared" si="1"/>
        <v>0</v>
      </c>
      <c r="AA10" s="190">
        <f t="shared" ref="AA10:AB73" si="2">U10-X10</f>
        <v>0</v>
      </c>
      <c r="AB10" s="192">
        <f t="shared" si="2"/>
        <v>0</v>
      </c>
    </row>
    <row r="11" spans="1:28" x14ac:dyDescent="0.35">
      <c r="B11" s="187" t="s">
        <v>22</v>
      </c>
      <c r="D11" s="192"/>
      <c r="E11" s="30"/>
      <c r="F11" s="188"/>
      <c r="G11" s="192"/>
      <c r="I11" s="188"/>
      <c r="J11" s="192"/>
      <c r="K11" s="30"/>
      <c r="L11" s="188"/>
      <c r="M11" s="192"/>
      <c r="P11" s="192"/>
      <c r="Q11" s="30"/>
      <c r="R11" s="188"/>
      <c r="S11" s="192"/>
      <c r="U11" s="190">
        <f t="shared" si="0"/>
        <v>0</v>
      </c>
      <c r="V11" s="191">
        <f t="shared" si="0"/>
        <v>0</v>
      </c>
      <c r="W11" s="189"/>
      <c r="X11" s="190">
        <f t="shared" si="1"/>
        <v>0</v>
      </c>
      <c r="Y11" s="191">
        <f t="shared" si="1"/>
        <v>0</v>
      </c>
      <c r="AA11" s="190">
        <f t="shared" si="2"/>
        <v>0</v>
      </c>
      <c r="AB11" s="192">
        <f t="shared" si="2"/>
        <v>0</v>
      </c>
    </row>
    <row r="12" spans="1:28" x14ac:dyDescent="0.35">
      <c r="B12" s="196" t="s">
        <v>23</v>
      </c>
      <c r="C12" s="188">
        <v>2603393</v>
      </c>
      <c r="D12" s="192">
        <v>43264</v>
      </c>
      <c r="E12" s="30"/>
      <c r="F12" s="188">
        <v>337</v>
      </c>
      <c r="G12" s="192">
        <v>1</v>
      </c>
      <c r="I12" s="188">
        <v>860</v>
      </c>
      <c r="J12" s="192">
        <v>3</v>
      </c>
      <c r="K12" s="30"/>
      <c r="L12" s="188">
        <v>860</v>
      </c>
      <c r="M12" s="192">
        <v>3</v>
      </c>
      <c r="O12" s="188">
        <v>1502</v>
      </c>
      <c r="P12" s="192">
        <v>1</v>
      </c>
      <c r="Q12" s="30"/>
      <c r="R12" s="188">
        <v>2064</v>
      </c>
      <c r="S12" s="192">
        <v>63</v>
      </c>
      <c r="U12" s="190">
        <f t="shared" si="0"/>
        <v>868585</v>
      </c>
      <c r="V12" s="191">
        <f t="shared" si="0"/>
        <v>14422.666666666666</v>
      </c>
      <c r="W12" s="189"/>
      <c r="X12" s="190">
        <f t="shared" si="1"/>
        <v>1087</v>
      </c>
      <c r="Y12" s="191">
        <f t="shared" si="1"/>
        <v>22.333333333333332</v>
      </c>
      <c r="AA12" s="190">
        <f t="shared" si="2"/>
        <v>867498</v>
      </c>
      <c r="AB12" s="191">
        <f t="shared" si="2"/>
        <v>14400.333333333332</v>
      </c>
    </row>
    <row r="13" spans="1:28" x14ac:dyDescent="0.35">
      <c r="B13" s="187" t="s">
        <v>24</v>
      </c>
      <c r="D13" s="192"/>
      <c r="E13" s="30"/>
      <c r="F13" s="188"/>
      <c r="G13" s="192"/>
      <c r="H13" s="224"/>
      <c r="I13" s="188"/>
      <c r="J13" s="192"/>
      <c r="K13" s="30"/>
      <c r="L13" s="188"/>
      <c r="M13" s="192"/>
      <c r="N13" s="224"/>
      <c r="P13" s="192"/>
      <c r="Q13" s="30"/>
      <c r="R13" s="188"/>
      <c r="S13" s="192"/>
      <c r="U13" s="190">
        <f t="shared" si="0"/>
        <v>0</v>
      </c>
      <c r="V13" s="191">
        <f t="shared" si="0"/>
        <v>0</v>
      </c>
      <c r="W13" s="189"/>
      <c r="X13" s="190">
        <f t="shared" si="1"/>
        <v>0</v>
      </c>
      <c r="Y13" s="191">
        <f t="shared" si="1"/>
        <v>0</v>
      </c>
      <c r="AA13" s="190">
        <f t="shared" si="2"/>
        <v>0</v>
      </c>
      <c r="AB13" s="192">
        <f t="shared" si="2"/>
        <v>0</v>
      </c>
    </row>
    <row r="14" spans="1:28" x14ac:dyDescent="0.35">
      <c r="B14" s="187" t="s">
        <v>25</v>
      </c>
      <c r="D14" s="192"/>
      <c r="E14" s="30"/>
      <c r="F14" s="188"/>
      <c r="G14" s="192"/>
      <c r="H14" s="224"/>
      <c r="I14" s="188"/>
      <c r="J14" s="192"/>
      <c r="K14" s="30"/>
      <c r="L14" s="188"/>
      <c r="M14" s="192"/>
      <c r="N14" s="224"/>
      <c r="P14" s="192"/>
      <c r="Q14" s="30"/>
      <c r="R14" s="188"/>
      <c r="S14" s="192"/>
      <c r="U14" s="190">
        <f t="shared" si="0"/>
        <v>0</v>
      </c>
      <c r="V14" s="191">
        <f t="shared" si="0"/>
        <v>0</v>
      </c>
      <c r="W14" s="189"/>
      <c r="X14" s="190">
        <f t="shared" si="1"/>
        <v>0</v>
      </c>
      <c r="Y14" s="191">
        <f t="shared" si="1"/>
        <v>0</v>
      </c>
      <c r="AA14" s="190">
        <f t="shared" si="2"/>
        <v>0</v>
      </c>
      <c r="AB14" s="192">
        <f t="shared" si="2"/>
        <v>0</v>
      </c>
    </row>
    <row r="15" spans="1:28" x14ac:dyDescent="0.35">
      <c r="B15" s="187" t="s">
        <v>26</v>
      </c>
      <c r="C15" s="188">
        <v>275276</v>
      </c>
      <c r="D15" s="192">
        <v>2539</v>
      </c>
      <c r="E15" s="30"/>
      <c r="F15" s="188">
        <v>144951</v>
      </c>
      <c r="G15" s="192">
        <v>23541</v>
      </c>
      <c r="H15" s="224"/>
      <c r="I15" s="188">
        <v>435897</v>
      </c>
      <c r="J15" s="192">
        <v>10809</v>
      </c>
      <c r="K15" s="30"/>
      <c r="L15" s="188">
        <v>14888</v>
      </c>
      <c r="M15" s="192">
        <v>116</v>
      </c>
      <c r="N15" s="224"/>
      <c r="O15" s="188">
        <v>28473</v>
      </c>
      <c r="P15" s="192">
        <v>145</v>
      </c>
      <c r="Q15" s="30"/>
      <c r="R15" s="188">
        <v>1209</v>
      </c>
      <c r="S15" s="192">
        <v>3</v>
      </c>
      <c r="U15" s="190">
        <f t="shared" si="0"/>
        <v>246548.66666666666</v>
      </c>
      <c r="V15" s="191">
        <f t="shared" si="0"/>
        <v>4497.666666666667</v>
      </c>
      <c r="W15" s="189"/>
      <c r="X15" s="190">
        <f t="shared" si="1"/>
        <v>53682.666666666664</v>
      </c>
      <c r="Y15" s="191">
        <f t="shared" si="1"/>
        <v>7886.666666666667</v>
      </c>
      <c r="AA15" s="190">
        <f t="shared" si="2"/>
        <v>192866</v>
      </c>
      <c r="AB15" s="192">
        <f t="shared" si="2"/>
        <v>-3389</v>
      </c>
    </row>
    <row r="16" spans="1:28" x14ac:dyDescent="0.35">
      <c r="B16" s="187" t="s">
        <v>27</v>
      </c>
      <c r="C16" s="188">
        <v>845</v>
      </c>
      <c r="D16" s="192">
        <v>9</v>
      </c>
      <c r="E16" s="30"/>
      <c r="F16" s="188"/>
      <c r="G16" s="192"/>
      <c r="H16" s="224"/>
      <c r="I16" s="188"/>
      <c r="J16" s="192"/>
      <c r="K16" s="30"/>
      <c r="L16" s="188"/>
      <c r="M16" s="192"/>
      <c r="N16" s="224"/>
      <c r="O16" s="188">
        <v>1106</v>
      </c>
      <c r="P16" s="192">
        <v>18</v>
      </c>
      <c r="Q16" s="30"/>
      <c r="R16" s="188"/>
      <c r="S16" s="192"/>
      <c r="U16" s="190">
        <f t="shared" si="0"/>
        <v>650.33333333333337</v>
      </c>
      <c r="V16" s="191">
        <f t="shared" si="0"/>
        <v>9</v>
      </c>
      <c r="W16" s="189"/>
      <c r="X16" s="190">
        <f t="shared" si="1"/>
        <v>0</v>
      </c>
      <c r="Y16" s="191">
        <f t="shared" si="1"/>
        <v>0</v>
      </c>
      <c r="AA16" s="190">
        <f t="shared" si="2"/>
        <v>650.33333333333337</v>
      </c>
      <c r="AB16" s="192">
        <f t="shared" si="2"/>
        <v>9</v>
      </c>
    </row>
    <row r="17" spans="2:28" x14ac:dyDescent="0.35">
      <c r="B17" s="187" t="s">
        <v>28</v>
      </c>
      <c r="D17" s="192"/>
      <c r="E17" s="30"/>
      <c r="F17" s="188"/>
      <c r="G17" s="192"/>
      <c r="H17" s="224"/>
      <c r="I17" s="188"/>
      <c r="J17" s="192"/>
      <c r="K17" s="30"/>
      <c r="L17" s="188"/>
      <c r="M17" s="192"/>
      <c r="N17" s="224"/>
      <c r="O17" s="82"/>
      <c r="P17" s="192"/>
      <c r="Q17" s="30"/>
      <c r="R17" s="188"/>
      <c r="S17" s="192"/>
      <c r="U17" s="190">
        <f t="shared" si="0"/>
        <v>0</v>
      </c>
      <c r="V17" s="191">
        <f t="shared" si="0"/>
        <v>0</v>
      </c>
      <c r="W17" s="189"/>
      <c r="X17" s="190">
        <f t="shared" si="1"/>
        <v>0</v>
      </c>
      <c r="Y17" s="191">
        <f t="shared" si="1"/>
        <v>0</v>
      </c>
      <c r="AA17" s="190">
        <f t="shared" si="2"/>
        <v>0</v>
      </c>
      <c r="AB17" s="192">
        <f t="shared" si="2"/>
        <v>0</v>
      </c>
    </row>
    <row r="18" spans="2:28" x14ac:dyDescent="0.35">
      <c r="B18" s="187" t="s">
        <v>29</v>
      </c>
      <c r="D18" s="192"/>
      <c r="E18" s="30"/>
      <c r="F18" s="188"/>
      <c r="G18" s="192"/>
      <c r="H18" s="224"/>
      <c r="I18" s="188"/>
      <c r="J18" s="192"/>
      <c r="K18" s="30"/>
      <c r="L18" s="188"/>
      <c r="M18" s="192"/>
      <c r="N18" s="224"/>
      <c r="O18" s="82"/>
      <c r="P18" s="192"/>
      <c r="Q18" s="30"/>
      <c r="R18" s="188"/>
      <c r="S18" s="192"/>
      <c r="U18" s="190">
        <f t="shared" si="0"/>
        <v>0</v>
      </c>
      <c r="V18" s="191">
        <f t="shared" si="0"/>
        <v>0</v>
      </c>
      <c r="W18" s="189"/>
      <c r="X18" s="190">
        <f t="shared" si="1"/>
        <v>0</v>
      </c>
      <c r="Y18" s="191">
        <f t="shared" si="1"/>
        <v>0</v>
      </c>
      <c r="AA18" s="190">
        <f t="shared" si="2"/>
        <v>0</v>
      </c>
      <c r="AB18" s="192">
        <f t="shared" si="2"/>
        <v>0</v>
      </c>
    </row>
    <row r="19" spans="2:28" x14ac:dyDescent="0.35">
      <c r="B19" s="187" t="s">
        <v>30</v>
      </c>
      <c r="C19" s="188">
        <v>117130</v>
      </c>
      <c r="D19" s="192">
        <v>8218</v>
      </c>
      <c r="E19" s="30"/>
      <c r="F19" s="188"/>
      <c r="G19" s="192"/>
      <c r="H19" s="224"/>
      <c r="I19" s="188">
        <v>16788</v>
      </c>
      <c r="J19" s="192">
        <v>110</v>
      </c>
      <c r="K19" s="30"/>
      <c r="L19" s="188"/>
      <c r="M19" s="192"/>
      <c r="N19" s="224"/>
      <c r="O19" s="188">
        <v>35493</v>
      </c>
      <c r="P19" s="192">
        <v>2113</v>
      </c>
      <c r="Q19" s="30"/>
      <c r="R19" s="188"/>
      <c r="S19" s="192"/>
      <c r="U19" s="190">
        <f t="shared" si="0"/>
        <v>56470.333333333336</v>
      </c>
      <c r="V19" s="191">
        <f t="shared" si="0"/>
        <v>3480.3333333333335</v>
      </c>
      <c r="W19" s="189"/>
      <c r="X19" s="190">
        <f t="shared" si="1"/>
        <v>0</v>
      </c>
      <c r="Y19" s="231" t="s">
        <v>500</v>
      </c>
      <c r="AA19" s="190">
        <f t="shared" si="2"/>
        <v>56470.333333333336</v>
      </c>
      <c r="AB19" s="232" t="s">
        <v>500</v>
      </c>
    </row>
    <row r="20" spans="2:28" x14ac:dyDescent="0.35">
      <c r="B20" s="187" t="s">
        <v>481</v>
      </c>
      <c r="D20" s="192"/>
      <c r="E20" s="30"/>
      <c r="F20" s="188"/>
      <c r="G20" s="192"/>
      <c r="H20" s="224"/>
      <c r="I20" s="188"/>
      <c r="J20" s="192"/>
      <c r="K20" s="30"/>
      <c r="L20" s="188"/>
      <c r="M20" s="192"/>
      <c r="N20" s="224"/>
      <c r="P20" s="192"/>
      <c r="Q20" s="30"/>
      <c r="R20" s="188"/>
      <c r="S20" s="192"/>
      <c r="U20" s="190">
        <f t="shared" si="0"/>
        <v>0</v>
      </c>
      <c r="V20" s="191">
        <f t="shared" si="0"/>
        <v>0</v>
      </c>
      <c r="W20" s="189"/>
      <c r="X20" s="190">
        <f t="shared" si="1"/>
        <v>0</v>
      </c>
      <c r="Y20" s="191">
        <f t="shared" si="1"/>
        <v>0</v>
      </c>
      <c r="AA20" s="190">
        <f t="shared" si="2"/>
        <v>0</v>
      </c>
      <c r="AB20" s="192">
        <f t="shared" si="2"/>
        <v>0</v>
      </c>
    </row>
    <row r="21" spans="2:28" x14ac:dyDescent="0.35">
      <c r="B21" s="187" t="s">
        <v>32</v>
      </c>
      <c r="D21" s="192"/>
      <c r="E21" s="30"/>
      <c r="F21" s="188"/>
      <c r="G21" s="192"/>
      <c r="H21" s="224"/>
      <c r="I21" s="188"/>
      <c r="J21" s="192"/>
      <c r="K21" s="30"/>
      <c r="L21" s="188"/>
      <c r="M21" s="192"/>
      <c r="N21" s="224"/>
      <c r="P21" s="192"/>
      <c r="Q21" s="30"/>
      <c r="R21" s="188"/>
      <c r="S21" s="192"/>
      <c r="U21" s="190">
        <f t="shared" si="0"/>
        <v>0</v>
      </c>
      <c r="V21" s="191">
        <f t="shared" si="0"/>
        <v>0</v>
      </c>
      <c r="W21" s="189"/>
      <c r="X21" s="190">
        <f t="shared" si="1"/>
        <v>0</v>
      </c>
      <c r="Y21" s="191">
        <f t="shared" si="1"/>
        <v>0</v>
      </c>
      <c r="AA21" s="190">
        <f t="shared" si="2"/>
        <v>0</v>
      </c>
      <c r="AB21" s="192">
        <f t="shared" si="2"/>
        <v>0</v>
      </c>
    </row>
    <row r="22" spans="2:28" x14ac:dyDescent="0.35">
      <c r="B22" s="187" t="s">
        <v>33</v>
      </c>
      <c r="D22" s="192"/>
      <c r="E22" s="30"/>
      <c r="F22" s="188"/>
      <c r="G22" s="192"/>
      <c r="H22" s="224"/>
      <c r="I22" s="188"/>
      <c r="J22" s="192"/>
      <c r="K22" s="30"/>
      <c r="L22" s="188"/>
      <c r="M22" s="192"/>
      <c r="N22" s="224"/>
      <c r="P22" s="192"/>
      <c r="Q22" s="30"/>
      <c r="R22" s="188"/>
      <c r="S22" s="192"/>
      <c r="U22" s="190">
        <f t="shared" si="0"/>
        <v>0</v>
      </c>
      <c r="V22" s="191">
        <f t="shared" si="0"/>
        <v>0</v>
      </c>
      <c r="W22" s="189"/>
      <c r="X22" s="190">
        <f t="shared" si="1"/>
        <v>0</v>
      </c>
      <c r="Y22" s="191">
        <f t="shared" si="1"/>
        <v>0</v>
      </c>
      <c r="AA22" s="190">
        <f t="shared" si="2"/>
        <v>0</v>
      </c>
      <c r="AB22" s="192">
        <f t="shared" si="2"/>
        <v>0</v>
      </c>
    </row>
    <row r="23" spans="2:28" x14ac:dyDescent="0.35">
      <c r="B23" s="187" t="s">
        <v>34</v>
      </c>
      <c r="C23" s="188">
        <v>124588</v>
      </c>
      <c r="D23" s="192">
        <v>2415</v>
      </c>
      <c r="E23" s="30"/>
      <c r="F23" s="188"/>
      <c r="G23" s="192"/>
      <c r="H23" s="224"/>
      <c r="I23" s="188"/>
      <c r="J23" s="192"/>
      <c r="K23" s="30"/>
      <c r="L23" s="188"/>
      <c r="M23" s="192"/>
      <c r="N23" s="224"/>
      <c r="O23" s="82"/>
      <c r="P23" s="192"/>
      <c r="Q23" s="30"/>
      <c r="R23" s="188"/>
      <c r="S23" s="192"/>
      <c r="U23" s="190">
        <f t="shared" si="0"/>
        <v>41529.333333333336</v>
      </c>
      <c r="V23" s="191">
        <f t="shared" si="0"/>
        <v>805</v>
      </c>
      <c r="W23" s="189"/>
      <c r="X23" s="190">
        <f t="shared" si="1"/>
        <v>0</v>
      </c>
      <c r="Y23" s="191">
        <f t="shared" si="1"/>
        <v>0</v>
      </c>
      <c r="AA23" s="190">
        <f t="shared" si="2"/>
        <v>41529.333333333336</v>
      </c>
      <c r="AB23" s="192">
        <f t="shared" si="2"/>
        <v>805</v>
      </c>
    </row>
    <row r="24" spans="2:28" x14ac:dyDescent="0.35">
      <c r="B24" s="187" t="s">
        <v>35</v>
      </c>
      <c r="D24" s="192"/>
      <c r="E24" s="30"/>
      <c r="F24" s="188"/>
      <c r="G24" s="192"/>
      <c r="H24" s="224"/>
      <c r="I24" s="188"/>
      <c r="J24" s="192"/>
      <c r="K24" s="30"/>
      <c r="L24" s="188"/>
      <c r="M24" s="192"/>
      <c r="N24" s="224"/>
      <c r="O24" s="82"/>
      <c r="P24" s="192"/>
      <c r="Q24" s="30"/>
      <c r="R24" s="188"/>
      <c r="S24" s="192"/>
      <c r="U24" s="190">
        <f t="shared" si="0"/>
        <v>0</v>
      </c>
      <c r="V24" s="191">
        <f t="shared" si="0"/>
        <v>0</v>
      </c>
      <c r="W24" s="189"/>
      <c r="X24" s="190">
        <f t="shared" si="1"/>
        <v>0</v>
      </c>
      <c r="Y24" s="191">
        <f t="shared" si="1"/>
        <v>0</v>
      </c>
      <c r="AA24" s="190">
        <f t="shared" si="2"/>
        <v>0</v>
      </c>
      <c r="AB24" s="192">
        <f t="shared" si="2"/>
        <v>0</v>
      </c>
    </row>
    <row r="25" spans="2:28" x14ac:dyDescent="0.35">
      <c r="B25" s="187" t="s">
        <v>36</v>
      </c>
      <c r="D25" s="192"/>
      <c r="E25" s="30"/>
      <c r="F25" s="188"/>
      <c r="G25" s="192"/>
      <c r="H25" s="224"/>
      <c r="I25" s="188"/>
      <c r="J25" s="192"/>
      <c r="K25" s="30"/>
      <c r="L25" s="188"/>
      <c r="M25" s="192"/>
      <c r="N25" s="224"/>
      <c r="O25" s="82"/>
      <c r="P25" s="192"/>
      <c r="Q25" s="30"/>
      <c r="R25" s="188"/>
      <c r="S25" s="192"/>
      <c r="U25" s="190">
        <f t="shared" ref="U25:V88" si="3">(C25+I25+O25)/3</f>
        <v>0</v>
      </c>
      <c r="V25" s="191">
        <f t="shared" si="3"/>
        <v>0</v>
      </c>
      <c r="W25" s="189"/>
      <c r="X25" s="190">
        <f t="shared" ref="X25:Y40" si="4">(F25+L25+R25)/3</f>
        <v>0</v>
      </c>
      <c r="Y25" s="191">
        <f t="shared" si="4"/>
        <v>0</v>
      </c>
      <c r="AA25" s="190">
        <f t="shared" si="2"/>
        <v>0</v>
      </c>
      <c r="AB25" s="192">
        <f t="shared" si="2"/>
        <v>0</v>
      </c>
    </row>
    <row r="26" spans="2:28" x14ac:dyDescent="0.35">
      <c r="B26" s="187" t="s">
        <v>37</v>
      </c>
      <c r="D26" s="192"/>
      <c r="E26" s="30"/>
      <c r="F26" s="188"/>
      <c r="G26" s="192"/>
      <c r="H26" s="224"/>
      <c r="I26" s="188"/>
      <c r="J26" s="192"/>
      <c r="K26" s="30"/>
      <c r="L26" s="188"/>
      <c r="M26" s="192"/>
      <c r="N26" s="224"/>
      <c r="O26" s="82"/>
      <c r="P26" s="192"/>
      <c r="Q26" s="30"/>
      <c r="R26" s="188"/>
      <c r="S26" s="192"/>
      <c r="U26" s="190">
        <f t="shared" si="3"/>
        <v>0</v>
      </c>
      <c r="V26" s="191">
        <f t="shared" si="3"/>
        <v>0</v>
      </c>
      <c r="W26" s="189"/>
      <c r="X26" s="190">
        <f t="shared" si="4"/>
        <v>0</v>
      </c>
      <c r="Y26" s="191">
        <f t="shared" si="4"/>
        <v>0</v>
      </c>
      <c r="AA26" s="190">
        <f t="shared" si="2"/>
        <v>0</v>
      </c>
      <c r="AB26" s="192">
        <f t="shared" si="2"/>
        <v>0</v>
      </c>
    </row>
    <row r="27" spans="2:28" x14ac:dyDescent="0.35">
      <c r="B27" s="187" t="s">
        <v>38</v>
      </c>
      <c r="D27" s="192"/>
      <c r="E27" s="30"/>
      <c r="F27" s="188"/>
      <c r="G27" s="192"/>
      <c r="H27" s="224"/>
      <c r="I27" s="188"/>
      <c r="J27" s="192"/>
      <c r="K27" s="30"/>
      <c r="L27" s="188"/>
      <c r="M27" s="192"/>
      <c r="N27" s="224"/>
      <c r="O27" s="82"/>
      <c r="P27" s="192"/>
      <c r="Q27" s="30"/>
      <c r="R27" s="188"/>
      <c r="S27" s="192"/>
      <c r="U27" s="190">
        <f t="shared" si="3"/>
        <v>0</v>
      </c>
      <c r="V27" s="191">
        <f t="shared" si="3"/>
        <v>0</v>
      </c>
      <c r="W27" s="189"/>
      <c r="X27" s="190">
        <f t="shared" si="4"/>
        <v>0</v>
      </c>
      <c r="Y27" s="191">
        <f t="shared" si="4"/>
        <v>0</v>
      </c>
      <c r="AA27" s="190">
        <f t="shared" si="2"/>
        <v>0</v>
      </c>
      <c r="AB27" s="192">
        <f t="shared" si="2"/>
        <v>0</v>
      </c>
    </row>
    <row r="28" spans="2:28" x14ac:dyDescent="0.35">
      <c r="B28" s="187" t="s">
        <v>39</v>
      </c>
      <c r="D28" s="192"/>
      <c r="E28" s="30"/>
      <c r="F28" s="188"/>
      <c r="G28" s="192"/>
      <c r="H28" s="224"/>
      <c r="I28" s="188"/>
      <c r="J28" s="192"/>
      <c r="K28" s="30"/>
      <c r="L28" s="188"/>
      <c r="M28" s="192"/>
      <c r="N28" s="224"/>
      <c r="O28" s="82"/>
      <c r="P28" s="192"/>
      <c r="Q28" s="30"/>
      <c r="R28" s="188"/>
      <c r="S28" s="192"/>
      <c r="U28" s="190">
        <f t="shared" si="3"/>
        <v>0</v>
      </c>
      <c r="V28" s="191">
        <f t="shared" si="3"/>
        <v>0</v>
      </c>
      <c r="W28" s="189"/>
      <c r="X28" s="190">
        <f t="shared" si="4"/>
        <v>0</v>
      </c>
      <c r="Y28" s="191">
        <f t="shared" si="4"/>
        <v>0</v>
      </c>
      <c r="AA28" s="190">
        <f t="shared" si="2"/>
        <v>0</v>
      </c>
      <c r="AB28" s="192">
        <f t="shared" si="2"/>
        <v>0</v>
      </c>
    </row>
    <row r="29" spans="2:28" x14ac:dyDescent="0.35">
      <c r="B29" s="196" t="s">
        <v>40</v>
      </c>
      <c r="C29" s="188">
        <v>32822</v>
      </c>
      <c r="D29" s="192">
        <v>29114</v>
      </c>
      <c r="E29" s="30"/>
      <c r="F29" s="188">
        <v>32544</v>
      </c>
      <c r="G29" s="192">
        <v>29044</v>
      </c>
      <c r="H29" s="224"/>
      <c r="I29" s="188">
        <v>1687434</v>
      </c>
      <c r="J29" s="192">
        <v>178772</v>
      </c>
      <c r="K29" s="30"/>
      <c r="L29" s="188">
        <v>89668</v>
      </c>
      <c r="M29" s="192">
        <v>4065</v>
      </c>
      <c r="N29" s="224"/>
      <c r="O29" s="188">
        <v>142830</v>
      </c>
      <c r="P29" s="192">
        <v>8646</v>
      </c>
      <c r="Q29" s="30"/>
      <c r="R29" s="188">
        <v>136503</v>
      </c>
      <c r="S29" s="192">
        <v>8306</v>
      </c>
      <c r="U29" s="190">
        <f t="shared" si="3"/>
        <v>621028.66666666663</v>
      </c>
      <c r="V29" s="191">
        <f t="shared" si="3"/>
        <v>72177.333333333328</v>
      </c>
      <c r="W29" s="189"/>
      <c r="X29" s="190">
        <f t="shared" si="4"/>
        <v>86238.333333333328</v>
      </c>
      <c r="Y29" s="191">
        <f t="shared" si="4"/>
        <v>13805</v>
      </c>
      <c r="AA29" s="190">
        <f t="shared" si="2"/>
        <v>534790.33333333326</v>
      </c>
      <c r="AB29" s="191">
        <f t="shared" si="2"/>
        <v>58372.333333333328</v>
      </c>
    </row>
    <row r="30" spans="2:28" x14ac:dyDescent="0.35">
      <c r="B30" s="187" t="s">
        <v>41</v>
      </c>
      <c r="C30" s="188">
        <v>118805</v>
      </c>
      <c r="D30" s="192">
        <v>21556</v>
      </c>
      <c r="E30" s="30"/>
      <c r="F30" s="188">
        <v>142804</v>
      </c>
      <c r="G30" s="192">
        <v>23538</v>
      </c>
      <c r="H30" s="224"/>
      <c r="I30" s="188"/>
      <c r="J30" s="192"/>
      <c r="K30" s="30"/>
      <c r="L30" s="188"/>
      <c r="M30" s="192"/>
      <c r="N30" s="224"/>
      <c r="P30" s="192"/>
      <c r="Q30" s="30"/>
      <c r="R30" s="188"/>
      <c r="S30" s="192"/>
      <c r="U30" s="190">
        <f t="shared" si="3"/>
        <v>39601.666666666664</v>
      </c>
      <c r="V30" s="191">
        <f t="shared" si="3"/>
        <v>7185.333333333333</v>
      </c>
      <c r="W30" s="189"/>
      <c r="X30" s="190">
        <f t="shared" si="4"/>
        <v>47601.333333333336</v>
      </c>
      <c r="Y30" s="231" t="s">
        <v>500</v>
      </c>
      <c r="AA30" s="190">
        <f t="shared" si="2"/>
        <v>-7999.6666666666715</v>
      </c>
      <c r="AB30" s="232" t="s">
        <v>500</v>
      </c>
    </row>
    <row r="31" spans="2:28" x14ac:dyDescent="0.35">
      <c r="B31" s="187" t="s">
        <v>42</v>
      </c>
      <c r="C31" s="188">
        <v>74</v>
      </c>
      <c r="D31" s="192">
        <v>2</v>
      </c>
      <c r="E31" s="30"/>
      <c r="F31" s="188"/>
      <c r="G31" s="192"/>
      <c r="H31" s="224"/>
      <c r="I31" s="188"/>
      <c r="J31" s="192"/>
      <c r="K31" s="30"/>
      <c r="L31" s="188"/>
      <c r="M31" s="192"/>
      <c r="N31" s="224"/>
      <c r="O31" s="188">
        <v>744027</v>
      </c>
      <c r="P31" s="192">
        <v>9074</v>
      </c>
      <c r="Q31" s="30"/>
      <c r="R31" s="188"/>
      <c r="S31" s="192"/>
      <c r="U31" s="190">
        <f t="shared" si="3"/>
        <v>248033.66666666666</v>
      </c>
      <c r="V31" s="191">
        <f t="shared" si="3"/>
        <v>3025.3333333333335</v>
      </c>
      <c r="W31" s="189"/>
      <c r="X31" s="190">
        <f t="shared" si="4"/>
        <v>0</v>
      </c>
      <c r="Y31" s="231" t="s">
        <v>500</v>
      </c>
      <c r="AA31" s="190">
        <f t="shared" si="2"/>
        <v>248033.66666666666</v>
      </c>
      <c r="AB31" s="232" t="s">
        <v>500</v>
      </c>
    </row>
    <row r="32" spans="2:28" x14ac:dyDescent="0.35">
      <c r="B32" s="187" t="s">
        <v>43</v>
      </c>
      <c r="D32" s="192"/>
      <c r="E32" s="30"/>
      <c r="F32" s="188"/>
      <c r="G32" s="192"/>
      <c r="H32" s="224"/>
      <c r="I32" s="188"/>
      <c r="J32" s="192"/>
      <c r="K32" s="30"/>
      <c r="L32" s="188"/>
      <c r="M32" s="192"/>
      <c r="N32" s="224"/>
      <c r="P32" s="192"/>
      <c r="Q32" s="30"/>
      <c r="R32" s="188"/>
      <c r="S32" s="192"/>
      <c r="U32" s="190">
        <f t="shared" si="3"/>
        <v>0</v>
      </c>
      <c r="V32" s="191">
        <f t="shared" si="3"/>
        <v>0</v>
      </c>
      <c r="W32" s="189"/>
      <c r="X32" s="190">
        <f t="shared" si="4"/>
        <v>0</v>
      </c>
      <c r="Y32" s="191">
        <f t="shared" si="4"/>
        <v>0</v>
      </c>
      <c r="AA32" s="190">
        <f t="shared" si="2"/>
        <v>0</v>
      </c>
      <c r="AB32" s="192">
        <f t="shared" si="2"/>
        <v>0</v>
      </c>
    </row>
    <row r="33" spans="2:28" x14ac:dyDescent="0.35">
      <c r="B33" s="187" t="s">
        <v>44</v>
      </c>
      <c r="C33" s="188">
        <v>109</v>
      </c>
      <c r="D33" s="192">
        <v>14</v>
      </c>
      <c r="E33" s="30"/>
      <c r="F33" s="188"/>
      <c r="G33" s="192"/>
      <c r="H33" s="224"/>
      <c r="I33" s="188"/>
      <c r="J33" s="192"/>
      <c r="K33" s="30"/>
      <c r="L33" s="188"/>
      <c r="M33" s="192"/>
      <c r="N33" s="224"/>
      <c r="O33" s="82"/>
      <c r="P33" s="192"/>
      <c r="Q33" s="30"/>
      <c r="R33" s="188"/>
      <c r="S33" s="192"/>
      <c r="U33" s="190">
        <f t="shared" si="3"/>
        <v>36.333333333333336</v>
      </c>
      <c r="V33" s="191">
        <f t="shared" si="3"/>
        <v>4.666666666666667</v>
      </c>
      <c r="W33" s="189"/>
      <c r="X33" s="190">
        <f t="shared" si="4"/>
        <v>0</v>
      </c>
      <c r="Y33" s="191">
        <f t="shared" si="4"/>
        <v>0</v>
      </c>
      <c r="AA33" s="190">
        <f t="shared" si="2"/>
        <v>36.333333333333336</v>
      </c>
      <c r="AB33" s="192">
        <f t="shared" si="2"/>
        <v>4.666666666666667</v>
      </c>
    </row>
    <row r="34" spans="2:28" x14ac:dyDescent="0.35">
      <c r="B34" s="187" t="s">
        <v>45</v>
      </c>
      <c r="D34" s="192"/>
      <c r="E34" s="30"/>
      <c r="F34" s="188"/>
      <c r="G34" s="192"/>
      <c r="H34" s="224"/>
      <c r="I34" s="188"/>
      <c r="J34" s="192"/>
      <c r="K34" s="30"/>
      <c r="L34" s="188"/>
      <c r="M34" s="192"/>
      <c r="N34" s="224"/>
      <c r="O34" s="82"/>
      <c r="P34" s="192"/>
      <c r="Q34" s="30"/>
      <c r="R34" s="188"/>
      <c r="S34" s="192"/>
      <c r="U34" s="190">
        <f t="shared" si="3"/>
        <v>0</v>
      </c>
      <c r="V34" s="191">
        <f t="shared" si="3"/>
        <v>0</v>
      </c>
      <c r="W34" s="189"/>
      <c r="X34" s="190">
        <f t="shared" si="4"/>
        <v>0</v>
      </c>
      <c r="Y34" s="191">
        <f t="shared" si="4"/>
        <v>0</v>
      </c>
      <c r="AA34" s="190">
        <f t="shared" si="2"/>
        <v>0</v>
      </c>
      <c r="AB34" s="192">
        <f t="shared" si="2"/>
        <v>0</v>
      </c>
    </row>
    <row r="35" spans="2:28" x14ac:dyDescent="0.35">
      <c r="B35" s="187" t="s">
        <v>46</v>
      </c>
      <c r="C35" s="188">
        <v>9490</v>
      </c>
      <c r="D35" s="192">
        <v>177</v>
      </c>
      <c r="E35" s="30"/>
      <c r="F35" s="188"/>
      <c r="G35" s="192"/>
      <c r="H35" s="224"/>
      <c r="I35" s="188">
        <v>8955</v>
      </c>
      <c r="J35" s="192">
        <v>180</v>
      </c>
      <c r="K35" s="30"/>
      <c r="L35" s="188"/>
      <c r="M35" s="192"/>
      <c r="N35" s="224"/>
      <c r="O35" s="188">
        <v>8588</v>
      </c>
      <c r="P35" s="192">
        <v>155</v>
      </c>
      <c r="Q35" s="30"/>
      <c r="R35" s="188"/>
      <c r="S35" s="192"/>
      <c r="U35" s="190">
        <f t="shared" si="3"/>
        <v>9011</v>
      </c>
      <c r="V35" s="191">
        <f t="shared" si="3"/>
        <v>170.66666666666666</v>
      </c>
      <c r="W35" s="189"/>
      <c r="X35" s="190">
        <f t="shared" si="4"/>
        <v>0</v>
      </c>
      <c r="Y35" s="191">
        <f t="shared" si="4"/>
        <v>0</v>
      </c>
      <c r="AA35" s="190">
        <f t="shared" si="2"/>
        <v>9011</v>
      </c>
      <c r="AB35" s="192">
        <f t="shared" si="2"/>
        <v>170.66666666666666</v>
      </c>
    </row>
    <row r="36" spans="2:28" x14ac:dyDescent="0.35">
      <c r="B36" s="187" t="s">
        <v>47</v>
      </c>
      <c r="D36" s="192"/>
      <c r="E36" s="30"/>
      <c r="F36" s="188"/>
      <c r="G36" s="192"/>
      <c r="H36" s="224"/>
      <c r="I36" s="188"/>
      <c r="J36" s="192"/>
      <c r="K36" s="30"/>
      <c r="L36" s="188"/>
      <c r="M36" s="192"/>
      <c r="N36" s="224"/>
      <c r="O36" s="82"/>
      <c r="P36" s="192"/>
      <c r="Q36" s="30"/>
      <c r="R36" s="188"/>
      <c r="S36" s="192"/>
      <c r="U36" s="190">
        <f t="shared" si="3"/>
        <v>0</v>
      </c>
      <c r="V36" s="191">
        <f t="shared" si="3"/>
        <v>0</v>
      </c>
      <c r="W36" s="189"/>
      <c r="X36" s="190">
        <f t="shared" si="4"/>
        <v>0</v>
      </c>
      <c r="Y36" s="191">
        <f t="shared" si="4"/>
        <v>0</v>
      </c>
      <c r="AA36" s="190">
        <f t="shared" si="2"/>
        <v>0</v>
      </c>
      <c r="AB36" s="192">
        <f t="shared" si="2"/>
        <v>0</v>
      </c>
    </row>
    <row r="37" spans="2:28" x14ac:dyDescent="0.35">
      <c r="B37" s="187" t="s">
        <v>48</v>
      </c>
      <c r="D37" s="192"/>
      <c r="E37" s="30"/>
      <c r="F37" s="188"/>
      <c r="G37" s="192"/>
      <c r="H37" s="224"/>
      <c r="I37" s="188"/>
      <c r="J37" s="192"/>
      <c r="K37" s="30"/>
      <c r="L37" s="188"/>
      <c r="M37" s="192"/>
      <c r="N37" s="224"/>
      <c r="O37" s="82"/>
      <c r="P37" s="192"/>
      <c r="Q37" s="30"/>
      <c r="R37" s="188"/>
      <c r="S37" s="192"/>
      <c r="U37" s="190">
        <f t="shared" si="3"/>
        <v>0</v>
      </c>
      <c r="V37" s="191">
        <f t="shared" si="3"/>
        <v>0</v>
      </c>
      <c r="W37" s="189"/>
      <c r="X37" s="190">
        <f t="shared" si="4"/>
        <v>0</v>
      </c>
      <c r="Y37" s="191">
        <f t="shared" si="4"/>
        <v>0</v>
      </c>
      <c r="AA37" s="190">
        <f t="shared" si="2"/>
        <v>0</v>
      </c>
      <c r="AB37" s="192">
        <f t="shared" si="2"/>
        <v>0</v>
      </c>
    </row>
    <row r="38" spans="2:28" x14ac:dyDescent="0.35">
      <c r="B38" s="187" t="s">
        <v>49</v>
      </c>
      <c r="D38" s="192"/>
      <c r="E38" s="30"/>
      <c r="F38" s="188"/>
      <c r="G38" s="192"/>
      <c r="H38" s="224"/>
      <c r="I38" s="188"/>
      <c r="J38" s="192"/>
      <c r="K38" s="30"/>
      <c r="L38" s="188"/>
      <c r="M38" s="192"/>
      <c r="N38" s="224"/>
      <c r="O38" s="82"/>
      <c r="P38" s="192"/>
      <c r="Q38" s="30"/>
      <c r="R38" s="188"/>
      <c r="S38" s="192"/>
      <c r="U38" s="190">
        <f t="shared" si="3"/>
        <v>0</v>
      </c>
      <c r="V38" s="191">
        <f t="shared" si="3"/>
        <v>0</v>
      </c>
      <c r="W38" s="189"/>
      <c r="X38" s="190">
        <f t="shared" si="4"/>
        <v>0</v>
      </c>
      <c r="Y38" s="191">
        <f t="shared" si="4"/>
        <v>0</v>
      </c>
      <c r="AA38" s="190">
        <f t="shared" si="2"/>
        <v>0</v>
      </c>
      <c r="AB38" s="192">
        <f t="shared" si="2"/>
        <v>0</v>
      </c>
    </row>
    <row r="39" spans="2:28" x14ac:dyDescent="0.35">
      <c r="B39" s="187" t="s">
        <v>50</v>
      </c>
      <c r="D39" s="192"/>
      <c r="E39" s="30"/>
      <c r="F39" s="188"/>
      <c r="G39" s="192"/>
      <c r="H39" s="224"/>
      <c r="I39" s="188"/>
      <c r="J39" s="192"/>
      <c r="K39" s="30"/>
      <c r="L39" s="188"/>
      <c r="M39" s="192"/>
      <c r="N39" s="224"/>
      <c r="O39" s="82"/>
      <c r="P39" s="192"/>
      <c r="Q39" s="30"/>
      <c r="R39" s="188"/>
      <c r="S39" s="192"/>
      <c r="U39" s="190">
        <f t="shared" si="3"/>
        <v>0</v>
      </c>
      <c r="V39" s="191">
        <f t="shared" si="3"/>
        <v>0</v>
      </c>
      <c r="W39" s="189"/>
      <c r="X39" s="190">
        <f t="shared" si="4"/>
        <v>0</v>
      </c>
      <c r="Y39" s="191">
        <f t="shared" si="4"/>
        <v>0</v>
      </c>
      <c r="AA39" s="190">
        <f t="shared" si="2"/>
        <v>0</v>
      </c>
      <c r="AB39" s="192">
        <f t="shared" si="2"/>
        <v>0</v>
      </c>
    </row>
    <row r="40" spans="2:28" x14ac:dyDescent="0.35">
      <c r="B40" s="187" t="s">
        <v>51</v>
      </c>
      <c r="D40" s="192"/>
      <c r="E40" s="30"/>
      <c r="F40" s="188"/>
      <c r="G40" s="192"/>
      <c r="H40" s="224"/>
      <c r="I40" s="188"/>
      <c r="J40" s="192"/>
      <c r="K40" s="30"/>
      <c r="L40" s="188"/>
      <c r="M40" s="192"/>
      <c r="N40" s="224"/>
      <c r="O40" s="82"/>
      <c r="P40" s="192"/>
      <c r="Q40" s="30"/>
      <c r="R40" s="188"/>
      <c r="S40" s="192"/>
      <c r="U40" s="190">
        <f t="shared" si="3"/>
        <v>0</v>
      </c>
      <c r="V40" s="191">
        <f t="shared" si="3"/>
        <v>0</v>
      </c>
      <c r="W40" s="189"/>
      <c r="X40" s="190">
        <f t="shared" si="4"/>
        <v>0</v>
      </c>
      <c r="Y40" s="191">
        <f t="shared" si="4"/>
        <v>0</v>
      </c>
      <c r="AA40" s="190">
        <f t="shared" si="2"/>
        <v>0</v>
      </c>
      <c r="AB40" s="192">
        <f t="shared" si="2"/>
        <v>0</v>
      </c>
    </row>
    <row r="41" spans="2:28" x14ac:dyDescent="0.35">
      <c r="B41" s="187" t="s">
        <v>52</v>
      </c>
      <c r="D41" s="192"/>
      <c r="E41" s="30"/>
      <c r="F41" s="188"/>
      <c r="G41" s="192"/>
      <c r="H41" s="224"/>
      <c r="I41" s="188"/>
      <c r="J41" s="192"/>
      <c r="K41" s="30"/>
      <c r="L41" s="188"/>
      <c r="M41" s="192"/>
      <c r="N41" s="224"/>
      <c r="O41" s="82"/>
      <c r="P41" s="192"/>
      <c r="Q41" s="30"/>
      <c r="R41" s="188"/>
      <c r="S41" s="192"/>
      <c r="U41" s="190">
        <f t="shared" si="3"/>
        <v>0</v>
      </c>
      <c r="V41" s="191">
        <f t="shared" si="3"/>
        <v>0</v>
      </c>
      <c r="W41" s="189"/>
      <c r="X41" s="190">
        <f t="shared" ref="X41:Y73" si="5">(F41+L41+R41)/3</f>
        <v>0</v>
      </c>
      <c r="Y41" s="191">
        <f t="shared" si="5"/>
        <v>0</v>
      </c>
      <c r="AA41" s="190">
        <f t="shared" si="2"/>
        <v>0</v>
      </c>
      <c r="AB41" s="192">
        <f t="shared" si="2"/>
        <v>0</v>
      </c>
    </row>
    <row r="42" spans="2:28" x14ac:dyDescent="0.35">
      <c r="B42" s="187" t="s">
        <v>53</v>
      </c>
      <c r="D42" s="192"/>
      <c r="E42" s="30"/>
      <c r="F42" s="188"/>
      <c r="G42" s="192"/>
      <c r="H42" s="224"/>
      <c r="I42" s="188"/>
      <c r="J42" s="192"/>
      <c r="K42" s="30"/>
      <c r="L42" s="188"/>
      <c r="M42" s="192"/>
      <c r="N42" s="224"/>
      <c r="O42" s="82"/>
      <c r="P42" s="192"/>
      <c r="Q42" s="30"/>
      <c r="R42" s="188"/>
      <c r="S42" s="192"/>
      <c r="U42" s="190">
        <f t="shared" si="3"/>
        <v>0</v>
      </c>
      <c r="V42" s="191">
        <f t="shared" si="3"/>
        <v>0</v>
      </c>
      <c r="W42" s="189"/>
      <c r="X42" s="190">
        <f t="shared" si="5"/>
        <v>0</v>
      </c>
      <c r="Y42" s="191">
        <f t="shared" si="5"/>
        <v>0</v>
      </c>
      <c r="AA42" s="190">
        <f t="shared" si="2"/>
        <v>0</v>
      </c>
      <c r="AB42" s="192">
        <f t="shared" si="2"/>
        <v>0</v>
      </c>
    </row>
    <row r="43" spans="2:28" x14ac:dyDescent="0.35">
      <c r="B43" s="187" t="s">
        <v>54</v>
      </c>
      <c r="D43" s="192"/>
      <c r="E43" s="30"/>
      <c r="F43" s="188"/>
      <c r="G43" s="192"/>
      <c r="H43" s="224"/>
      <c r="I43" s="188"/>
      <c r="J43" s="192"/>
      <c r="K43" s="30"/>
      <c r="L43" s="188"/>
      <c r="M43" s="192"/>
      <c r="N43" s="224"/>
      <c r="O43" s="82"/>
      <c r="P43" s="192"/>
      <c r="Q43" s="30"/>
      <c r="R43" s="188"/>
      <c r="S43" s="192"/>
      <c r="U43" s="190">
        <f t="shared" si="3"/>
        <v>0</v>
      </c>
      <c r="V43" s="191">
        <f t="shared" si="3"/>
        <v>0</v>
      </c>
      <c r="W43" s="189"/>
      <c r="X43" s="190">
        <f t="shared" si="5"/>
        <v>0</v>
      </c>
      <c r="Y43" s="191">
        <f t="shared" si="5"/>
        <v>0</v>
      </c>
      <c r="AA43" s="190">
        <f t="shared" si="2"/>
        <v>0</v>
      </c>
      <c r="AB43" s="192">
        <f t="shared" si="2"/>
        <v>0</v>
      </c>
    </row>
    <row r="44" spans="2:28" x14ac:dyDescent="0.35">
      <c r="B44" s="187" t="s">
        <v>55</v>
      </c>
      <c r="D44" s="192"/>
      <c r="E44" s="30"/>
      <c r="F44" s="188"/>
      <c r="G44" s="192"/>
      <c r="H44" s="224"/>
      <c r="I44" s="188"/>
      <c r="J44" s="192"/>
      <c r="K44" s="30"/>
      <c r="L44" s="188"/>
      <c r="M44" s="192"/>
      <c r="N44" s="224"/>
      <c r="O44" s="188">
        <v>215</v>
      </c>
      <c r="P44" s="192">
        <v>16</v>
      </c>
      <c r="Q44" s="30"/>
      <c r="R44" s="188"/>
      <c r="S44" s="192"/>
      <c r="U44" s="190">
        <f t="shared" si="3"/>
        <v>71.666666666666671</v>
      </c>
      <c r="V44" s="191">
        <f t="shared" si="3"/>
        <v>5.333333333333333</v>
      </c>
      <c r="W44" s="189"/>
      <c r="X44" s="190">
        <f t="shared" si="5"/>
        <v>0</v>
      </c>
      <c r="Y44" s="191">
        <f t="shared" si="5"/>
        <v>0</v>
      </c>
      <c r="AA44" s="190">
        <f t="shared" si="2"/>
        <v>71.666666666666671</v>
      </c>
      <c r="AB44" s="192">
        <f t="shared" si="2"/>
        <v>5.333333333333333</v>
      </c>
    </row>
    <row r="45" spans="2:28" x14ac:dyDescent="0.35">
      <c r="B45" s="196" t="s">
        <v>56</v>
      </c>
      <c r="C45" s="188">
        <v>120339</v>
      </c>
      <c r="D45" s="192">
        <v>1092</v>
      </c>
      <c r="E45" s="30"/>
      <c r="F45" s="188">
        <v>157963</v>
      </c>
      <c r="G45" s="192">
        <v>2592</v>
      </c>
      <c r="H45" s="224"/>
      <c r="I45" s="188">
        <v>99126</v>
      </c>
      <c r="J45" s="192">
        <v>1216</v>
      </c>
      <c r="K45" s="30"/>
      <c r="L45" s="188">
        <v>145657</v>
      </c>
      <c r="M45" s="192">
        <v>11786</v>
      </c>
      <c r="N45" s="224"/>
      <c r="O45" s="188">
        <v>235943</v>
      </c>
      <c r="P45" s="192">
        <v>3653</v>
      </c>
      <c r="Q45" s="30"/>
      <c r="R45" s="188">
        <v>101071</v>
      </c>
      <c r="S45" s="192">
        <v>21366</v>
      </c>
      <c r="U45" s="190">
        <f t="shared" si="3"/>
        <v>151802.66666666666</v>
      </c>
      <c r="V45" s="191">
        <f t="shared" si="3"/>
        <v>1987</v>
      </c>
      <c r="W45" s="189"/>
      <c r="X45" s="190">
        <f t="shared" si="5"/>
        <v>134897</v>
      </c>
      <c r="Y45" s="191">
        <f t="shared" si="5"/>
        <v>11914.666666666666</v>
      </c>
      <c r="AA45" s="190">
        <f t="shared" si="2"/>
        <v>16905.666666666657</v>
      </c>
      <c r="AB45" s="191">
        <f t="shared" si="2"/>
        <v>-9927.6666666666661</v>
      </c>
    </row>
    <row r="46" spans="2:28" x14ac:dyDescent="0.35">
      <c r="B46" s="187" t="s">
        <v>57</v>
      </c>
      <c r="D46" s="192"/>
      <c r="E46" s="30"/>
      <c r="F46" s="188"/>
      <c r="G46" s="192"/>
      <c r="H46" s="224"/>
      <c r="I46" s="188"/>
      <c r="J46" s="192"/>
      <c r="K46" s="30"/>
      <c r="L46" s="188"/>
      <c r="M46" s="192"/>
      <c r="N46" s="224"/>
      <c r="P46" s="192"/>
      <c r="Q46" s="30"/>
      <c r="R46" s="188"/>
      <c r="S46" s="192"/>
      <c r="U46" s="190">
        <f t="shared" si="3"/>
        <v>0</v>
      </c>
      <c r="V46" s="191">
        <f t="shared" si="3"/>
        <v>0</v>
      </c>
      <c r="W46" s="189"/>
      <c r="X46" s="190">
        <f t="shared" si="5"/>
        <v>0</v>
      </c>
      <c r="Y46" s="191">
        <f t="shared" si="5"/>
        <v>0</v>
      </c>
      <c r="AA46" s="190">
        <f t="shared" si="2"/>
        <v>0</v>
      </c>
      <c r="AB46" s="192">
        <f t="shared" si="2"/>
        <v>0</v>
      </c>
    </row>
    <row r="47" spans="2:28" x14ac:dyDescent="0.35">
      <c r="B47" s="187" t="s">
        <v>58</v>
      </c>
      <c r="D47" s="192"/>
      <c r="E47" s="30"/>
      <c r="F47" s="188"/>
      <c r="G47" s="192"/>
      <c r="H47" s="224"/>
      <c r="I47" s="188"/>
      <c r="J47" s="192"/>
      <c r="K47" s="30"/>
      <c r="L47" s="188"/>
      <c r="M47" s="192"/>
      <c r="N47" s="224"/>
      <c r="P47" s="192"/>
      <c r="Q47" s="30"/>
      <c r="R47" s="188"/>
      <c r="S47" s="192"/>
      <c r="U47" s="190">
        <f t="shared" si="3"/>
        <v>0</v>
      </c>
      <c r="V47" s="191">
        <f t="shared" si="3"/>
        <v>0</v>
      </c>
      <c r="W47" s="189"/>
      <c r="X47" s="190">
        <f t="shared" si="5"/>
        <v>0</v>
      </c>
      <c r="Y47" s="191">
        <f t="shared" si="5"/>
        <v>0</v>
      </c>
      <c r="AA47" s="190">
        <f t="shared" si="2"/>
        <v>0</v>
      </c>
      <c r="AB47" s="192">
        <f t="shared" si="2"/>
        <v>0</v>
      </c>
    </row>
    <row r="48" spans="2:28" x14ac:dyDescent="0.35">
      <c r="B48" s="196" t="s">
        <v>59</v>
      </c>
      <c r="C48" s="188">
        <v>5171116</v>
      </c>
      <c r="D48" s="192">
        <v>133628</v>
      </c>
      <c r="E48" s="30"/>
      <c r="F48" s="188">
        <v>8625402</v>
      </c>
      <c r="G48" s="192">
        <v>168506</v>
      </c>
      <c r="H48" s="224"/>
      <c r="I48" s="188">
        <v>3279528</v>
      </c>
      <c r="J48" s="192">
        <v>57943</v>
      </c>
      <c r="K48" s="30"/>
      <c r="L48" s="188">
        <v>2309556</v>
      </c>
      <c r="M48" s="192">
        <v>90779</v>
      </c>
      <c r="N48" s="224"/>
      <c r="O48" s="188">
        <v>650199</v>
      </c>
      <c r="P48" s="192">
        <v>11936</v>
      </c>
      <c r="Q48" s="30"/>
      <c r="R48" s="188">
        <v>1225651</v>
      </c>
      <c r="S48" s="192">
        <v>32571</v>
      </c>
      <c r="U48" s="190">
        <f t="shared" si="3"/>
        <v>3033614.3333333335</v>
      </c>
      <c r="V48" s="191">
        <f t="shared" si="3"/>
        <v>67835.666666666672</v>
      </c>
      <c r="W48" s="189"/>
      <c r="X48" s="190">
        <f t="shared" si="5"/>
        <v>4053536.3333333335</v>
      </c>
      <c r="Y48" s="191">
        <f t="shared" si="5"/>
        <v>97285.333333333328</v>
      </c>
      <c r="AA48" s="190">
        <f t="shared" si="2"/>
        <v>-1019922</v>
      </c>
      <c r="AB48" s="191">
        <f t="shared" si="2"/>
        <v>-29449.666666666657</v>
      </c>
    </row>
    <row r="49" spans="2:28" x14ac:dyDescent="0.35">
      <c r="B49" s="187" t="s">
        <v>60</v>
      </c>
      <c r="D49" s="192"/>
      <c r="E49" s="30"/>
      <c r="F49" s="188"/>
      <c r="G49" s="192"/>
      <c r="H49" s="224"/>
      <c r="I49" s="188"/>
      <c r="J49" s="192"/>
      <c r="K49" s="30"/>
      <c r="L49" s="188"/>
      <c r="M49" s="192"/>
      <c r="N49" s="224"/>
      <c r="P49" s="192"/>
      <c r="Q49" s="30"/>
      <c r="R49" s="188"/>
      <c r="S49" s="192"/>
      <c r="U49" s="190">
        <f t="shared" si="3"/>
        <v>0</v>
      </c>
      <c r="V49" s="191">
        <f t="shared" si="3"/>
        <v>0</v>
      </c>
      <c r="W49" s="189"/>
      <c r="X49" s="190">
        <f t="shared" si="5"/>
        <v>0</v>
      </c>
      <c r="Y49" s="191">
        <f t="shared" si="5"/>
        <v>0</v>
      </c>
      <c r="AA49" s="190">
        <f t="shared" si="2"/>
        <v>0</v>
      </c>
      <c r="AB49" s="192">
        <f t="shared" si="2"/>
        <v>0</v>
      </c>
    </row>
    <row r="50" spans="2:28" x14ac:dyDescent="0.35">
      <c r="B50" s="187" t="s">
        <v>61</v>
      </c>
      <c r="D50" s="192"/>
      <c r="E50" s="30"/>
      <c r="F50" s="188"/>
      <c r="G50" s="192"/>
      <c r="H50" s="224"/>
      <c r="I50" s="188"/>
      <c r="J50" s="192"/>
      <c r="K50" s="30"/>
      <c r="L50" s="188"/>
      <c r="M50" s="192"/>
      <c r="N50" s="224"/>
      <c r="O50" s="82"/>
      <c r="P50" s="192"/>
      <c r="Q50" s="30"/>
      <c r="R50" s="188"/>
      <c r="S50" s="192"/>
      <c r="U50" s="190">
        <f t="shared" si="3"/>
        <v>0</v>
      </c>
      <c r="V50" s="191">
        <f t="shared" si="3"/>
        <v>0</v>
      </c>
      <c r="W50" s="189"/>
      <c r="X50" s="190">
        <f t="shared" si="5"/>
        <v>0</v>
      </c>
      <c r="Y50" s="191">
        <f t="shared" si="5"/>
        <v>0</v>
      </c>
      <c r="AA50" s="190">
        <f t="shared" si="2"/>
        <v>0</v>
      </c>
      <c r="AB50" s="192">
        <f t="shared" si="2"/>
        <v>0</v>
      </c>
    </row>
    <row r="51" spans="2:28" x14ac:dyDescent="0.35">
      <c r="B51" s="187" t="s">
        <v>62</v>
      </c>
      <c r="C51" s="188">
        <v>6992</v>
      </c>
      <c r="D51" s="192">
        <v>363</v>
      </c>
      <c r="E51" s="30"/>
      <c r="F51" s="188"/>
      <c r="G51" s="192"/>
      <c r="H51" s="224"/>
      <c r="I51" s="188">
        <v>102859</v>
      </c>
      <c r="J51" s="192">
        <v>1906</v>
      </c>
      <c r="K51" s="30"/>
      <c r="L51" s="188"/>
      <c r="M51" s="192"/>
      <c r="N51" s="224"/>
      <c r="O51" s="82"/>
      <c r="P51" s="192"/>
      <c r="Q51" s="30"/>
      <c r="R51" s="188"/>
      <c r="S51" s="192"/>
      <c r="U51" s="190">
        <f t="shared" si="3"/>
        <v>36617</v>
      </c>
      <c r="V51" s="191">
        <f t="shared" si="3"/>
        <v>756.33333333333337</v>
      </c>
      <c r="W51" s="189"/>
      <c r="X51" s="190">
        <f t="shared" si="5"/>
        <v>0</v>
      </c>
      <c r="Y51" s="191">
        <f t="shared" si="5"/>
        <v>0</v>
      </c>
      <c r="AA51" s="190">
        <f t="shared" si="2"/>
        <v>36617</v>
      </c>
      <c r="AB51" s="192">
        <f t="shared" si="2"/>
        <v>756.33333333333337</v>
      </c>
    </row>
    <row r="52" spans="2:28" x14ac:dyDescent="0.35">
      <c r="B52" s="187" t="s">
        <v>63</v>
      </c>
      <c r="D52" s="192"/>
      <c r="E52" s="30"/>
      <c r="F52" s="188"/>
      <c r="G52" s="192"/>
      <c r="H52" s="224"/>
      <c r="I52" s="188"/>
      <c r="J52" s="192"/>
      <c r="K52" s="30"/>
      <c r="L52" s="188"/>
      <c r="M52" s="192"/>
      <c r="N52" s="224"/>
      <c r="O52" s="82"/>
      <c r="P52" s="192"/>
      <c r="Q52" s="30"/>
      <c r="R52" s="188"/>
      <c r="S52" s="192"/>
      <c r="U52" s="190">
        <f t="shared" si="3"/>
        <v>0</v>
      </c>
      <c r="V52" s="191">
        <f t="shared" si="3"/>
        <v>0</v>
      </c>
      <c r="W52" s="189"/>
      <c r="X52" s="190">
        <f t="shared" si="5"/>
        <v>0</v>
      </c>
      <c r="Y52" s="191">
        <f t="shared" si="5"/>
        <v>0</v>
      </c>
      <c r="AA52" s="190">
        <f t="shared" si="2"/>
        <v>0</v>
      </c>
      <c r="AB52" s="192">
        <f t="shared" si="2"/>
        <v>0</v>
      </c>
    </row>
    <row r="53" spans="2:28" x14ac:dyDescent="0.35">
      <c r="B53" s="187" t="s">
        <v>64</v>
      </c>
      <c r="D53" s="192"/>
      <c r="E53" s="30"/>
      <c r="F53" s="188"/>
      <c r="G53" s="192"/>
      <c r="H53" s="224"/>
      <c r="I53" s="188"/>
      <c r="J53" s="192"/>
      <c r="K53" s="30"/>
      <c r="L53" s="188"/>
      <c r="M53" s="192"/>
      <c r="N53" s="224"/>
      <c r="O53" s="82"/>
      <c r="P53" s="192"/>
      <c r="Q53" s="30"/>
      <c r="R53" s="188"/>
      <c r="S53" s="192"/>
      <c r="U53" s="190">
        <f t="shared" si="3"/>
        <v>0</v>
      </c>
      <c r="V53" s="191">
        <f t="shared" si="3"/>
        <v>0</v>
      </c>
      <c r="W53" s="189"/>
      <c r="X53" s="190">
        <f t="shared" si="5"/>
        <v>0</v>
      </c>
      <c r="Y53" s="191">
        <f t="shared" si="5"/>
        <v>0</v>
      </c>
      <c r="AA53" s="190">
        <f t="shared" si="2"/>
        <v>0</v>
      </c>
      <c r="AB53" s="192">
        <f t="shared" si="2"/>
        <v>0</v>
      </c>
    </row>
    <row r="54" spans="2:28" x14ac:dyDescent="0.35">
      <c r="B54" s="196" t="s">
        <v>65</v>
      </c>
      <c r="C54" s="188">
        <v>13772698</v>
      </c>
      <c r="D54" s="192">
        <v>149390</v>
      </c>
      <c r="E54" s="30"/>
      <c r="F54" s="188">
        <v>428201</v>
      </c>
      <c r="G54" s="192">
        <v>10169</v>
      </c>
      <c r="H54" s="224"/>
      <c r="I54" s="188">
        <v>8223538</v>
      </c>
      <c r="J54" s="192">
        <v>102485</v>
      </c>
      <c r="K54" s="30"/>
      <c r="L54" s="188">
        <v>130988</v>
      </c>
      <c r="M54" s="192">
        <v>22820</v>
      </c>
      <c r="N54" s="233"/>
      <c r="O54" s="188">
        <v>1127753</v>
      </c>
      <c r="P54" s="192">
        <v>20196</v>
      </c>
      <c r="Q54" s="30"/>
      <c r="R54" s="188">
        <v>359368</v>
      </c>
      <c r="S54" s="192">
        <v>45259</v>
      </c>
      <c r="U54" s="190">
        <f t="shared" si="3"/>
        <v>7707996.333333333</v>
      </c>
      <c r="V54" s="191">
        <f t="shared" si="3"/>
        <v>90690.333333333328</v>
      </c>
      <c r="W54" s="189"/>
      <c r="X54" s="190">
        <f t="shared" si="5"/>
        <v>306185.66666666669</v>
      </c>
      <c r="Y54" s="191">
        <f t="shared" si="5"/>
        <v>26082.666666666668</v>
      </c>
      <c r="AA54" s="190">
        <f t="shared" si="2"/>
        <v>7401810.666666666</v>
      </c>
      <c r="AB54" s="191">
        <f t="shared" si="2"/>
        <v>64607.666666666657</v>
      </c>
    </row>
    <row r="55" spans="2:28" x14ac:dyDescent="0.35">
      <c r="B55" s="196" t="s">
        <v>66</v>
      </c>
      <c r="C55" s="188">
        <v>498724</v>
      </c>
      <c r="D55" s="192">
        <v>22750</v>
      </c>
      <c r="E55" s="30"/>
      <c r="F55" s="188">
        <v>709689</v>
      </c>
      <c r="G55" s="192">
        <v>28667</v>
      </c>
      <c r="H55" s="224"/>
      <c r="I55" s="188">
        <v>21716</v>
      </c>
      <c r="J55" s="192">
        <v>4057</v>
      </c>
      <c r="K55" s="30"/>
      <c r="L55" s="188">
        <v>1030</v>
      </c>
      <c r="M55" s="192">
        <v>395</v>
      </c>
      <c r="N55" s="224"/>
      <c r="O55" s="188">
        <v>25367</v>
      </c>
      <c r="P55" s="192">
        <v>7993</v>
      </c>
      <c r="Q55" s="30"/>
      <c r="R55" s="188">
        <v>1679</v>
      </c>
      <c r="S55" s="192">
        <v>100</v>
      </c>
      <c r="U55" s="190">
        <f t="shared" si="3"/>
        <v>181935.66666666666</v>
      </c>
      <c r="V55" s="191">
        <f t="shared" si="3"/>
        <v>11600</v>
      </c>
      <c r="W55" s="189"/>
      <c r="X55" s="190">
        <f t="shared" si="5"/>
        <v>237466</v>
      </c>
      <c r="Y55" s="191">
        <f t="shared" si="5"/>
        <v>9720.6666666666661</v>
      </c>
      <c r="AA55" s="190">
        <f t="shared" si="2"/>
        <v>-55530.333333333343</v>
      </c>
      <c r="AB55" s="191">
        <f t="shared" si="2"/>
        <v>1879.3333333333339</v>
      </c>
    </row>
    <row r="56" spans="2:28" x14ac:dyDescent="0.35">
      <c r="B56" s="187" t="s">
        <v>67</v>
      </c>
      <c r="D56" s="192"/>
      <c r="E56" s="30"/>
      <c r="F56" s="188"/>
      <c r="G56" s="192"/>
      <c r="H56" s="224"/>
      <c r="I56" s="188"/>
      <c r="J56" s="192"/>
      <c r="K56" s="30"/>
      <c r="M56" s="192"/>
      <c r="N56" s="224"/>
      <c r="P56" s="192"/>
      <c r="Q56" s="30"/>
      <c r="R56" s="188"/>
      <c r="S56" s="192"/>
      <c r="T56" s="224"/>
      <c r="U56" s="190">
        <f t="shared" si="3"/>
        <v>0</v>
      </c>
      <c r="V56" s="191">
        <f t="shared" si="3"/>
        <v>0</v>
      </c>
      <c r="W56" s="189"/>
      <c r="X56" s="190">
        <f t="shared" si="5"/>
        <v>0</v>
      </c>
      <c r="Y56" s="191">
        <f t="shared" si="5"/>
        <v>0</v>
      </c>
      <c r="AA56" s="190">
        <f t="shared" si="2"/>
        <v>0</v>
      </c>
      <c r="AB56" s="192">
        <f t="shared" si="2"/>
        <v>0</v>
      </c>
    </row>
    <row r="57" spans="2:28" x14ac:dyDescent="0.35">
      <c r="B57" s="196" t="s">
        <v>68</v>
      </c>
      <c r="C57" s="188">
        <v>4752667</v>
      </c>
      <c r="D57" s="192">
        <v>99256</v>
      </c>
      <c r="E57" s="30"/>
      <c r="F57" s="188">
        <v>549553</v>
      </c>
      <c r="G57" s="192">
        <v>79022</v>
      </c>
      <c r="H57" s="224"/>
      <c r="I57" s="188">
        <v>713431</v>
      </c>
      <c r="J57" s="192">
        <v>10865</v>
      </c>
      <c r="K57" s="30"/>
      <c r="L57" s="188">
        <v>151790</v>
      </c>
      <c r="M57" s="192">
        <v>12058</v>
      </c>
      <c r="N57" s="224"/>
      <c r="O57" s="188">
        <v>848590</v>
      </c>
      <c r="P57" s="192">
        <v>63778</v>
      </c>
      <c r="Q57" s="30"/>
      <c r="R57" s="188">
        <v>454413</v>
      </c>
      <c r="S57" s="192">
        <v>48588</v>
      </c>
      <c r="T57" s="224"/>
      <c r="U57" s="190">
        <f t="shared" si="3"/>
        <v>2104896</v>
      </c>
      <c r="V57" s="191">
        <f t="shared" si="3"/>
        <v>57966.333333333336</v>
      </c>
      <c r="W57" s="189"/>
      <c r="X57" s="190">
        <f t="shared" si="5"/>
        <v>385252</v>
      </c>
      <c r="Y57" s="191">
        <f t="shared" si="5"/>
        <v>46556</v>
      </c>
      <c r="AA57" s="190">
        <f t="shared" si="2"/>
        <v>1719644</v>
      </c>
      <c r="AB57" s="191">
        <f t="shared" si="2"/>
        <v>11410.333333333336</v>
      </c>
    </row>
    <row r="58" spans="2:28" x14ac:dyDescent="0.35">
      <c r="B58" s="196" t="s">
        <v>69</v>
      </c>
      <c r="C58" s="188">
        <v>1929</v>
      </c>
      <c r="D58" s="192">
        <v>6978</v>
      </c>
      <c r="E58" s="30"/>
      <c r="F58" s="188"/>
      <c r="G58" s="192"/>
      <c r="H58" s="224"/>
      <c r="I58" s="188">
        <v>255</v>
      </c>
      <c r="J58" s="192">
        <v>810</v>
      </c>
      <c r="K58" s="30"/>
      <c r="L58" s="188"/>
      <c r="M58" s="192"/>
      <c r="N58" s="224"/>
      <c r="O58" s="188">
        <v>2615999</v>
      </c>
      <c r="P58" s="192">
        <v>283767</v>
      </c>
      <c r="Q58" s="30"/>
      <c r="R58" s="188">
        <v>2589007</v>
      </c>
      <c r="S58" s="192">
        <v>154272</v>
      </c>
      <c r="T58" s="224"/>
      <c r="U58" s="190">
        <f t="shared" si="3"/>
        <v>872727.66666666663</v>
      </c>
      <c r="V58" s="191">
        <f t="shared" si="3"/>
        <v>97185</v>
      </c>
      <c r="W58" s="189"/>
      <c r="X58" s="190">
        <f t="shared" si="5"/>
        <v>863002.33333333337</v>
      </c>
      <c r="Y58" s="191">
        <f t="shared" si="5"/>
        <v>51424</v>
      </c>
      <c r="AA58" s="190">
        <f t="shared" si="2"/>
        <v>9725.3333333332557</v>
      </c>
      <c r="AB58" s="191">
        <f t="shared" si="2"/>
        <v>45761</v>
      </c>
    </row>
    <row r="59" spans="2:28" x14ac:dyDescent="0.35">
      <c r="B59" s="187" t="s">
        <v>70</v>
      </c>
      <c r="D59" s="192"/>
      <c r="E59" s="30"/>
      <c r="F59" s="188"/>
      <c r="G59" s="192"/>
      <c r="H59" s="224"/>
      <c r="I59" s="188"/>
      <c r="J59" s="192"/>
      <c r="K59" s="30"/>
      <c r="L59" s="188"/>
      <c r="M59" s="192"/>
      <c r="N59" s="224"/>
      <c r="P59" s="192"/>
      <c r="Q59" s="30"/>
      <c r="R59" s="188"/>
      <c r="S59" s="192"/>
      <c r="T59" s="224"/>
      <c r="U59" s="190">
        <f t="shared" si="3"/>
        <v>0</v>
      </c>
      <c r="V59" s="191">
        <f t="shared" si="3"/>
        <v>0</v>
      </c>
      <c r="W59" s="189"/>
      <c r="X59" s="190">
        <f t="shared" si="5"/>
        <v>0</v>
      </c>
      <c r="Y59" s="191">
        <f t="shared" si="5"/>
        <v>0</v>
      </c>
      <c r="AA59" s="190">
        <f t="shared" si="2"/>
        <v>0</v>
      </c>
      <c r="AB59" s="192">
        <f t="shared" si="2"/>
        <v>0</v>
      </c>
    </row>
    <row r="60" spans="2:28" x14ac:dyDescent="0.35">
      <c r="B60" s="187" t="s">
        <v>71</v>
      </c>
      <c r="D60" s="192"/>
      <c r="E60" s="30"/>
      <c r="F60" s="188"/>
      <c r="G60" s="192"/>
      <c r="H60" s="224"/>
      <c r="I60" s="188"/>
      <c r="J60" s="192"/>
      <c r="K60" s="30"/>
      <c r="L60" s="188"/>
      <c r="M60" s="192"/>
      <c r="N60" s="224"/>
      <c r="O60" s="82"/>
      <c r="P60" s="192"/>
      <c r="Q60" s="30"/>
      <c r="R60" s="188"/>
      <c r="S60" s="192"/>
      <c r="T60" s="224"/>
      <c r="U60" s="190">
        <f t="shared" si="3"/>
        <v>0</v>
      </c>
      <c r="V60" s="191">
        <f t="shared" si="3"/>
        <v>0</v>
      </c>
      <c r="W60" s="189"/>
      <c r="X60" s="190">
        <f t="shared" si="5"/>
        <v>0</v>
      </c>
      <c r="Y60" s="191">
        <f t="shared" si="5"/>
        <v>0</v>
      </c>
      <c r="AA60" s="190">
        <f t="shared" si="2"/>
        <v>0</v>
      </c>
      <c r="AB60" s="192">
        <f t="shared" si="2"/>
        <v>0</v>
      </c>
    </row>
    <row r="61" spans="2:28" x14ac:dyDescent="0.35">
      <c r="B61" s="187" t="s">
        <v>72</v>
      </c>
      <c r="C61" s="188">
        <v>46480</v>
      </c>
      <c r="D61" s="192">
        <v>8743</v>
      </c>
      <c r="E61" s="30"/>
      <c r="F61" s="188">
        <v>35704</v>
      </c>
      <c r="G61" s="192">
        <v>981</v>
      </c>
      <c r="H61" s="224"/>
      <c r="I61" s="188">
        <v>19768</v>
      </c>
      <c r="J61" s="192">
        <v>1322</v>
      </c>
      <c r="K61" s="30"/>
      <c r="L61" s="188">
        <v>186807</v>
      </c>
      <c r="M61" s="192">
        <v>4660</v>
      </c>
      <c r="N61" s="224"/>
      <c r="O61" s="188">
        <v>121179</v>
      </c>
      <c r="P61" s="192">
        <v>8335</v>
      </c>
      <c r="Q61" s="30"/>
      <c r="R61" s="188">
        <v>431967</v>
      </c>
      <c r="S61" s="192">
        <v>8843</v>
      </c>
      <c r="T61" s="224"/>
      <c r="U61" s="190">
        <f t="shared" si="3"/>
        <v>62475.666666666664</v>
      </c>
      <c r="V61" s="191">
        <f t="shared" si="3"/>
        <v>6133.333333333333</v>
      </c>
      <c r="W61" s="189"/>
      <c r="X61" s="190">
        <f t="shared" si="5"/>
        <v>218159.33333333334</v>
      </c>
      <c r="Y61" s="191">
        <f t="shared" si="5"/>
        <v>4828</v>
      </c>
      <c r="AA61" s="190">
        <f t="shared" si="2"/>
        <v>-155683.66666666669</v>
      </c>
      <c r="AB61" s="192">
        <f t="shared" si="2"/>
        <v>1305.333333333333</v>
      </c>
    </row>
    <row r="62" spans="2:28" x14ac:dyDescent="0.35">
      <c r="B62" s="187" t="s">
        <v>73</v>
      </c>
      <c r="D62" s="192"/>
      <c r="E62" s="30"/>
      <c r="F62" s="188"/>
      <c r="G62" s="192"/>
      <c r="H62" s="224"/>
      <c r="I62" s="188"/>
      <c r="J62" s="192"/>
      <c r="K62" s="30"/>
      <c r="L62" s="188"/>
      <c r="M62" s="192"/>
      <c r="N62" s="224"/>
      <c r="O62" s="82"/>
      <c r="P62" s="192"/>
      <c r="Q62" s="30"/>
      <c r="R62" s="188"/>
      <c r="S62" s="192"/>
      <c r="T62" s="224"/>
      <c r="U62" s="190">
        <f t="shared" si="3"/>
        <v>0</v>
      </c>
      <c r="V62" s="191">
        <f t="shared" si="3"/>
        <v>0</v>
      </c>
      <c r="W62" s="189"/>
      <c r="X62" s="190">
        <f t="shared" si="5"/>
        <v>0</v>
      </c>
      <c r="Y62" s="191">
        <f t="shared" si="5"/>
        <v>0</v>
      </c>
      <c r="AA62" s="190">
        <f t="shared" si="2"/>
        <v>0</v>
      </c>
      <c r="AB62" s="192">
        <f t="shared" si="2"/>
        <v>0</v>
      </c>
    </row>
    <row r="63" spans="2:28" x14ac:dyDescent="0.35">
      <c r="B63" s="196" t="s">
        <v>74</v>
      </c>
      <c r="C63" s="188">
        <v>6197258</v>
      </c>
      <c r="D63" s="192">
        <v>72840</v>
      </c>
      <c r="E63" s="30"/>
      <c r="F63" s="188">
        <v>6787517</v>
      </c>
      <c r="G63" s="192">
        <v>87070</v>
      </c>
      <c r="H63" s="224"/>
      <c r="I63" s="188">
        <v>4244345</v>
      </c>
      <c r="J63" s="192">
        <v>69688</v>
      </c>
      <c r="K63" s="30"/>
      <c r="L63" s="188">
        <v>4221953</v>
      </c>
      <c r="M63" s="192">
        <v>60688</v>
      </c>
      <c r="N63" s="224"/>
      <c r="O63" s="188">
        <v>3240777</v>
      </c>
      <c r="P63" s="192">
        <v>102257</v>
      </c>
      <c r="Q63" s="30"/>
      <c r="R63" s="188">
        <v>3698661</v>
      </c>
      <c r="S63" s="192">
        <v>115027</v>
      </c>
      <c r="T63" s="224"/>
      <c r="U63" s="190">
        <f t="shared" si="3"/>
        <v>4560793.333333333</v>
      </c>
      <c r="V63" s="191">
        <f t="shared" si="3"/>
        <v>81595</v>
      </c>
      <c r="W63" s="189"/>
      <c r="X63" s="190">
        <f t="shared" si="5"/>
        <v>4902710.333333333</v>
      </c>
      <c r="Y63" s="191">
        <f t="shared" si="5"/>
        <v>87595</v>
      </c>
      <c r="AA63" s="190">
        <f t="shared" si="2"/>
        <v>-341917</v>
      </c>
      <c r="AB63" s="191">
        <f t="shared" si="2"/>
        <v>-6000</v>
      </c>
    </row>
    <row r="64" spans="2:28" x14ac:dyDescent="0.35">
      <c r="B64" s="187" t="s">
        <v>75</v>
      </c>
      <c r="C64" s="188">
        <v>90825</v>
      </c>
      <c r="D64" s="192">
        <v>1055</v>
      </c>
      <c r="E64" s="30"/>
      <c r="F64" s="188"/>
      <c r="G64" s="192"/>
      <c r="H64" s="224"/>
      <c r="I64" s="188">
        <v>84110</v>
      </c>
      <c r="J64" s="192">
        <v>1780</v>
      </c>
      <c r="K64" s="30"/>
      <c r="L64" s="188"/>
      <c r="M64" s="192"/>
      <c r="N64" s="224"/>
      <c r="O64" s="188">
        <v>219212</v>
      </c>
      <c r="P64" s="192">
        <v>21564</v>
      </c>
      <c r="Q64" s="30"/>
      <c r="R64" s="188"/>
      <c r="S64" s="192"/>
      <c r="T64" s="224"/>
      <c r="U64" s="190">
        <f t="shared" si="3"/>
        <v>131382.33333333334</v>
      </c>
      <c r="V64" s="191">
        <f t="shared" si="3"/>
        <v>8133</v>
      </c>
      <c r="W64" s="189"/>
      <c r="X64" s="190">
        <f t="shared" si="5"/>
        <v>0</v>
      </c>
      <c r="Y64" s="231" t="s">
        <v>500</v>
      </c>
      <c r="AA64" s="190">
        <f t="shared" si="2"/>
        <v>131382.33333333334</v>
      </c>
      <c r="AB64" s="232" t="s">
        <v>500</v>
      </c>
    </row>
    <row r="65" spans="2:28" x14ac:dyDescent="0.35">
      <c r="B65" s="187" t="s">
        <v>76</v>
      </c>
      <c r="D65" s="192"/>
      <c r="E65" s="30"/>
      <c r="F65" s="188"/>
      <c r="G65" s="192"/>
      <c r="H65" s="224"/>
      <c r="I65" s="188"/>
      <c r="J65" s="192"/>
      <c r="K65" s="30"/>
      <c r="L65" s="188"/>
      <c r="M65" s="192"/>
      <c r="N65" s="224"/>
      <c r="P65" s="192"/>
      <c r="Q65" s="30"/>
      <c r="R65" s="188"/>
      <c r="S65" s="192"/>
      <c r="T65" s="224"/>
      <c r="U65" s="190">
        <f t="shared" si="3"/>
        <v>0</v>
      </c>
      <c r="V65" s="191">
        <f t="shared" si="3"/>
        <v>0</v>
      </c>
      <c r="W65" s="189"/>
      <c r="X65" s="190">
        <f t="shared" si="5"/>
        <v>0</v>
      </c>
      <c r="Y65" s="191">
        <f t="shared" si="5"/>
        <v>0</v>
      </c>
      <c r="AA65" s="190">
        <f t="shared" si="2"/>
        <v>0</v>
      </c>
      <c r="AB65" s="192">
        <f t="shared" si="2"/>
        <v>0</v>
      </c>
    </row>
    <row r="66" spans="2:28" x14ac:dyDescent="0.35">
      <c r="B66" s="187" t="s">
        <v>77</v>
      </c>
      <c r="C66" s="188">
        <v>83066</v>
      </c>
      <c r="D66" s="192">
        <v>749</v>
      </c>
      <c r="E66" s="30"/>
      <c r="F66" s="188"/>
      <c r="G66" s="192"/>
      <c r="H66" s="224"/>
      <c r="I66" s="188">
        <v>3680</v>
      </c>
      <c r="J66" s="192">
        <v>920</v>
      </c>
      <c r="K66" s="30"/>
      <c r="L66" s="188"/>
      <c r="M66" s="192"/>
      <c r="N66" s="224"/>
      <c r="O66" s="188">
        <v>21</v>
      </c>
      <c r="P66" s="192">
        <v>1</v>
      </c>
      <c r="Q66" s="30"/>
      <c r="R66" s="188"/>
      <c r="S66" s="192"/>
      <c r="T66" s="224"/>
      <c r="U66" s="190">
        <f t="shared" si="3"/>
        <v>28922.333333333332</v>
      </c>
      <c r="V66" s="191">
        <f t="shared" si="3"/>
        <v>556.66666666666663</v>
      </c>
      <c r="W66" s="189"/>
      <c r="X66" s="190">
        <f t="shared" si="5"/>
        <v>0</v>
      </c>
      <c r="Y66" s="191">
        <f t="shared" si="5"/>
        <v>0</v>
      </c>
      <c r="AA66" s="190">
        <f t="shared" si="2"/>
        <v>28922.333333333332</v>
      </c>
      <c r="AB66" s="192">
        <f t="shared" si="2"/>
        <v>556.66666666666663</v>
      </c>
    </row>
    <row r="67" spans="2:28" x14ac:dyDescent="0.35">
      <c r="B67" s="187" t="s">
        <v>78</v>
      </c>
      <c r="D67" s="192"/>
      <c r="E67" s="30"/>
      <c r="F67" s="188"/>
      <c r="G67" s="192"/>
      <c r="H67" s="224"/>
      <c r="I67" s="188"/>
      <c r="J67" s="192"/>
      <c r="K67" s="30"/>
      <c r="L67" s="188"/>
      <c r="M67" s="192"/>
      <c r="N67" s="224"/>
      <c r="P67" s="192"/>
      <c r="Q67" s="30"/>
      <c r="R67" s="188"/>
      <c r="S67" s="192"/>
      <c r="T67" s="224"/>
      <c r="U67" s="190">
        <f t="shared" si="3"/>
        <v>0</v>
      </c>
      <c r="V67" s="191">
        <f t="shared" si="3"/>
        <v>0</v>
      </c>
      <c r="W67" s="189"/>
      <c r="X67" s="190">
        <f t="shared" si="5"/>
        <v>0</v>
      </c>
      <c r="Y67" s="191">
        <f t="shared" si="5"/>
        <v>0</v>
      </c>
      <c r="AA67" s="190">
        <f t="shared" si="2"/>
        <v>0</v>
      </c>
      <c r="AB67" s="192">
        <f t="shared" si="2"/>
        <v>0</v>
      </c>
    </row>
    <row r="68" spans="2:28" x14ac:dyDescent="0.35">
      <c r="B68" s="187" t="s">
        <v>79</v>
      </c>
      <c r="D68" s="192"/>
      <c r="E68" s="30"/>
      <c r="F68" s="188"/>
      <c r="G68" s="192"/>
      <c r="H68" s="224"/>
      <c r="I68" s="188"/>
      <c r="J68" s="192"/>
      <c r="K68" s="30"/>
      <c r="L68" s="188"/>
      <c r="M68" s="192"/>
      <c r="N68" s="224"/>
      <c r="O68" s="82"/>
      <c r="P68" s="192"/>
      <c r="Q68" s="30"/>
      <c r="R68" s="188"/>
      <c r="S68" s="192"/>
      <c r="T68" s="224"/>
      <c r="U68" s="190">
        <f t="shared" si="3"/>
        <v>0</v>
      </c>
      <c r="V68" s="191">
        <f t="shared" si="3"/>
        <v>0</v>
      </c>
      <c r="W68" s="189"/>
      <c r="X68" s="190">
        <f t="shared" si="5"/>
        <v>0</v>
      </c>
      <c r="Y68" s="191">
        <f t="shared" si="5"/>
        <v>0</v>
      </c>
      <c r="AA68" s="190">
        <f t="shared" si="2"/>
        <v>0</v>
      </c>
      <c r="AB68" s="192">
        <f t="shared" si="2"/>
        <v>0</v>
      </c>
    </row>
    <row r="69" spans="2:28" x14ac:dyDescent="0.35">
      <c r="B69" s="187" t="s">
        <v>80</v>
      </c>
      <c r="D69" s="192"/>
      <c r="E69" s="30"/>
      <c r="F69" s="188"/>
      <c r="G69" s="192"/>
      <c r="H69" s="224"/>
      <c r="I69" s="188"/>
      <c r="J69" s="192"/>
      <c r="K69" s="30"/>
      <c r="L69" s="188"/>
      <c r="M69" s="192"/>
      <c r="N69" s="224"/>
      <c r="O69" s="82"/>
      <c r="P69" s="192"/>
      <c r="Q69" s="30"/>
      <c r="R69" s="188"/>
      <c r="S69" s="192"/>
      <c r="T69" s="224"/>
      <c r="U69" s="190">
        <f t="shared" si="3"/>
        <v>0</v>
      </c>
      <c r="V69" s="191">
        <f t="shared" si="3"/>
        <v>0</v>
      </c>
      <c r="W69" s="189"/>
      <c r="X69" s="190">
        <f t="shared" si="5"/>
        <v>0</v>
      </c>
      <c r="Y69" s="191">
        <f t="shared" si="5"/>
        <v>0</v>
      </c>
      <c r="AA69" s="190">
        <f t="shared" si="2"/>
        <v>0</v>
      </c>
      <c r="AB69" s="192">
        <f t="shared" si="2"/>
        <v>0</v>
      </c>
    </row>
    <row r="70" spans="2:28" x14ac:dyDescent="0.35">
      <c r="B70" s="187" t="s">
        <v>81</v>
      </c>
      <c r="C70" s="188">
        <v>77</v>
      </c>
      <c r="D70" s="192">
        <v>1</v>
      </c>
      <c r="E70" s="30"/>
      <c r="F70" s="188"/>
      <c r="G70" s="192"/>
      <c r="H70" s="224"/>
      <c r="I70" s="188"/>
      <c r="J70" s="192"/>
      <c r="K70" s="30"/>
      <c r="L70" s="188"/>
      <c r="M70" s="192"/>
      <c r="N70" s="224"/>
      <c r="O70" s="188">
        <v>69</v>
      </c>
      <c r="P70" s="192">
        <v>1</v>
      </c>
      <c r="Q70" s="30"/>
      <c r="R70" s="188"/>
      <c r="S70" s="192"/>
      <c r="T70" s="224"/>
      <c r="U70" s="190">
        <f t="shared" si="3"/>
        <v>48.666666666666664</v>
      </c>
      <c r="V70" s="191">
        <f t="shared" si="3"/>
        <v>0.66666666666666663</v>
      </c>
      <c r="W70" s="189"/>
      <c r="X70" s="190">
        <f t="shared" si="5"/>
        <v>0</v>
      </c>
      <c r="Y70" s="191">
        <f t="shared" si="5"/>
        <v>0</v>
      </c>
      <c r="AA70" s="190">
        <f t="shared" si="2"/>
        <v>48.666666666666664</v>
      </c>
      <c r="AB70" s="192">
        <f t="shared" si="2"/>
        <v>0.66666666666666663</v>
      </c>
    </row>
    <row r="71" spans="2:28" x14ac:dyDescent="0.35">
      <c r="B71" s="187" t="s">
        <v>82</v>
      </c>
      <c r="C71" s="188">
        <v>180</v>
      </c>
      <c r="D71" s="192">
        <v>42000</v>
      </c>
      <c r="E71" s="30"/>
      <c r="F71" s="188"/>
      <c r="G71" s="192"/>
      <c r="H71" s="224"/>
      <c r="I71" s="188"/>
      <c r="J71" s="192"/>
      <c r="K71" s="30"/>
      <c r="L71" s="188"/>
      <c r="M71" s="192"/>
      <c r="N71" s="224"/>
      <c r="O71" s="82"/>
      <c r="P71" s="192"/>
      <c r="Q71" s="30"/>
      <c r="R71" s="188"/>
      <c r="S71" s="192"/>
      <c r="T71" s="224"/>
      <c r="U71" s="190">
        <f t="shared" si="3"/>
        <v>60</v>
      </c>
      <c r="V71" s="191">
        <f t="shared" si="3"/>
        <v>14000</v>
      </c>
      <c r="W71" s="189"/>
      <c r="X71" s="190">
        <f t="shared" si="5"/>
        <v>0</v>
      </c>
      <c r="Y71" s="231" t="s">
        <v>500</v>
      </c>
      <c r="AA71" s="190">
        <f t="shared" si="2"/>
        <v>60</v>
      </c>
      <c r="AB71" s="232" t="s">
        <v>500</v>
      </c>
    </row>
    <row r="72" spans="2:28" x14ac:dyDescent="0.35">
      <c r="B72" s="187" t="s">
        <v>83</v>
      </c>
      <c r="D72" s="192"/>
      <c r="E72" s="30"/>
      <c r="F72" s="188"/>
      <c r="G72" s="192"/>
      <c r="H72" s="224"/>
      <c r="I72" s="188"/>
      <c r="J72" s="192"/>
      <c r="K72" s="30"/>
      <c r="L72" s="188"/>
      <c r="M72" s="192"/>
      <c r="N72" s="224"/>
      <c r="O72" s="82"/>
      <c r="P72" s="192"/>
      <c r="Q72" s="30"/>
      <c r="R72" s="188"/>
      <c r="S72" s="192"/>
      <c r="T72" s="224"/>
      <c r="U72" s="190">
        <f t="shared" si="3"/>
        <v>0</v>
      </c>
      <c r="V72" s="191">
        <f t="shared" si="3"/>
        <v>0</v>
      </c>
      <c r="W72" s="189"/>
      <c r="X72" s="190">
        <f t="shared" si="5"/>
        <v>0</v>
      </c>
      <c r="Y72" s="191">
        <f t="shared" si="5"/>
        <v>0</v>
      </c>
      <c r="AA72" s="190">
        <f t="shared" si="2"/>
        <v>0</v>
      </c>
      <c r="AB72" s="192">
        <f t="shared" si="2"/>
        <v>0</v>
      </c>
    </row>
    <row r="73" spans="2:28" x14ac:dyDescent="0.35">
      <c r="B73" s="196" t="s">
        <v>84</v>
      </c>
      <c r="C73" s="188">
        <v>379529</v>
      </c>
      <c r="D73" s="192">
        <v>5186</v>
      </c>
      <c r="E73" s="30"/>
      <c r="F73" s="188"/>
      <c r="G73" s="232"/>
      <c r="H73" s="224"/>
      <c r="I73" s="188">
        <v>176437</v>
      </c>
      <c r="J73" s="192">
        <v>5541</v>
      </c>
      <c r="K73" s="30"/>
      <c r="L73" s="188">
        <v>1354726</v>
      </c>
      <c r="M73" s="192">
        <v>20232</v>
      </c>
      <c r="N73" s="224"/>
      <c r="O73" s="82"/>
      <c r="P73" s="232"/>
      <c r="Q73" s="30"/>
      <c r="R73" s="188">
        <v>39739</v>
      </c>
      <c r="S73" s="192">
        <v>22755</v>
      </c>
      <c r="T73" s="224"/>
      <c r="U73" s="190">
        <f t="shared" si="3"/>
        <v>185322</v>
      </c>
      <c r="V73" s="191">
        <f t="shared" si="3"/>
        <v>3575.6666666666665</v>
      </c>
      <c r="W73" s="189"/>
      <c r="X73" s="190">
        <f t="shared" si="5"/>
        <v>464821.66666666669</v>
      </c>
      <c r="Y73" s="191">
        <f t="shared" si="5"/>
        <v>14329</v>
      </c>
      <c r="AA73" s="190">
        <f t="shared" si="2"/>
        <v>-279499.66666666669</v>
      </c>
      <c r="AB73" s="191">
        <f t="shared" si="2"/>
        <v>-10753.333333333334</v>
      </c>
    </row>
    <row r="74" spans="2:28" x14ac:dyDescent="0.35">
      <c r="B74" s="187" t="s">
        <v>85</v>
      </c>
      <c r="D74" s="192"/>
      <c r="E74" s="30"/>
      <c r="F74" s="188"/>
      <c r="G74" s="192"/>
      <c r="H74" s="224"/>
      <c r="I74" s="188"/>
      <c r="J74" s="192"/>
      <c r="K74" s="30"/>
      <c r="L74" s="188"/>
      <c r="M74" s="192"/>
      <c r="N74" s="224"/>
      <c r="O74" s="82"/>
      <c r="P74" s="192"/>
      <c r="Q74" s="30"/>
      <c r="R74" s="188"/>
      <c r="S74" s="192"/>
      <c r="T74" s="224"/>
      <c r="U74" s="190">
        <f t="shared" si="3"/>
        <v>0</v>
      </c>
      <c r="V74" s="191">
        <f t="shared" si="3"/>
        <v>0</v>
      </c>
      <c r="W74" s="189"/>
      <c r="X74" s="190">
        <f t="shared" ref="X74:Y103" si="6">(F74+L74+R74)/3</f>
        <v>0</v>
      </c>
      <c r="Y74" s="191">
        <f t="shared" si="6"/>
        <v>0</v>
      </c>
      <c r="AA74" s="190">
        <f t="shared" ref="AA74:AB126" si="7">U74-X74</f>
        <v>0</v>
      </c>
      <c r="AB74" s="192">
        <f t="shared" si="7"/>
        <v>0</v>
      </c>
    </row>
    <row r="75" spans="2:28" x14ac:dyDescent="0.35">
      <c r="B75" s="187" t="s">
        <v>86</v>
      </c>
      <c r="D75" s="192"/>
      <c r="E75" s="30"/>
      <c r="F75" s="188"/>
      <c r="G75" s="192"/>
      <c r="H75" s="224"/>
      <c r="I75" s="188"/>
      <c r="J75" s="192"/>
      <c r="K75" s="30"/>
      <c r="L75" s="188"/>
      <c r="M75" s="192"/>
      <c r="N75" s="224"/>
      <c r="O75" s="82"/>
      <c r="P75" s="192"/>
      <c r="Q75" s="30"/>
      <c r="R75" s="188"/>
      <c r="S75" s="192"/>
      <c r="T75" s="224"/>
      <c r="U75" s="190">
        <f t="shared" si="3"/>
        <v>0</v>
      </c>
      <c r="V75" s="191">
        <f t="shared" si="3"/>
        <v>0</v>
      </c>
      <c r="W75" s="189"/>
      <c r="X75" s="190">
        <f t="shared" si="6"/>
        <v>0</v>
      </c>
      <c r="Y75" s="191">
        <f t="shared" si="6"/>
        <v>0</v>
      </c>
      <c r="AA75" s="190">
        <f t="shared" si="7"/>
        <v>0</v>
      </c>
      <c r="AB75" s="192">
        <f t="shared" si="7"/>
        <v>0</v>
      </c>
    </row>
    <row r="76" spans="2:28" x14ac:dyDescent="0.35">
      <c r="B76" s="187" t="s">
        <v>87</v>
      </c>
      <c r="D76" s="192"/>
      <c r="E76" s="30"/>
      <c r="F76" s="188"/>
      <c r="G76" s="192"/>
      <c r="H76" s="224"/>
      <c r="I76" s="188"/>
      <c r="J76" s="192"/>
      <c r="K76" s="30"/>
      <c r="L76" s="188"/>
      <c r="M76" s="192"/>
      <c r="N76" s="224"/>
      <c r="O76" s="82"/>
      <c r="P76" s="192"/>
      <c r="Q76" s="30"/>
      <c r="R76" s="188"/>
      <c r="S76" s="192"/>
      <c r="T76" s="224"/>
      <c r="U76" s="190">
        <f t="shared" si="3"/>
        <v>0</v>
      </c>
      <c r="V76" s="191">
        <f t="shared" si="3"/>
        <v>0</v>
      </c>
      <c r="W76" s="189"/>
      <c r="X76" s="190">
        <f t="shared" si="6"/>
        <v>0</v>
      </c>
      <c r="Y76" s="191">
        <f t="shared" si="6"/>
        <v>0</v>
      </c>
      <c r="AA76" s="190">
        <f t="shared" si="7"/>
        <v>0</v>
      </c>
      <c r="AB76" s="192">
        <f t="shared" si="7"/>
        <v>0</v>
      </c>
    </row>
    <row r="77" spans="2:28" x14ac:dyDescent="0.35">
      <c r="B77" s="196" t="s">
        <v>88</v>
      </c>
      <c r="C77" s="188">
        <v>23406327</v>
      </c>
      <c r="D77" s="192">
        <v>267651</v>
      </c>
      <c r="E77" s="30"/>
      <c r="F77" s="188">
        <v>23314893</v>
      </c>
      <c r="G77" s="192">
        <v>268711</v>
      </c>
      <c r="H77" s="224"/>
      <c r="I77" s="188">
        <v>17681581</v>
      </c>
      <c r="J77" s="192">
        <v>300936</v>
      </c>
      <c r="K77" s="30"/>
      <c r="L77" s="188">
        <v>14676986</v>
      </c>
      <c r="M77" s="192">
        <v>246728</v>
      </c>
      <c r="N77" s="224"/>
      <c r="O77" s="188">
        <v>13909189</v>
      </c>
      <c r="P77" s="192">
        <v>306698</v>
      </c>
      <c r="Q77" s="30"/>
      <c r="R77" s="188">
        <v>13946150</v>
      </c>
      <c r="S77" s="192">
        <v>318287</v>
      </c>
      <c r="T77" s="224"/>
      <c r="U77" s="190">
        <f t="shared" si="3"/>
        <v>18332365.666666668</v>
      </c>
      <c r="V77" s="191">
        <f t="shared" si="3"/>
        <v>291761.66666666669</v>
      </c>
      <c r="W77" s="189"/>
      <c r="X77" s="190">
        <f t="shared" si="6"/>
        <v>17312676.333333332</v>
      </c>
      <c r="Y77" s="191">
        <f t="shared" si="6"/>
        <v>277908.66666666669</v>
      </c>
      <c r="AA77" s="190">
        <f t="shared" si="7"/>
        <v>1019689.3333333358</v>
      </c>
      <c r="AB77" s="191">
        <f t="shared" si="7"/>
        <v>13853</v>
      </c>
    </row>
    <row r="78" spans="2:28" x14ac:dyDescent="0.35">
      <c r="B78" s="187" t="s">
        <v>89</v>
      </c>
      <c r="D78" s="192"/>
      <c r="E78" s="30"/>
      <c r="F78" s="188"/>
      <c r="G78" s="192"/>
      <c r="H78" s="224"/>
      <c r="I78" s="188"/>
      <c r="J78" s="192"/>
      <c r="K78" s="30"/>
      <c r="L78" s="188"/>
      <c r="M78" s="192"/>
      <c r="N78" s="224"/>
      <c r="O78" s="82"/>
      <c r="P78" s="192"/>
      <c r="Q78" s="30"/>
      <c r="R78" s="188"/>
      <c r="S78" s="192"/>
      <c r="T78" s="224"/>
      <c r="U78" s="190">
        <f t="shared" si="3"/>
        <v>0</v>
      </c>
      <c r="V78" s="191">
        <f t="shared" si="3"/>
        <v>0</v>
      </c>
      <c r="W78" s="189"/>
      <c r="X78" s="190">
        <f t="shared" si="6"/>
        <v>0</v>
      </c>
      <c r="Y78" s="191">
        <f t="shared" si="6"/>
        <v>0</v>
      </c>
      <c r="AA78" s="190">
        <f t="shared" si="7"/>
        <v>0</v>
      </c>
      <c r="AB78" s="192">
        <f t="shared" si="7"/>
        <v>0</v>
      </c>
    </row>
    <row r="79" spans="2:28" x14ac:dyDescent="0.35">
      <c r="B79" s="187" t="s">
        <v>90</v>
      </c>
      <c r="D79" s="192"/>
      <c r="E79" s="30"/>
      <c r="F79" s="188"/>
      <c r="G79" s="192"/>
      <c r="H79" s="224"/>
      <c r="I79" s="188"/>
      <c r="J79" s="192"/>
      <c r="K79" s="30"/>
      <c r="L79" s="188"/>
      <c r="M79" s="192"/>
      <c r="N79" s="224"/>
      <c r="O79" s="82"/>
      <c r="P79" s="192"/>
      <c r="Q79" s="30"/>
      <c r="R79" s="188"/>
      <c r="S79" s="192"/>
      <c r="T79" s="224"/>
      <c r="U79" s="190">
        <f t="shared" si="3"/>
        <v>0</v>
      </c>
      <c r="V79" s="191">
        <f t="shared" si="3"/>
        <v>0</v>
      </c>
      <c r="W79" s="189"/>
      <c r="X79" s="190">
        <f t="shared" si="6"/>
        <v>0</v>
      </c>
      <c r="Y79" s="191">
        <f t="shared" si="6"/>
        <v>0</v>
      </c>
      <c r="AA79" s="190">
        <f t="shared" si="7"/>
        <v>0</v>
      </c>
      <c r="AB79" s="192">
        <f t="shared" si="7"/>
        <v>0</v>
      </c>
    </row>
    <row r="80" spans="2:28" x14ac:dyDescent="0.35">
      <c r="B80" s="187" t="s">
        <v>91</v>
      </c>
      <c r="D80" s="192"/>
      <c r="E80" s="30"/>
      <c r="F80" s="188"/>
      <c r="G80" s="192"/>
      <c r="H80" s="224"/>
      <c r="I80" s="188">
        <v>262</v>
      </c>
      <c r="J80" s="192">
        <v>152</v>
      </c>
      <c r="K80" s="30"/>
      <c r="L80" s="188"/>
      <c r="M80" s="192"/>
      <c r="N80" s="224"/>
      <c r="O80" s="82"/>
      <c r="P80" s="192"/>
      <c r="Q80" s="30"/>
      <c r="R80" s="188"/>
      <c r="S80" s="192"/>
      <c r="T80" s="224"/>
      <c r="U80" s="190">
        <f t="shared" si="3"/>
        <v>87.333333333333329</v>
      </c>
      <c r="V80" s="191">
        <f t="shared" si="3"/>
        <v>50.666666666666664</v>
      </c>
      <c r="W80" s="189"/>
      <c r="X80" s="190">
        <f t="shared" si="6"/>
        <v>0</v>
      </c>
      <c r="Y80" s="191">
        <f t="shared" si="6"/>
        <v>0</v>
      </c>
      <c r="AA80" s="190">
        <f t="shared" si="7"/>
        <v>87.333333333333329</v>
      </c>
      <c r="AB80" s="192">
        <f t="shared" si="7"/>
        <v>50.666666666666664</v>
      </c>
    </row>
    <row r="81" spans="2:28" x14ac:dyDescent="0.35">
      <c r="B81" s="187" t="s">
        <v>92</v>
      </c>
      <c r="D81" s="192"/>
      <c r="E81" s="30"/>
      <c r="F81" s="188"/>
      <c r="G81" s="192"/>
      <c r="H81" s="224"/>
      <c r="I81" s="188"/>
      <c r="J81" s="192"/>
      <c r="K81" s="30"/>
      <c r="L81" s="188"/>
      <c r="M81" s="192"/>
      <c r="N81" s="224"/>
      <c r="O81" s="82"/>
      <c r="P81" s="192"/>
      <c r="Q81" s="30"/>
      <c r="R81" s="188"/>
      <c r="S81" s="192"/>
      <c r="T81" s="224"/>
      <c r="U81" s="190">
        <f t="shared" si="3"/>
        <v>0</v>
      </c>
      <c r="V81" s="191">
        <f t="shared" si="3"/>
        <v>0</v>
      </c>
      <c r="W81" s="189"/>
      <c r="X81" s="190">
        <f t="shared" si="6"/>
        <v>0</v>
      </c>
      <c r="Y81" s="191">
        <f t="shared" si="6"/>
        <v>0</v>
      </c>
      <c r="AA81" s="190">
        <f t="shared" si="7"/>
        <v>0</v>
      </c>
      <c r="AB81" s="192">
        <f t="shared" si="7"/>
        <v>0</v>
      </c>
    </row>
    <row r="82" spans="2:28" x14ac:dyDescent="0.35">
      <c r="B82" s="196" t="s">
        <v>93</v>
      </c>
      <c r="C82" s="188">
        <v>6340842</v>
      </c>
      <c r="D82" s="192">
        <v>64995</v>
      </c>
      <c r="E82" s="30"/>
      <c r="F82" s="188">
        <v>6752764</v>
      </c>
      <c r="G82" s="192">
        <v>89413</v>
      </c>
      <c r="H82" s="224"/>
      <c r="I82" s="188">
        <v>225294</v>
      </c>
      <c r="J82" s="192">
        <v>1806</v>
      </c>
      <c r="K82" s="30"/>
      <c r="L82" s="188">
        <v>2943911</v>
      </c>
      <c r="M82" s="192">
        <v>65341</v>
      </c>
      <c r="N82" s="224"/>
      <c r="O82" s="188">
        <v>777667</v>
      </c>
      <c r="P82" s="192">
        <v>182959</v>
      </c>
      <c r="Q82" s="30"/>
      <c r="R82" s="188">
        <v>1158501</v>
      </c>
      <c r="S82" s="192">
        <v>40630</v>
      </c>
      <c r="T82" s="224"/>
      <c r="U82" s="190">
        <f t="shared" si="3"/>
        <v>2447934.3333333335</v>
      </c>
      <c r="V82" s="191">
        <f t="shared" si="3"/>
        <v>83253.333333333328</v>
      </c>
      <c r="W82" s="189"/>
      <c r="X82" s="190">
        <f t="shared" si="6"/>
        <v>3618392</v>
      </c>
      <c r="Y82" s="191">
        <f t="shared" si="6"/>
        <v>65128</v>
      </c>
      <c r="AA82" s="190">
        <f t="shared" si="7"/>
        <v>-1170457.6666666665</v>
      </c>
      <c r="AB82" s="191">
        <f t="shared" si="7"/>
        <v>18125.333333333328</v>
      </c>
    </row>
    <row r="83" spans="2:28" x14ac:dyDescent="0.35">
      <c r="B83" s="187" t="s">
        <v>94</v>
      </c>
      <c r="D83" s="192"/>
      <c r="E83" s="30"/>
      <c r="F83" s="188"/>
      <c r="G83" s="192"/>
      <c r="H83" s="224"/>
      <c r="I83" s="188"/>
      <c r="J83" s="192"/>
      <c r="K83" s="30"/>
      <c r="L83" s="188"/>
      <c r="M83" s="192"/>
      <c r="N83" s="224"/>
      <c r="P83" s="192"/>
      <c r="Q83" s="30"/>
      <c r="R83" s="188"/>
      <c r="S83" s="192"/>
      <c r="T83" s="224"/>
      <c r="U83" s="190">
        <f t="shared" si="3"/>
        <v>0</v>
      </c>
      <c r="V83" s="191">
        <f t="shared" si="3"/>
        <v>0</v>
      </c>
      <c r="W83" s="189"/>
      <c r="X83" s="190">
        <f t="shared" si="6"/>
        <v>0</v>
      </c>
      <c r="Y83" s="191">
        <f t="shared" si="6"/>
        <v>0</v>
      </c>
      <c r="AA83" s="190">
        <f t="shared" si="7"/>
        <v>0</v>
      </c>
      <c r="AB83" s="192">
        <f t="shared" si="7"/>
        <v>0</v>
      </c>
    </row>
    <row r="84" spans="2:28" x14ac:dyDescent="0.35">
      <c r="B84" s="187" t="s">
        <v>95</v>
      </c>
      <c r="C84" s="188">
        <v>3930</v>
      </c>
      <c r="D84" s="192">
        <v>236</v>
      </c>
      <c r="E84" s="30"/>
      <c r="F84" s="188"/>
      <c r="G84" s="192"/>
      <c r="H84" s="224"/>
      <c r="I84" s="188"/>
      <c r="J84" s="192"/>
      <c r="K84" s="30"/>
      <c r="L84" s="188"/>
      <c r="M84" s="192"/>
      <c r="N84" s="224"/>
      <c r="O84" s="188">
        <v>3258</v>
      </c>
      <c r="P84" s="192">
        <v>174</v>
      </c>
      <c r="Q84" s="30"/>
      <c r="R84" s="188"/>
      <c r="S84" s="192"/>
      <c r="T84" s="224"/>
      <c r="U84" s="190">
        <f t="shared" si="3"/>
        <v>2396</v>
      </c>
      <c r="V84" s="191">
        <f t="shared" si="3"/>
        <v>136.66666666666666</v>
      </c>
      <c r="W84" s="189"/>
      <c r="X84" s="190">
        <f t="shared" si="6"/>
        <v>0</v>
      </c>
      <c r="Y84" s="191">
        <f t="shared" si="6"/>
        <v>0</v>
      </c>
      <c r="AA84" s="190">
        <f t="shared" si="7"/>
        <v>2396</v>
      </c>
      <c r="AB84" s="192">
        <f t="shared" si="7"/>
        <v>136.66666666666666</v>
      </c>
    </row>
    <row r="85" spans="2:28" x14ac:dyDescent="0.35">
      <c r="B85" s="187" t="s">
        <v>96</v>
      </c>
      <c r="D85" s="192"/>
      <c r="E85" s="30"/>
      <c r="F85" s="188"/>
      <c r="G85" s="192"/>
      <c r="H85" s="224"/>
      <c r="I85" s="188"/>
      <c r="J85" s="192"/>
      <c r="K85" s="30"/>
      <c r="L85" s="188"/>
      <c r="M85" s="192"/>
      <c r="N85" s="224"/>
      <c r="O85" s="82"/>
      <c r="P85" s="192"/>
      <c r="Q85" s="30"/>
      <c r="R85" s="188"/>
      <c r="S85" s="192"/>
      <c r="T85" s="224"/>
      <c r="U85" s="190">
        <f t="shared" si="3"/>
        <v>0</v>
      </c>
      <c r="V85" s="191">
        <f t="shared" si="3"/>
        <v>0</v>
      </c>
      <c r="W85" s="189"/>
      <c r="X85" s="190">
        <f t="shared" si="6"/>
        <v>0</v>
      </c>
      <c r="Y85" s="191">
        <f t="shared" si="6"/>
        <v>0</v>
      </c>
      <c r="AA85" s="190">
        <f t="shared" si="7"/>
        <v>0</v>
      </c>
      <c r="AB85" s="192">
        <f t="shared" si="7"/>
        <v>0</v>
      </c>
    </row>
    <row r="86" spans="2:28" x14ac:dyDescent="0.35">
      <c r="B86" s="187" t="s">
        <v>97</v>
      </c>
      <c r="D86" s="192"/>
      <c r="E86" s="30"/>
      <c r="F86" s="188"/>
      <c r="G86" s="192"/>
      <c r="H86" s="224"/>
      <c r="I86" s="188"/>
      <c r="J86" s="192"/>
      <c r="K86" s="30"/>
      <c r="L86" s="188"/>
      <c r="M86" s="192"/>
      <c r="N86" s="224"/>
      <c r="O86" s="82"/>
      <c r="P86" s="192"/>
      <c r="Q86" s="30"/>
      <c r="R86" s="188"/>
      <c r="S86" s="192"/>
      <c r="T86" s="224"/>
      <c r="U86" s="190">
        <f t="shared" si="3"/>
        <v>0</v>
      </c>
      <c r="V86" s="191">
        <f t="shared" si="3"/>
        <v>0</v>
      </c>
      <c r="W86" s="189"/>
      <c r="X86" s="190">
        <f t="shared" si="6"/>
        <v>0</v>
      </c>
      <c r="Y86" s="191">
        <f t="shared" si="6"/>
        <v>0</v>
      </c>
      <c r="AA86" s="190">
        <f t="shared" si="7"/>
        <v>0</v>
      </c>
      <c r="AB86" s="192">
        <f t="shared" si="7"/>
        <v>0</v>
      </c>
    </row>
    <row r="87" spans="2:28" x14ac:dyDescent="0.35">
      <c r="B87" s="187" t="s">
        <v>98</v>
      </c>
      <c r="D87" s="192"/>
      <c r="E87" s="30"/>
      <c r="F87" s="188"/>
      <c r="G87" s="192"/>
      <c r="H87" s="224"/>
      <c r="I87" s="188"/>
      <c r="J87" s="192"/>
      <c r="K87" s="30"/>
      <c r="L87" s="188"/>
      <c r="M87" s="192"/>
      <c r="N87" s="224"/>
      <c r="O87" s="82"/>
      <c r="P87" s="192"/>
      <c r="Q87" s="30"/>
      <c r="R87" s="188"/>
      <c r="S87" s="192"/>
      <c r="T87" s="224"/>
      <c r="U87" s="190">
        <f t="shared" si="3"/>
        <v>0</v>
      </c>
      <c r="V87" s="191">
        <f t="shared" si="3"/>
        <v>0</v>
      </c>
      <c r="W87" s="189"/>
      <c r="X87" s="190">
        <f t="shared" si="6"/>
        <v>0</v>
      </c>
      <c r="Y87" s="191">
        <f t="shared" si="6"/>
        <v>0</v>
      </c>
      <c r="AA87" s="190">
        <f t="shared" si="7"/>
        <v>0</v>
      </c>
      <c r="AB87" s="192">
        <f t="shared" si="7"/>
        <v>0</v>
      </c>
    </row>
    <row r="88" spans="2:28" x14ac:dyDescent="0.35">
      <c r="B88" s="187" t="s">
        <v>99</v>
      </c>
      <c r="D88" s="192"/>
      <c r="E88" s="30"/>
      <c r="F88" s="188"/>
      <c r="G88" s="192"/>
      <c r="H88" s="224"/>
      <c r="I88" s="188"/>
      <c r="J88" s="192"/>
      <c r="K88" s="30"/>
      <c r="L88" s="188"/>
      <c r="M88" s="192"/>
      <c r="N88" s="224"/>
      <c r="O88" s="82"/>
      <c r="P88" s="192"/>
      <c r="Q88" s="30"/>
      <c r="R88" s="188"/>
      <c r="S88" s="192"/>
      <c r="T88" s="224"/>
      <c r="U88" s="190">
        <f t="shared" si="3"/>
        <v>0</v>
      </c>
      <c r="V88" s="191">
        <f t="shared" si="3"/>
        <v>0</v>
      </c>
      <c r="W88" s="189"/>
      <c r="X88" s="190">
        <f t="shared" si="6"/>
        <v>0</v>
      </c>
      <c r="Y88" s="191">
        <f t="shared" si="6"/>
        <v>0</v>
      </c>
      <c r="AA88" s="190">
        <f t="shared" si="7"/>
        <v>0</v>
      </c>
      <c r="AB88" s="192">
        <f t="shared" si="7"/>
        <v>0</v>
      </c>
    </row>
    <row r="89" spans="2:28" x14ac:dyDescent="0.35">
      <c r="B89" s="187" t="s">
        <v>100</v>
      </c>
      <c r="D89" s="192"/>
      <c r="E89" s="30"/>
      <c r="F89" s="188"/>
      <c r="G89" s="192"/>
      <c r="H89" s="224"/>
      <c r="I89" s="188">
        <v>66745</v>
      </c>
      <c r="J89" s="192">
        <v>1485</v>
      </c>
      <c r="K89" s="30"/>
      <c r="L89" s="188"/>
      <c r="M89" s="192"/>
      <c r="N89" s="224"/>
      <c r="O89" s="188">
        <v>38612</v>
      </c>
      <c r="P89" s="192">
        <v>1035</v>
      </c>
      <c r="Q89" s="30"/>
      <c r="R89" s="188"/>
      <c r="S89" s="192"/>
      <c r="T89" s="224"/>
      <c r="U89" s="190">
        <f t="shared" ref="U89:V126" si="8">(C89+I89+O89)/3</f>
        <v>35119</v>
      </c>
      <c r="V89" s="191">
        <f t="shared" si="8"/>
        <v>840</v>
      </c>
      <c r="W89" s="189"/>
      <c r="X89" s="190">
        <f t="shared" si="6"/>
        <v>0</v>
      </c>
      <c r="Y89" s="191">
        <f t="shared" si="6"/>
        <v>0</v>
      </c>
      <c r="AA89" s="190">
        <f t="shared" si="7"/>
        <v>35119</v>
      </c>
      <c r="AB89" s="192">
        <f t="shared" si="7"/>
        <v>840</v>
      </c>
    </row>
    <row r="90" spans="2:28" x14ac:dyDescent="0.35">
      <c r="B90" s="187" t="s">
        <v>101</v>
      </c>
      <c r="D90" s="192"/>
      <c r="E90" s="30"/>
      <c r="F90" s="188"/>
      <c r="G90" s="192"/>
      <c r="H90" s="224"/>
      <c r="I90" s="188"/>
      <c r="J90" s="192"/>
      <c r="K90" s="30"/>
      <c r="L90" s="188"/>
      <c r="M90" s="192"/>
      <c r="N90" s="224"/>
      <c r="O90" s="82"/>
      <c r="P90" s="192"/>
      <c r="Q90" s="30"/>
      <c r="R90" s="188"/>
      <c r="S90" s="192"/>
      <c r="T90" s="224"/>
      <c r="U90" s="190">
        <f t="shared" si="8"/>
        <v>0</v>
      </c>
      <c r="V90" s="191">
        <f t="shared" si="8"/>
        <v>0</v>
      </c>
      <c r="W90" s="189"/>
      <c r="X90" s="190">
        <f t="shared" si="6"/>
        <v>0</v>
      </c>
      <c r="Y90" s="191">
        <f t="shared" si="6"/>
        <v>0</v>
      </c>
      <c r="AA90" s="190">
        <f t="shared" si="7"/>
        <v>0</v>
      </c>
      <c r="AB90" s="192">
        <f t="shared" si="7"/>
        <v>0</v>
      </c>
    </row>
    <row r="91" spans="2:28" x14ac:dyDescent="0.35">
      <c r="B91" s="187" t="s">
        <v>102</v>
      </c>
      <c r="D91" s="192"/>
      <c r="E91" s="30"/>
      <c r="F91" s="188"/>
      <c r="G91" s="192"/>
      <c r="H91" s="224"/>
      <c r="I91" s="188"/>
      <c r="J91" s="192"/>
      <c r="K91" s="30"/>
      <c r="L91" s="188"/>
      <c r="M91" s="192"/>
      <c r="N91" s="224"/>
      <c r="O91" s="82"/>
      <c r="P91" s="192"/>
      <c r="Q91" s="30"/>
      <c r="R91" s="188"/>
      <c r="S91" s="192"/>
      <c r="T91" s="224"/>
      <c r="U91" s="190">
        <f t="shared" si="8"/>
        <v>0</v>
      </c>
      <c r="V91" s="191">
        <f t="shared" si="8"/>
        <v>0</v>
      </c>
      <c r="W91" s="189"/>
      <c r="X91" s="190">
        <f t="shared" si="6"/>
        <v>0</v>
      </c>
      <c r="Y91" s="191">
        <f t="shared" si="6"/>
        <v>0</v>
      </c>
      <c r="AA91" s="190">
        <f t="shared" si="7"/>
        <v>0</v>
      </c>
      <c r="AB91" s="192">
        <f t="shared" si="7"/>
        <v>0</v>
      </c>
    </row>
    <row r="92" spans="2:28" x14ac:dyDescent="0.35">
      <c r="B92" s="187" t="s">
        <v>103</v>
      </c>
      <c r="D92" s="192"/>
      <c r="E92" s="30"/>
      <c r="F92" s="188"/>
      <c r="G92" s="192"/>
      <c r="H92" s="224"/>
      <c r="I92" s="188"/>
      <c r="J92" s="192"/>
      <c r="K92" s="30"/>
      <c r="L92" s="188"/>
      <c r="M92" s="192"/>
      <c r="N92" s="224"/>
      <c r="O92" s="82"/>
      <c r="P92" s="192"/>
      <c r="Q92" s="30"/>
      <c r="R92" s="188"/>
      <c r="S92" s="192"/>
      <c r="T92" s="224"/>
      <c r="U92" s="190">
        <f t="shared" si="8"/>
        <v>0</v>
      </c>
      <c r="V92" s="191">
        <f t="shared" si="8"/>
        <v>0</v>
      </c>
      <c r="W92" s="189"/>
      <c r="X92" s="190">
        <f t="shared" si="6"/>
        <v>0</v>
      </c>
      <c r="Y92" s="191">
        <f t="shared" si="6"/>
        <v>0</v>
      </c>
      <c r="AA92" s="190">
        <f t="shared" si="7"/>
        <v>0</v>
      </c>
      <c r="AB92" s="192">
        <f t="shared" si="7"/>
        <v>0</v>
      </c>
    </row>
    <row r="93" spans="2:28" x14ac:dyDescent="0.35">
      <c r="B93" s="187" t="s">
        <v>104</v>
      </c>
      <c r="D93" s="192"/>
      <c r="E93" s="30"/>
      <c r="F93" s="188"/>
      <c r="G93" s="192"/>
      <c r="H93" s="224"/>
      <c r="I93" s="188"/>
      <c r="J93" s="192"/>
      <c r="K93" s="30"/>
      <c r="L93" s="188"/>
      <c r="M93" s="192"/>
      <c r="N93" s="224"/>
      <c r="O93" s="82"/>
      <c r="P93" s="192"/>
      <c r="Q93" s="30"/>
      <c r="R93" s="188"/>
      <c r="S93" s="192"/>
      <c r="T93" s="224"/>
      <c r="U93" s="190">
        <f t="shared" si="8"/>
        <v>0</v>
      </c>
      <c r="V93" s="191">
        <f t="shared" si="8"/>
        <v>0</v>
      </c>
      <c r="W93" s="189"/>
      <c r="X93" s="190">
        <f t="shared" si="6"/>
        <v>0</v>
      </c>
      <c r="Y93" s="191">
        <f t="shared" si="6"/>
        <v>0</v>
      </c>
      <c r="AA93" s="190">
        <f t="shared" si="7"/>
        <v>0</v>
      </c>
      <c r="AB93" s="192">
        <f t="shared" si="7"/>
        <v>0</v>
      </c>
    </row>
    <row r="94" spans="2:28" x14ac:dyDescent="0.35">
      <c r="B94" s="187" t="s">
        <v>105</v>
      </c>
      <c r="D94" s="192"/>
      <c r="E94" s="30"/>
      <c r="F94" s="188"/>
      <c r="G94" s="192"/>
      <c r="H94" s="224"/>
      <c r="I94" s="188"/>
      <c r="J94" s="192"/>
      <c r="K94" s="30"/>
      <c r="L94" s="188"/>
      <c r="M94" s="192"/>
      <c r="N94" s="224"/>
      <c r="O94" s="82"/>
      <c r="P94" s="192"/>
      <c r="Q94" s="30"/>
      <c r="R94" s="188"/>
      <c r="S94" s="192"/>
      <c r="T94" s="224"/>
      <c r="U94" s="190">
        <f t="shared" si="8"/>
        <v>0</v>
      </c>
      <c r="V94" s="191">
        <f t="shared" si="8"/>
        <v>0</v>
      </c>
      <c r="W94" s="189"/>
      <c r="X94" s="190">
        <f t="shared" si="6"/>
        <v>0</v>
      </c>
      <c r="Y94" s="191">
        <f t="shared" si="6"/>
        <v>0</v>
      </c>
      <c r="AA94" s="190">
        <f t="shared" si="7"/>
        <v>0</v>
      </c>
      <c r="AB94" s="192">
        <f t="shared" si="7"/>
        <v>0</v>
      </c>
    </row>
    <row r="95" spans="2:28" x14ac:dyDescent="0.35">
      <c r="B95" s="187" t="s">
        <v>106</v>
      </c>
      <c r="D95" s="192"/>
      <c r="E95" s="30"/>
      <c r="F95" s="188"/>
      <c r="G95" s="192"/>
      <c r="H95" s="224"/>
      <c r="I95" s="188">
        <v>14560</v>
      </c>
      <c r="J95" s="192">
        <v>140</v>
      </c>
      <c r="K95" s="30"/>
      <c r="L95" s="188"/>
      <c r="M95" s="192"/>
      <c r="N95" s="224"/>
      <c r="O95" s="188">
        <v>96600</v>
      </c>
      <c r="P95" s="192">
        <v>2415</v>
      </c>
      <c r="Q95" s="30"/>
      <c r="R95" s="188"/>
      <c r="S95" s="192"/>
      <c r="T95" s="224"/>
      <c r="U95" s="190">
        <f t="shared" si="8"/>
        <v>37053.333333333336</v>
      </c>
      <c r="V95" s="191">
        <f t="shared" si="8"/>
        <v>851.66666666666663</v>
      </c>
      <c r="W95" s="189"/>
      <c r="X95" s="190">
        <f t="shared" si="6"/>
        <v>0</v>
      </c>
      <c r="Y95" s="191">
        <f t="shared" si="6"/>
        <v>0</v>
      </c>
      <c r="AA95" s="190">
        <f t="shared" si="7"/>
        <v>37053.333333333336</v>
      </c>
      <c r="AB95" s="192">
        <f t="shared" si="7"/>
        <v>851.66666666666663</v>
      </c>
    </row>
    <row r="96" spans="2:28" x14ac:dyDescent="0.35">
      <c r="B96" s="187" t="s">
        <v>107</v>
      </c>
      <c r="D96" s="192"/>
      <c r="E96" s="30"/>
      <c r="F96" s="188"/>
      <c r="G96" s="192"/>
      <c r="H96" s="224"/>
      <c r="I96" s="188"/>
      <c r="J96" s="192"/>
      <c r="K96" s="30"/>
      <c r="L96" s="188"/>
      <c r="M96" s="192"/>
      <c r="N96" s="224"/>
      <c r="O96" s="188">
        <v>9521</v>
      </c>
      <c r="P96" s="192">
        <v>162</v>
      </c>
      <c r="Q96" s="30"/>
      <c r="R96" s="188"/>
      <c r="S96" s="192"/>
      <c r="T96" s="233"/>
      <c r="U96" s="190">
        <f t="shared" si="8"/>
        <v>3173.6666666666665</v>
      </c>
      <c r="V96" s="191">
        <f t="shared" si="8"/>
        <v>54</v>
      </c>
      <c r="W96" s="189"/>
      <c r="X96" s="190">
        <f t="shared" si="6"/>
        <v>0</v>
      </c>
      <c r="Y96" s="191">
        <f t="shared" si="6"/>
        <v>0</v>
      </c>
      <c r="AA96" s="190">
        <f t="shared" si="7"/>
        <v>3173.6666666666665</v>
      </c>
      <c r="AB96" s="192">
        <f t="shared" si="7"/>
        <v>54</v>
      </c>
    </row>
    <row r="97" spans="2:28" x14ac:dyDescent="0.35">
      <c r="B97" s="187" t="s">
        <v>108</v>
      </c>
      <c r="D97" s="192"/>
      <c r="E97" s="30"/>
      <c r="F97" s="188"/>
      <c r="G97" s="192"/>
      <c r="H97" s="224"/>
      <c r="I97" s="188"/>
      <c r="J97" s="192"/>
      <c r="K97" s="30"/>
      <c r="L97" s="188"/>
      <c r="M97" s="192"/>
      <c r="N97" s="224"/>
      <c r="P97" s="192"/>
      <c r="Q97" s="30"/>
      <c r="R97" s="188"/>
      <c r="S97" s="192"/>
      <c r="T97" s="224"/>
      <c r="U97" s="190">
        <f t="shared" si="8"/>
        <v>0</v>
      </c>
      <c r="V97" s="191">
        <f t="shared" si="8"/>
        <v>0</v>
      </c>
      <c r="W97" s="189"/>
      <c r="X97" s="190">
        <f t="shared" si="6"/>
        <v>0</v>
      </c>
      <c r="Y97" s="191">
        <f t="shared" si="6"/>
        <v>0</v>
      </c>
      <c r="AA97" s="190">
        <f t="shared" si="7"/>
        <v>0</v>
      </c>
      <c r="AB97" s="192">
        <f t="shared" si="7"/>
        <v>0</v>
      </c>
    </row>
    <row r="98" spans="2:28" x14ac:dyDescent="0.35">
      <c r="B98" s="187" t="s">
        <v>109</v>
      </c>
      <c r="D98" s="192"/>
      <c r="E98" s="30"/>
      <c r="F98" s="188"/>
      <c r="G98" s="192"/>
      <c r="H98" s="224"/>
      <c r="I98" s="188"/>
      <c r="J98" s="192"/>
      <c r="K98" s="30"/>
      <c r="L98" s="188"/>
      <c r="M98" s="192"/>
      <c r="N98" s="224"/>
      <c r="P98" s="192"/>
      <c r="Q98" s="30"/>
      <c r="R98" s="188"/>
      <c r="S98" s="192"/>
      <c r="U98" s="190">
        <f t="shared" si="8"/>
        <v>0</v>
      </c>
      <c r="V98" s="191">
        <f t="shared" si="8"/>
        <v>0</v>
      </c>
      <c r="W98" s="189"/>
      <c r="X98" s="190">
        <f t="shared" si="6"/>
        <v>0</v>
      </c>
      <c r="Y98" s="191">
        <f t="shared" si="6"/>
        <v>0</v>
      </c>
      <c r="AA98" s="190">
        <f t="shared" si="7"/>
        <v>0</v>
      </c>
      <c r="AB98" s="192">
        <f t="shared" si="7"/>
        <v>0</v>
      </c>
    </row>
    <row r="99" spans="2:28" x14ac:dyDescent="0.35">
      <c r="B99" s="187" t="s">
        <v>110</v>
      </c>
      <c r="D99" s="192"/>
      <c r="E99" s="30"/>
      <c r="F99" s="188"/>
      <c r="G99" s="192"/>
      <c r="H99" s="224"/>
      <c r="I99" s="188"/>
      <c r="J99" s="192"/>
      <c r="K99" s="30"/>
      <c r="L99" s="188"/>
      <c r="M99" s="192"/>
      <c r="N99" s="224"/>
      <c r="P99" s="192"/>
      <c r="Q99" s="30"/>
      <c r="R99" s="188"/>
      <c r="S99" s="192"/>
      <c r="U99" s="190">
        <f t="shared" si="8"/>
        <v>0</v>
      </c>
      <c r="V99" s="191">
        <f t="shared" si="8"/>
        <v>0</v>
      </c>
      <c r="W99" s="189"/>
      <c r="X99" s="190">
        <f t="shared" si="6"/>
        <v>0</v>
      </c>
      <c r="Y99" s="191">
        <f t="shared" si="6"/>
        <v>0</v>
      </c>
      <c r="AA99" s="190">
        <f t="shared" si="7"/>
        <v>0</v>
      </c>
      <c r="AB99" s="192">
        <f t="shared" si="7"/>
        <v>0</v>
      </c>
    </row>
    <row r="100" spans="2:28" x14ac:dyDescent="0.35">
      <c r="B100" s="187" t="s">
        <v>111</v>
      </c>
      <c r="C100" s="188">
        <v>339</v>
      </c>
      <c r="D100" s="192">
        <v>0</v>
      </c>
      <c r="E100" s="30"/>
      <c r="F100" s="188"/>
      <c r="G100" s="192"/>
      <c r="H100" s="224"/>
      <c r="I100" s="188"/>
      <c r="J100" s="192"/>
      <c r="K100" s="30"/>
      <c r="L100" s="188"/>
      <c r="M100" s="192"/>
      <c r="N100" s="224"/>
      <c r="P100" s="192"/>
      <c r="Q100" s="30"/>
      <c r="R100" s="188"/>
      <c r="S100" s="192"/>
      <c r="U100" s="190">
        <f t="shared" si="8"/>
        <v>113</v>
      </c>
      <c r="V100" s="191">
        <f t="shared" si="8"/>
        <v>0</v>
      </c>
      <c r="W100" s="189"/>
      <c r="X100" s="190">
        <f t="shared" si="6"/>
        <v>0</v>
      </c>
      <c r="Y100" s="191">
        <f t="shared" si="6"/>
        <v>0</v>
      </c>
      <c r="AA100" s="190">
        <f t="shared" si="7"/>
        <v>113</v>
      </c>
      <c r="AB100" s="192">
        <f t="shared" si="7"/>
        <v>0</v>
      </c>
    </row>
    <row r="101" spans="2:28" x14ac:dyDescent="0.35">
      <c r="B101" s="187" t="s">
        <v>112</v>
      </c>
      <c r="D101" s="192"/>
      <c r="E101" s="30"/>
      <c r="F101" s="188"/>
      <c r="G101" s="192"/>
      <c r="H101" s="224"/>
      <c r="I101" s="188">
        <v>125400</v>
      </c>
      <c r="J101" s="192">
        <v>8000</v>
      </c>
      <c r="K101" s="30"/>
      <c r="L101" s="188"/>
      <c r="M101" s="192"/>
      <c r="N101" s="224"/>
      <c r="O101" s="188">
        <v>60800</v>
      </c>
      <c r="P101" s="192">
        <v>4000</v>
      </c>
      <c r="Q101" s="30"/>
      <c r="R101" s="188"/>
      <c r="S101" s="192"/>
      <c r="U101" s="190">
        <f t="shared" si="8"/>
        <v>62066.666666666664</v>
      </c>
      <c r="V101" s="191">
        <f t="shared" si="8"/>
        <v>4000</v>
      </c>
      <c r="W101" s="189"/>
      <c r="X101" s="190">
        <f t="shared" si="6"/>
        <v>0</v>
      </c>
      <c r="Y101" s="231" t="s">
        <v>500</v>
      </c>
      <c r="AA101" s="190">
        <f t="shared" si="7"/>
        <v>62066.666666666664</v>
      </c>
      <c r="AB101" s="232" t="s">
        <v>500</v>
      </c>
    </row>
    <row r="102" spans="2:28" x14ac:dyDescent="0.35">
      <c r="B102" s="187" t="s">
        <v>113</v>
      </c>
      <c r="D102" s="192"/>
      <c r="E102" s="30"/>
      <c r="F102" s="188"/>
      <c r="G102" s="192"/>
      <c r="H102" s="224"/>
      <c r="I102" s="188"/>
      <c r="J102" s="192"/>
      <c r="K102" s="30"/>
      <c r="L102" s="188"/>
      <c r="M102" s="192"/>
      <c r="N102" s="224"/>
      <c r="O102" s="82"/>
      <c r="P102" s="192"/>
      <c r="Q102" s="30"/>
      <c r="R102" s="188"/>
      <c r="S102" s="192"/>
      <c r="U102" s="190">
        <f t="shared" si="8"/>
        <v>0</v>
      </c>
      <c r="V102" s="191">
        <f t="shared" si="8"/>
        <v>0</v>
      </c>
      <c r="W102" s="189"/>
      <c r="X102" s="190">
        <f t="shared" si="6"/>
        <v>0</v>
      </c>
      <c r="Y102" s="191">
        <f t="shared" si="6"/>
        <v>0</v>
      </c>
      <c r="AA102" s="190">
        <f t="shared" si="7"/>
        <v>0</v>
      </c>
      <c r="AB102" s="192">
        <f t="shared" si="7"/>
        <v>0</v>
      </c>
    </row>
    <row r="103" spans="2:28" x14ac:dyDescent="0.35">
      <c r="B103" s="187" t="s">
        <v>114</v>
      </c>
      <c r="D103" s="192"/>
      <c r="E103" s="30"/>
      <c r="F103" s="188"/>
      <c r="G103" s="192"/>
      <c r="H103" s="224"/>
      <c r="I103" s="188"/>
      <c r="J103" s="192"/>
      <c r="K103" s="30"/>
      <c r="L103" s="188"/>
      <c r="M103" s="192"/>
      <c r="N103" s="224"/>
      <c r="O103" s="82"/>
      <c r="P103" s="192"/>
      <c r="Q103" s="30"/>
      <c r="R103" s="188"/>
      <c r="S103" s="192"/>
      <c r="U103" s="190">
        <f t="shared" si="8"/>
        <v>0</v>
      </c>
      <c r="V103" s="191">
        <f t="shared" si="8"/>
        <v>0</v>
      </c>
      <c r="W103" s="189"/>
      <c r="X103" s="190">
        <f t="shared" si="6"/>
        <v>0</v>
      </c>
      <c r="Y103" s="191">
        <f t="shared" si="6"/>
        <v>0</v>
      </c>
      <c r="AA103" s="190">
        <f t="shared" si="7"/>
        <v>0</v>
      </c>
      <c r="AB103" s="192">
        <f t="shared" si="7"/>
        <v>0</v>
      </c>
    </row>
    <row r="104" spans="2:28" x14ac:dyDescent="0.35">
      <c r="B104" s="196" t="s">
        <v>115</v>
      </c>
      <c r="C104" s="188">
        <v>29714617</v>
      </c>
      <c r="D104" s="192">
        <v>293126</v>
      </c>
      <c r="E104" s="30"/>
      <c r="F104" s="188">
        <v>750445</v>
      </c>
      <c r="G104" s="192">
        <v>8425</v>
      </c>
      <c r="H104" s="224"/>
      <c r="I104" s="188">
        <v>8826316</v>
      </c>
      <c r="J104" s="192">
        <v>111769</v>
      </c>
      <c r="K104" s="30"/>
      <c r="L104" s="188">
        <v>1389074</v>
      </c>
      <c r="M104" s="192">
        <v>15789</v>
      </c>
      <c r="N104" s="224"/>
      <c r="O104" s="188">
        <v>6503271</v>
      </c>
      <c r="P104" s="192">
        <v>140430</v>
      </c>
      <c r="Q104" s="30"/>
      <c r="R104" s="188">
        <v>869508</v>
      </c>
      <c r="S104" s="192">
        <v>34409</v>
      </c>
      <c r="U104" s="190">
        <f t="shared" si="8"/>
        <v>15014734.666666666</v>
      </c>
      <c r="V104" s="191">
        <f t="shared" si="8"/>
        <v>181775</v>
      </c>
      <c r="W104" s="189"/>
      <c r="X104" s="190">
        <f t="shared" ref="X104:Y124" si="9">(F104+L104+R104)/3</f>
        <v>1003009</v>
      </c>
      <c r="Y104" s="191">
        <f t="shared" si="9"/>
        <v>19541</v>
      </c>
      <c r="AA104" s="190">
        <f t="shared" si="7"/>
        <v>14011725.666666666</v>
      </c>
      <c r="AB104" s="191">
        <f t="shared" si="7"/>
        <v>162234</v>
      </c>
    </row>
    <row r="105" spans="2:28" x14ac:dyDescent="0.35">
      <c r="B105" s="187" t="s">
        <v>116</v>
      </c>
      <c r="C105" s="188">
        <v>2030</v>
      </c>
      <c r="D105" s="192">
        <v>211</v>
      </c>
      <c r="E105" s="30"/>
      <c r="F105" s="188"/>
      <c r="G105" s="192"/>
      <c r="H105" s="224"/>
      <c r="I105" s="188"/>
      <c r="J105" s="192"/>
      <c r="K105" s="30"/>
      <c r="L105" s="188"/>
      <c r="M105" s="192"/>
      <c r="N105" s="224"/>
      <c r="O105" s="188">
        <v>2711</v>
      </c>
      <c r="P105" s="192">
        <v>369</v>
      </c>
      <c r="Q105" s="30"/>
      <c r="R105" s="188"/>
      <c r="S105" s="192"/>
      <c r="U105" s="190">
        <f t="shared" si="8"/>
        <v>1580.3333333333333</v>
      </c>
      <c r="V105" s="191">
        <f t="shared" si="8"/>
        <v>193.33333333333334</v>
      </c>
      <c r="W105" s="189"/>
      <c r="X105" s="190">
        <f t="shared" si="9"/>
        <v>0</v>
      </c>
      <c r="Y105" s="191">
        <f t="shared" si="9"/>
        <v>0</v>
      </c>
      <c r="AA105" s="190">
        <f t="shared" si="7"/>
        <v>1580.3333333333333</v>
      </c>
      <c r="AB105" s="192">
        <f t="shared" si="7"/>
        <v>193.33333333333334</v>
      </c>
    </row>
    <row r="106" spans="2:28" x14ac:dyDescent="0.35">
      <c r="B106" s="187" t="s">
        <v>117</v>
      </c>
      <c r="C106" s="188">
        <v>270</v>
      </c>
      <c r="D106" s="192">
        <v>0</v>
      </c>
      <c r="E106" s="30"/>
      <c r="F106" s="188"/>
      <c r="G106" s="192"/>
      <c r="H106" s="224"/>
      <c r="I106" s="188"/>
      <c r="J106" s="192"/>
      <c r="K106" s="30"/>
      <c r="L106" s="188"/>
      <c r="M106" s="192"/>
      <c r="N106" s="224"/>
      <c r="O106" s="188">
        <v>351</v>
      </c>
      <c r="P106" s="192">
        <v>1</v>
      </c>
      <c r="Q106" s="30"/>
      <c r="R106" s="188"/>
      <c r="S106" s="192"/>
      <c r="U106" s="190">
        <f t="shared" si="8"/>
        <v>207</v>
      </c>
      <c r="V106" s="191">
        <f t="shared" si="8"/>
        <v>0.33333333333333331</v>
      </c>
      <c r="W106" s="189"/>
      <c r="X106" s="190">
        <f t="shared" si="9"/>
        <v>0</v>
      </c>
      <c r="Y106" s="191">
        <f t="shared" si="9"/>
        <v>0</v>
      </c>
      <c r="AA106" s="190">
        <f t="shared" si="7"/>
        <v>207</v>
      </c>
      <c r="AB106" s="192">
        <f t="shared" si="7"/>
        <v>0.33333333333333331</v>
      </c>
    </row>
    <row r="107" spans="2:28" x14ac:dyDescent="0.35">
      <c r="B107" s="187" t="s">
        <v>118</v>
      </c>
      <c r="C107" s="188">
        <v>98594</v>
      </c>
      <c r="D107" s="192">
        <v>2318</v>
      </c>
      <c r="E107" s="30"/>
      <c r="F107" s="188"/>
      <c r="G107" s="192"/>
      <c r="H107" s="224"/>
      <c r="I107" s="188">
        <v>96674</v>
      </c>
      <c r="J107" s="192">
        <v>1503</v>
      </c>
      <c r="K107" s="30"/>
      <c r="L107" s="188"/>
      <c r="M107" s="192"/>
      <c r="N107" s="224"/>
      <c r="O107" s="188">
        <v>4547</v>
      </c>
      <c r="P107" s="192">
        <v>272</v>
      </c>
      <c r="Q107" s="30"/>
      <c r="R107" s="188"/>
      <c r="S107" s="192"/>
      <c r="U107" s="190">
        <f t="shared" si="8"/>
        <v>66605</v>
      </c>
      <c r="V107" s="191">
        <f t="shared" si="8"/>
        <v>1364.3333333333333</v>
      </c>
      <c r="W107" s="189"/>
      <c r="X107" s="190">
        <f t="shared" si="9"/>
        <v>0</v>
      </c>
      <c r="Y107" s="191">
        <f t="shared" si="9"/>
        <v>0</v>
      </c>
      <c r="AA107" s="190">
        <f t="shared" si="7"/>
        <v>66605</v>
      </c>
      <c r="AB107" s="192">
        <f t="shared" si="7"/>
        <v>1364.3333333333333</v>
      </c>
    </row>
    <row r="108" spans="2:28" x14ac:dyDescent="0.35">
      <c r="B108" s="196" t="s">
        <v>119</v>
      </c>
      <c r="C108" s="188">
        <v>3905281</v>
      </c>
      <c r="D108" s="192">
        <v>1008955</v>
      </c>
      <c r="E108" s="30"/>
      <c r="F108" s="188">
        <v>1844679</v>
      </c>
      <c r="G108" s="192">
        <v>20951</v>
      </c>
      <c r="H108" s="224"/>
      <c r="I108" s="188">
        <v>3964491</v>
      </c>
      <c r="J108" s="192">
        <v>1123191</v>
      </c>
      <c r="K108" s="30"/>
      <c r="L108" s="188">
        <v>1151678</v>
      </c>
      <c r="M108" s="192">
        <v>40559</v>
      </c>
      <c r="N108" s="224"/>
      <c r="O108" s="188">
        <v>12189</v>
      </c>
      <c r="P108" s="192">
        <v>64</v>
      </c>
      <c r="Q108" s="30"/>
      <c r="R108" s="188">
        <v>1192701</v>
      </c>
      <c r="S108" s="192">
        <v>20528</v>
      </c>
      <c r="U108" s="190">
        <f t="shared" si="8"/>
        <v>2627320.3333333335</v>
      </c>
      <c r="V108" s="191">
        <f t="shared" si="8"/>
        <v>710736.66666666663</v>
      </c>
      <c r="W108" s="189"/>
      <c r="X108" s="190">
        <f t="shared" si="9"/>
        <v>1396352.6666666667</v>
      </c>
      <c r="Y108" s="191">
        <f t="shared" si="9"/>
        <v>27346</v>
      </c>
      <c r="AA108" s="190">
        <f t="shared" si="7"/>
        <v>1230967.6666666667</v>
      </c>
      <c r="AB108" s="191">
        <f t="shared" si="7"/>
        <v>683390.66666666663</v>
      </c>
    </row>
    <row r="109" spans="2:28" x14ac:dyDescent="0.35">
      <c r="B109" s="187" t="s">
        <v>120</v>
      </c>
      <c r="D109" s="192"/>
      <c r="E109" s="30"/>
      <c r="F109" s="188"/>
      <c r="G109" s="192"/>
      <c r="H109" s="224"/>
      <c r="I109" s="188"/>
      <c r="J109" s="192"/>
      <c r="K109" s="30"/>
      <c r="L109" s="188"/>
      <c r="M109" s="192"/>
      <c r="N109" s="224"/>
      <c r="P109" s="192"/>
      <c r="Q109" s="30"/>
      <c r="R109" s="188"/>
      <c r="S109" s="192"/>
      <c r="U109" s="190">
        <f t="shared" si="8"/>
        <v>0</v>
      </c>
      <c r="V109" s="191">
        <f t="shared" si="8"/>
        <v>0</v>
      </c>
      <c r="W109" s="189"/>
      <c r="X109" s="190">
        <f t="shared" si="9"/>
        <v>0</v>
      </c>
      <c r="Y109" s="191">
        <f t="shared" si="9"/>
        <v>0</v>
      </c>
      <c r="AA109" s="190">
        <f t="shared" si="7"/>
        <v>0</v>
      </c>
      <c r="AB109" s="192">
        <f t="shared" si="7"/>
        <v>0</v>
      </c>
    </row>
    <row r="110" spans="2:28" x14ac:dyDescent="0.35">
      <c r="B110" s="187" t="s">
        <v>121</v>
      </c>
      <c r="D110" s="192"/>
      <c r="E110" s="30"/>
      <c r="F110" s="188"/>
      <c r="G110" s="192"/>
      <c r="H110" s="224"/>
      <c r="I110" s="188"/>
      <c r="J110" s="192"/>
      <c r="K110" s="30"/>
      <c r="L110" s="188"/>
      <c r="M110" s="192"/>
      <c r="N110" s="224"/>
      <c r="P110" s="192"/>
      <c r="Q110" s="30"/>
      <c r="R110" s="188"/>
      <c r="S110" s="192"/>
      <c r="U110" s="190">
        <f t="shared" si="8"/>
        <v>0</v>
      </c>
      <c r="V110" s="191">
        <f t="shared" si="8"/>
        <v>0</v>
      </c>
      <c r="W110" s="189"/>
      <c r="X110" s="190">
        <f t="shared" si="9"/>
        <v>0</v>
      </c>
      <c r="Y110" s="191">
        <f t="shared" si="9"/>
        <v>0</v>
      </c>
      <c r="AA110" s="190">
        <f t="shared" si="7"/>
        <v>0</v>
      </c>
      <c r="AB110" s="192">
        <f t="shared" si="7"/>
        <v>0</v>
      </c>
    </row>
    <row r="111" spans="2:28" x14ac:dyDescent="0.35">
      <c r="B111" s="187" t="s">
        <v>122</v>
      </c>
      <c r="C111" s="188">
        <v>3992</v>
      </c>
      <c r="D111" s="192">
        <v>1040</v>
      </c>
      <c r="E111" s="30"/>
      <c r="F111" s="188"/>
      <c r="G111" s="192"/>
      <c r="H111" s="224"/>
      <c r="I111" s="188"/>
      <c r="J111" s="192"/>
      <c r="K111" s="30"/>
      <c r="L111" s="188"/>
      <c r="M111" s="192"/>
      <c r="N111" s="224"/>
      <c r="O111" s="188">
        <v>3676</v>
      </c>
      <c r="P111" s="192">
        <v>2000</v>
      </c>
      <c r="Q111" s="30"/>
      <c r="R111" s="188"/>
      <c r="S111" s="192"/>
      <c r="U111" s="190">
        <f t="shared" si="8"/>
        <v>2556</v>
      </c>
      <c r="V111" s="191">
        <f t="shared" si="8"/>
        <v>1013.3333333333334</v>
      </c>
      <c r="W111" s="189"/>
      <c r="X111" s="190">
        <f t="shared" si="9"/>
        <v>0</v>
      </c>
      <c r="Y111" s="191">
        <f t="shared" si="9"/>
        <v>0</v>
      </c>
      <c r="AA111" s="190">
        <f t="shared" si="7"/>
        <v>2556</v>
      </c>
      <c r="AB111" s="192">
        <f t="shared" si="7"/>
        <v>1013.3333333333334</v>
      </c>
    </row>
    <row r="112" spans="2:28" x14ac:dyDescent="0.35">
      <c r="B112" s="196" t="s">
        <v>123</v>
      </c>
      <c r="C112" s="188">
        <v>2208204</v>
      </c>
      <c r="D112" s="192">
        <v>132781</v>
      </c>
      <c r="E112" s="30"/>
      <c r="F112" s="188">
        <v>4493268</v>
      </c>
      <c r="G112" s="192">
        <v>58648</v>
      </c>
      <c r="I112" s="188">
        <v>1367097</v>
      </c>
      <c r="J112" s="192">
        <v>87462</v>
      </c>
      <c r="K112" s="30"/>
      <c r="L112" s="188">
        <v>309087</v>
      </c>
      <c r="M112" s="192">
        <v>3702</v>
      </c>
      <c r="O112" s="188">
        <v>1853933</v>
      </c>
      <c r="P112" s="192">
        <v>102053</v>
      </c>
      <c r="Q112" s="30"/>
      <c r="R112" s="188">
        <v>2665562</v>
      </c>
      <c r="S112" s="192">
        <v>62726</v>
      </c>
      <c r="U112" s="190">
        <f t="shared" si="8"/>
        <v>1809744.6666666667</v>
      </c>
      <c r="V112" s="191">
        <f t="shared" si="8"/>
        <v>107432</v>
      </c>
      <c r="W112" s="189"/>
      <c r="X112" s="190">
        <f t="shared" si="9"/>
        <v>2489305.6666666665</v>
      </c>
      <c r="Y112" s="191">
        <f t="shared" si="9"/>
        <v>41692</v>
      </c>
      <c r="AA112" s="190">
        <f t="shared" si="7"/>
        <v>-679560.99999999977</v>
      </c>
      <c r="AB112" s="191">
        <f t="shared" si="7"/>
        <v>65740</v>
      </c>
    </row>
    <row r="113" spans="2:28" x14ac:dyDescent="0.35">
      <c r="B113" s="187" t="s">
        <v>125</v>
      </c>
      <c r="C113" s="188">
        <v>264</v>
      </c>
      <c r="D113" s="192">
        <v>3</v>
      </c>
      <c r="E113" s="30"/>
      <c r="F113" s="188"/>
      <c r="G113" s="192"/>
      <c r="I113" s="188">
        <v>6258</v>
      </c>
      <c r="J113" s="192">
        <v>72</v>
      </c>
      <c r="K113" s="30"/>
      <c r="L113" s="188"/>
      <c r="M113" s="192"/>
      <c r="O113" s="188">
        <v>22329</v>
      </c>
      <c r="P113" s="192">
        <v>2553</v>
      </c>
      <c r="Q113" s="30"/>
      <c r="R113" s="188"/>
      <c r="S113" s="192"/>
      <c r="U113" s="190">
        <f t="shared" si="8"/>
        <v>9617</v>
      </c>
      <c r="V113" s="191">
        <f t="shared" si="8"/>
        <v>876</v>
      </c>
      <c r="W113" s="189"/>
      <c r="X113" s="190">
        <f t="shared" si="9"/>
        <v>0</v>
      </c>
      <c r="Y113" s="191">
        <f t="shared" si="9"/>
        <v>0</v>
      </c>
      <c r="AA113" s="190">
        <f t="shared" si="7"/>
        <v>9617</v>
      </c>
      <c r="AB113" s="192">
        <f t="shared" si="7"/>
        <v>876</v>
      </c>
    </row>
    <row r="114" spans="2:28" x14ac:dyDescent="0.35">
      <c r="B114" s="187" t="s">
        <v>126</v>
      </c>
      <c r="D114" s="192"/>
      <c r="E114" s="30"/>
      <c r="F114" s="188"/>
      <c r="G114" s="192"/>
      <c r="I114" s="188"/>
      <c r="J114" s="192"/>
      <c r="K114" s="30"/>
      <c r="L114" s="188"/>
      <c r="M114" s="192"/>
      <c r="P114" s="192"/>
      <c r="Q114" s="30"/>
      <c r="R114" s="188"/>
      <c r="S114" s="192"/>
      <c r="U114" s="190">
        <f t="shared" si="8"/>
        <v>0</v>
      </c>
      <c r="V114" s="191">
        <f t="shared" si="8"/>
        <v>0</v>
      </c>
      <c r="W114" s="189"/>
      <c r="X114" s="190">
        <f t="shared" si="9"/>
        <v>0</v>
      </c>
      <c r="Y114" s="191">
        <f t="shared" si="9"/>
        <v>0</v>
      </c>
      <c r="AA114" s="190">
        <f t="shared" si="7"/>
        <v>0</v>
      </c>
      <c r="AB114" s="192">
        <f t="shared" si="7"/>
        <v>0</v>
      </c>
    </row>
    <row r="115" spans="2:28" x14ac:dyDescent="0.35">
      <c r="B115" s="187" t="s">
        <v>127</v>
      </c>
      <c r="D115" s="192"/>
      <c r="E115" s="30"/>
      <c r="F115" s="188"/>
      <c r="G115" s="192"/>
      <c r="I115" s="188"/>
      <c r="J115" s="192"/>
      <c r="K115" s="30"/>
      <c r="L115" s="188"/>
      <c r="M115" s="192"/>
      <c r="P115" s="192"/>
      <c r="Q115" s="30"/>
      <c r="R115" s="188"/>
      <c r="S115" s="192"/>
      <c r="U115" s="190">
        <f t="shared" si="8"/>
        <v>0</v>
      </c>
      <c r="V115" s="191">
        <f t="shared" si="8"/>
        <v>0</v>
      </c>
      <c r="W115" s="189"/>
      <c r="X115" s="190">
        <f t="shared" si="9"/>
        <v>0</v>
      </c>
      <c r="Y115" s="191">
        <f t="shared" si="9"/>
        <v>0</v>
      </c>
      <c r="AA115" s="190">
        <f t="shared" si="7"/>
        <v>0</v>
      </c>
      <c r="AB115" s="192">
        <f t="shared" si="7"/>
        <v>0</v>
      </c>
    </row>
    <row r="116" spans="2:28" x14ac:dyDescent="0.35">
      <c r="B116" s="196" t="s">
        <v>128</v>
      </c>
      <c r="C116" s="188">
        <v>67622</v>
      </c>
      <c r="D116" s="192">
        <v>1245</v>
      </c>
      <c r="E116" s="30"/>
      <c r="F116" s="188">
        <v>2606646</v>
      </c>
      <c r="G116" s="192">
        <v>63315</v>
      </c>
      <c r="I116" s="188">
        <v>354177</v>
      </c>
      <c r="J116" s="192">
        <v>6690</v>
      </c>
      <c r="K116" s="30"/>
      <c r="L116" s="188">
        <v>1758217</v>
      </c>
      <c r="M116" s="192">
        <v>30637</v>
      </c>
      <c r="O116" s="188">
        <v>22212</v>
      </c>
      <c r="P116" s="192">
        <v>487</v>
      </c>
      <c r="Q116" s="30"/>
      <c r="R116" s="188">
        <v>108172</v>
      </c>
      <c r="S116" s="192">
        <v>8481</v>
      </c>
      <c r="U116" s="190">
        <f t="shared" si="8"/>
        <v>148003.66666666666</v>
      </c>
      <c r="V116" s="191">
        <f t="shared" si="8"/>
        <v>2807.3333333333335</v>
      </c>
      <c r="W116" s="189"/>
      <c r="X116" s="190">
        <f t="shared" si="9"/>
        <v>1491011.6666666667</v>
      </c>
      <c r="Y116" s="191">
        <f t="shared" si="9"/>
        <v>34144.333333333336</v>
      </c>
      <c r="AA116" s="190">
        <f t="shared" si="7"/>
        <v>-1343008</v>
      </c>
      <c r="AB116" s="191">
        <f t="shared" si="7"/>
        <v>-31337.000000000004</v>
      </c>
    </row>
    <row r="117" spans="2:28" x14ac:dyDescent="0.35">
      <c r="B117" s="187" t="s">
        <v>129</v>
      </c>
      <c r="D117" s="192"/>
      <c r="E117" s="30"/>
      <c r="F117" s="188"/>
      <c r="G117" s="192"/>
      <c r="I117" s="188"/>
      <c r="J117" s="192"/>
      <c r="K117" s="30"/>
      <c r="L117" s="188"/>
      <c r="M117" s="192"/>
      <c r="P117" s="192"/>
      <c r="Q117" s="30"/>
      <c r="R117" s="188"/>
      <c r="S117" s="192"/>
      <c r="U117" s="190">
        <f t="shared" si="8"/>
        <v>0</v>
      </c>
      <c r="V117" s="191">
        <f t="shared" si="8"/>
        <v>0</v>
      </c>
      <c r="W117" s="189"/>
      <c r="X117" s="190">
        <f t="shared" si="9"/>
        <v>0</v>
      </c>
      <c r="Y117" s="191">
        <f t="shared" si="9"/>
        <v>0</v>
      </c>
      <c r="AA117" s="190">
        <f t="shared" si="7"/>
        <v>0</v>
      </c>
      <c r="AB117" s="192">
        <f t="shared" si="7"/>
        <v>0</v>
      </c>
    </row>
    <row r="118" spans="2:28" x14ac:dyDescent="0.35">
      <c r="B118" s="196" t="s">
        <v>130</v>
      </c>
      <c r="C118" s="188">
        <v>4927209</v>
      </c>
      <c r="D118" s="192">
        <v>86339</v>
      </c>
      <c r="E118" s="30"/>
      <c r="F118" s="188">
        <v>848795</v>
      </c>
      <c r="G118" s="192">
        <v>11098</v>
      </c>
      <c r="I118" s="188">
        <v>520949</v>
      </c>
      <c r="J118" s="192">
        <v>9488</v>
      </c>
      <c r="K118" s="30"/>
      <c r="L118" s="188">
        <v>693921</v>
      </c>
      <c r="M118" s="192">
        <v>15765</v>
      </c>
      <c r="O118" s="188">
        <v>116437</v>
      </c>
      <c r="P118" s="192">
        <v>2587</v>
      </c>
      <c r="Q118" s="30"/>
      <c r="R118" s="188">
        <v>1434285</v>
      </c>
      <c r="S118" s="192">
        <v>35769</v>
      </c>
      <c r="U118" s="190">
        <f t="shared" si="8"/>
        <v>1854865</v>
      </c>
      <c r="V118" s="191">
        <f t="shared" si="8"/>
        <v>32804.666666666664</v>
      </c>
      <c r="W118" s="189"/>
      <c r="X118" s="190">
        <f t="shared" si="9"/>
        <v>992333.66666666663</v>
      </c>
      <c r="Y118" s="191">
        <f t="shared" si="9"/>
        <v>20877.333333333332</v>
      </c>
      <c r="AA118" s="190">
        <f t="shared" si="7"/>
        <v>862531.33333333337</v>
      </c>
      <c r="AB118" s="191">
        <f t="shared" si="7"/>
        <v>11927.333333333332</v>
      </c>
    </row>
    <row r="119" spans="2:28" x14ac:dyDescent="0.35">
      <c r="B119" s="196" t="s">
        <v>131</v>
      </c>
      <c r="C119" s="188">
        <v>10521458</v>
      </c>
      <c r="D119" s="192">
        <v>110261</v>
      </c>
      <c r="E119" s="30"/>
      <c r="F119" s="188">
        <v>1312492</v>
      </c>
      <c r="G119" s="192">
        <v>15011</v>
      </c>
      <c r="I119" s="188">
        <v>2360986</v>
      </c>
      <c r="J119" s="192">
        <v>47322</v>
      </c>
      <c r="K119" s="30"/>
      <c r="L119" s="188">
        <v>1402</v>
      </c>
      <c r="M119" s="192">
        <v>60</v>
      </c>
      <c r="O119" s="188">
        <v>894389</v>
      </c>
      <c r="P119" s="192">
        <v>30506</v>
      </c>
      <c r="Q119" s="30"/>
      <c r="R119" s="188">
        <v>203340</v>
      </c>
      <c r="S119" s="192">
        <v>6086</v>
      </c>
      <c r="U119" s="190">
        <f t="shared" si="8"/>
        <v>4592277.666666667</v>
      </c>
      <c r="V119" s="191">
        <f t="shared" si="8"/>
        <v>62696.333333333336</v>
      </c>
      <c r="W119" s="189"/>
      <c r="X119" s="190">
        <f t="shared" si="9"/>
        <v>505744.66666666669</v>
      </c>
      <c r="Y119" s="191">
        <f t="shared" si="9"/>
        <v>7052.333333333333</v>
      </c>
      <c r="AA119" s="190">
        <f t="shared" si="7"/>
        <v>4086533.0000000005</v>
      </c>
      <c r="AB119" s="191">
        <f t="shared" si="7"/>
        <v>55644</v>
      </c>
    </row>
    <row r="120" spans="2:28" x14ac:dyDescent="0.35">
      <c r="B120" s="196" t="s">
        <v>132</v>
      </c>
      <c r="C120" s="188">
        <v>30080</v>
      </c>
      <c r="D120" s="192">
        <v>3405</v>
      </c>
      <c r="E120" s="30"/>
      <c r="F120" s="188">
        <v>1199312</v>
      </c>
      <c r="G120" s="192">
        <v>17083</v>
      </c>
      <c r="I120" s="188">
        <v>22243</v>
      </c>
      <c r="J120" s="192">
        <v>10421</v>
      </c>
      <c r="K120" s="30"/>
      <c r="L120" s="188">
        <v>1238529</v>
      </c>
      <c r="M120" s="192">
        <v>22596</v>
      </c>
      <c r="O120" s="188">
        <v>35504</v>
      </c>
      <c r="P120" s="192">
        <v>1315</v>
      </c>
      <c r="Q120" s="30"/>
      <c r="R120" s="188">
        <v>953603</v>
      </c>
      <c r="S120" s="192">
        <v>34401</v>
      </c>
      <c r="U120" s="190">
        <f t="shared" si="8"/>
        <v>29275.666666666668</v>
      </c>
      <c r="V120" s="191">
        <f t="shared" si="8"/>
        <v>5047</v>
      </c>
      <c r="W120" s="189"/>
      <c r="X120" s="190">
        <f t="shared" si="9"/>
        <v>1130481.3333333333</v>
      </c>
      <c r="Y120" s="191">
        <f t="shared" si="9"/>
        <v>24693.333333333332</v>
      </c>
      <c r="AA120" s="190">
        <f t="shared" si="7"/>
        <v>-1101205.6666666665</v>
      </c>
      <c r="AB120" s="191">
        <f t="shared" si="7"/>
        <v>-19646.333333333332</v>
      </c>
    </row>
    <row r="121" spans="2:28" x14ac:dyDescent="0.35">
      <c r="B121" s="187" t="s">
        <v>124</v>
      </c>
      <c r="D121" s="192"/>
      <c r="E121" s="30"/>
      <c r="F121" s="188"/>
      <c r="G121" s="192"/>
      <c r="I121" s="188"/>
      <c r="J121" s="192"/>
      <c r="K121" s="30"/>
      <c r="L121" s="188"/>
      <c r="M121" s="192"/>
      <c r="P121" s="192"/>
      <c r="Q121" s="30"/>
      <c r="R121" s="188"/>
      <c r="S121" s="192"/>
      <c r="U121" s="190">
        <f t="shared" si="8"/>
        <v>0</v>
      </c>
      <c r="V121" s="191">
        <f t="shared" si="8"/>
        <v>0</v>
      </c>
      <c r="W121" s="189"/>
      <c r="X121" s="190">
        <f t="shared" si="9"/>
        <v>0</v>
      </c>
      <c r="Y121" s="191">
        <f t="shared" si="9"/>
        <v>0</v>
      </c>
      <c r="AA121" s="190">
        <f t="shared" si="7"/>
        <v>0</v>
      </c>
      <c r="AB121" s="192">
        <f t="shared" si="7"/>
        <v>0</v>
      </c>
    </row>
    <row r="122" spans="2:28" x14ac:dyDescent="0.35">
      <c r="B122" s="187" t="s">
        <v>133</v>
      </c>
      <c r="D122" s="192"/>
      <c r="E122" s="30"/>
      <c r="F122" s="188"/>
      <c r="G122" s="192"/>
      <c r="I122" s="188">
        <v>865</v>
      </c>
      <c r="J122" s="192">
        <v>13057</v>
      </c>
      <c r="K122" s="30"/>
      <c r="L122" s="188"/>
      <c r="M122" s="192"/>
      <c r="P122" s="192"/>
      <c r="Q122" s="30"/>
      <c r="R122" s="188"/>
      <c r="S122" s="192"/>
      <c r="U122" s="190">
        <f t="shared" si="8"/>
        <v>288.33333333333331</v>
      </c>
      <c r="V122" s="191">
        <f t="shared" si="8"/>
        <v>4352.333333333333</v>
      </c>
      <c r="W122" s="189"/>
      <c r="X122" s="190">
        <f t="shared" si="9"/>
        <v>0</v>
      </c>
      <c r="Y122" s="231" t="s">
        <v>500</v>
      </c>
      <c r="AA122" s="190">
        <f t="shared" si="7"/>
        <v>288.33333333333331</v>
      </c>
      <c r="AB122" s="232" t="s">
        <v>500</v>
      </c>
    </row>
    <row r="123" spans="2:28" x14ac:dyDescent="0.35">
      <c r="B123" s="196" t="s">
        <v>134</v>
      </c>
      <c r="C123" s="188">
        <v>19650</v>
      </c>
      <c r="D123" s="192">
        <v>180</v>
      </c>
      <c r="E123" s="30"/>
      <c r="F123" s="188">
        <v>27644848</v>
      </c>
      <c r="G123" s="192">
        <v>293376</v>
      </c>
      <c r="I123" s="188"/>
      <c r="J123" s="192"/>
      <c r="K123" s="30"/>
      <c r="L123" s="188">
        <v>8926470</v>
      </c>
      <c r="M123" s="192">
        <v>139113</v>
      </c>
      <c r="O123" s="188">
        <v>2610</v>
      </c>
      <c r="P123" s="192">
        <v>30</v>
      </c>
      <c r="Q123" s="30"/>
      <c r="R123" s="188">
        <v>3700634</v>
      </c>
      <c r="S123" s="192">
        <v>75377</v>
      </c>
      <c r="U123" s="190">
        <f t="shared" si="8"/>
        <v>7420</v>
      </c>
      <c r="V123" s="191">
        <f t="shared" si="8"/>
        <v>70</v>
      </c>
      <c r="W123" s="189"/>
      <c r="X123" s="190">
        <f t="shared" si="9"/>
        <v>13423984</v>
      </c>
      <c r="Y123" s="191">
        <f t="shared" si="9"/>
        <v>169288.66666666666</v>
      </c>
      <c r="AA123" s="190">
        <f t="shared" si="7"/>
        <v>-13416564</v>
      </c>
      <c r="AB123" s="191">
        <f t="shared" si="7"/>
        <v>-169218.66666666666</v>
      </c>
    </row>
    <row r="124" spans="2:28" x14ac:dyDescent="0.35">
      <c r="B124" s="187" t="s">
        <v>135</v>
      </c>
      <c r="D124" s="192"/>
      <c r="E124" s="30"/>
      <c r="F124" s="188"/>
      <c r="G124" s="192"/>
      <c r="I124" s="188"/>
      <c r="J124" s="192"/>
      <c r="K124" s="30"/>
      <c r="L124" s="188"/>
      <c r="M124" s="192"/>
      <c r="O124" s="188">
        <v>6225</v>
      </c>
      <c r="P124" s="192">
        <v>99</v>
      </c>
      <c r="Q124" s="30"/>
      <c r="R124" s="188"/>
      <c r="S124" s="192"/>
      <c r="U124" s="190">
        <f t="shared" si="8"/>
        <v>2075</v>
      </c>
      <c r="V124" s="191">
        <f t="shared" si="8"/>
        <v>33</v>
      </c>
      <c r="W124" s="189"/>
      <c r="X124" s="190">
        <f t="shared" si="9"/>
        <v>0</v>
      </c>
      <c r="Y124" s="191">
        <f t="shared" si="9"/>
        <v>0</v>
      </c>
      <c r="AA124" s="190">
        <f t="shared" si="7"/>
        <v>2075</v>
      </c>
      <c r="AB124" s="192">
        <f t="shared" si="7"/>
        <v>33</v>
      </c>
    </row>
    <row r="125" spans="2:28" x14ac:dyDescent="0.35">
      <c r="B125" s="187" t="s">
        <v>136</v>
      </c>
      <c r="D125" s="192"/>
      <c r="E125" s="30"/>
      <c r="F125" s="188"/>
      <c r="G125" s="192"/>
      <c r="I125" s="188"/>
      <c r="J125" s="192"/>
      <c r="K125" s="30"/>
      <c r="L125" s="188"/>
      <c r="M125" s="192"/>
      <c r="P125" s="192"/>
      <c r="Q125" s="30"/>
      <c r="R125" s="188"/>
      <c r="S125" s="192"/>
      <c r="U125" s="190">
        <f t="shared" si="8"/>
        <v>0</v>
      </c>
      <c r="V125" s="191">
        <f t="shared" si="8"/>
        <v>0</v>
      </c>
      <c r="W125" s="189"/>
      <c r="X125" s="190">
        <f t="shared" ref="X125:Y126" si="10">(F125+L125+R125)/3</f>
        <v>0</v>
      </c>
      <c r="Y125" s="191">
        <f t="shared" si="10"/>
        <v>0</v>
      </c>
      <c r="AA125" s="190">
        <f t="shared" si="7"/>
        <v>0</v>
      </c>
      <c r="AB125" s="192">
        <f t="shared" si="7"/>
        <v>0</v>
      </c>
    </row>
    <row r="126" spans="2:28" x14ac:dyDescent="0.35">
      <c r="B126" s="187" t="s">
        <v>137</v>
      </c>
      <c r="D126" s="192"/>
      <c r="E126" s="30"/>
      <c r="F126" s="188"/>
      <c r="G126" s="192"/>
      <c r="I126" s="188"/>
      <c r="J126" s="192"/>
      <c r="K126" s="30"/>
      <c r="L126" s="188"/>
      <c r="M126" s="192"/>
      <c r="P126" s="192"/>
      <c r="Q126" s="30"/>
      <c r="R126" s="188"/>
      <c r="S126" s="192"/>
      <c r="U126" s="190">
        <f t="shared" si="8"/>
        <v>0</v>
      </c>
      <c r="V126" s="191">
        <f t="shared" si="8"/>
        <v>0</v>
      </c>
      <c r="W126" s="189"/>
      <c r="X126" s="190">
        <f t="shared" si="10"/>
        <v>0</v>
      </c>
      <c r="Y126" s="191">
        <f t="shared" si="10"/>
        <v>0</v>
      </c>
      <c r="AA126" s="190">
        <f t="shared" si="7"/>
        <v>0</v>
      </c>
      <c r="AB126" s="192">
        <f t="shared" si="7"/>
        <v>0</v>
      </c>
    </row>
    <row r="127" spans="2:28" x14ac:dyDescent="0.35">
      <c r="D127" s="193"/>
      <c r="E127" s="8"/>
      <c r="F127" s="190"/>
      <c r="G127" s="193"/>
      <c r="H127" s="8"/>
      <c r="I127" s="190"/>
      <c r="J127" s="193"/>
      <c r="K127" s="8"/>
      <c r="L127" s="190"/>
      <c r="M127" s="193"/>
      <c r="N127" s="8"/>
      <c r="O127" s="8"/>
      <c r="P127" s="193"/>
      <c r="Q127" s="8"/>
      <c r="R127" s="190"/>
      <c r="S127" s="193"/>
      <c r="T127" s="8"/>
      <c r="U127" s="162"/>
      <c r="V127" s="162"/>
      <c r="W127" s="162"/>
      <c r="X127" s="162"/>
      <c r="Y127" s="162"/>
      <c r="Z127" s="8"/>
      <c r="AA127" s="8"/>
    </row>
    <row r="128" spans="2:28" x14ac:dyDescent="0.35">
      <c r="D128" s="193"/>
      <c r="E128" s="8"/>
      <c r="F128" s="190"/>
      <c r="G128" s="193"/>
      <c r="H128" s="8"/>
      <c r="I128" s="190"/>
      <c r="J128" s="193"/>
      <c r="K128" s="8"/>
      <c r="L128" s="190"/>
      <c r="M128" s="193"/>
      <c r="N128" s="8"/>
      <c r="O128" s="8"/>
      <c r="P128" s="193"/>
      <c r="Q128" s="8"/>
      <c r="R128" s="190"/>
      <c r="S128" s="193"/>
      <c r="T128" s="8"/>
      <c r="U128" s="162"/>
      <c r="V128" s="162"/>
      <c r="W128" s="162"/>
      <c r="X128" s="162"/>
      <c r="Y128" s="162"/>
      <c r="Z128" s="8"/>
      <c r="AA128" s="8"/>
    </row>
    <row r="129" spans="2:28" x14ac:dyDescent="0.35">
      <c r="D129" s="193"/>
      <c r="E129" s="8"/>
      <c r="F129" s="190"/>
      <c r="G129" s="193"/>
      <c r="H129" s="8"/>
      <c r="I129" s="190"/>
      <c r="J129" s="193"/>
      <c r="K129" s="8"/>
      <c r="L129" s="190"/>
      <c r="M129" s="193"/>
      <c r="N129" s="8"/>
      <c r="O129" s="8"/>
      <c r="P129" s="193"/>
      <c r="Q129" s="8"/>
      <c r="R129" s="190"/>
      <c r="S129" s="193"/>
      <c r="T129" s="8"/>
      <c r="U129" s="162"/>
      <c r="V129" s="162"/>
      <c r="W129" s="162"/>
      <c r="X129" s="162"/>
      <c r="Y129" s="162"/>
      <c r="Z129" s="8"/>
      <c r="AA129" s="8"/>
      <c r="AB129" s="8"/>
    </row>
    <row r="130" spans="2:28" ht="18.5" x14ac:dyDescent="0.45">
      <c r="B130" s="2" t="s">
        <v>484</v>
      </c>
      <c r="D130" s="162"/>
      <c r="E130" s="162"/>
      <c r="F130" s="162"/>
      <c r="G130" s="162"/>
      <c r="H130" s="162"/>
      <c r="I130" s="162"/>
      <c r="J130" s="162"/>
      <c r="K130" s="162"/>
      <c r="L130" s="162"/>
      <c r="M130" s="193"/>
      <c r="N130" s="8"/>
      <c r="O130" s="8"/>
      <c r="P130" s="193"/>
      <c r="Q130" s="8"/>
      <c r="R130" s="190"/>
      <c r="S130" s="193"/>
      <c r="T130" s="8"/>
      <c r="U130" s="162"/>
      <c r="V130" s="162"/>
      <c r="W130" s="162"/>
      <c r="X130" s="162"/>
      <c r="Y130" s="162"/>
      <c r="Z130" s="8"/>
      <c r="AA130" s="8"/>
      <c r="AB130" s="8"/>
    </row>
    <row r="131" spans="2:28" x14ac:dyDescent="0.35">
      <c r="C131"/>
      <c r="D131"/>
      <c r="F131" s="8"/>
      <c r="G131" s="8"/>
      <c r="H131" s="8"/>
      <c r="I131" s="8"/>
      <c r="J131" s="8"/>
      <c r="K131" s="8"/>
      <c r="L131" s="8"/>
      <c r="M131" s="193"/>
      <c r="N131" s="8"/>
      <c r="O131" s="8"/>
      <c r="P131" s="193"/>
      <c r="Q131" s="8"/>
      <c r="R131" s="190"/>
      <c r="S131" s="193"/>
      <c r="T131" s="8"/>
      <c r="U131" s="162"/>
      <c r="V131" s="162"/>
      <c r="W131" s="162"/>
      <c r="X131" s="162"/>
      <c r="Y131" s="162"/>
      <c r="Z131" s="8"/>
      <c r="AA131" s="8"/>
      <c r="AB131" s="8"/>
    </row>
    <row r="132" spans="2:28" ht="18.5" x14ac:dyDescent="0.45">
      <c r="B132" s="2" t="s">
        <v>501</v>
      </c>
      <c r="C132"/>
      <c r="D132"/>
      <c r="F132" s="8"/>
      <c r="G132" s="8"/>
      <c r="H132" s="8"/>
      <c r="I132" s="8"/>
      <c r="J132" s="8"/>
      <c r="K132" s="8"/>
      <c r="L132" s="8"/>
      <c r="M132" s="193"/>
      <c r="N132" s="8"/>
      <c r="O132" s="8"/>
      <c r="P132" s="193"/>
      <c r="Q132" s="8"/>
      <c r="R132" s="190"/>
      <c r="S132" s="193"/>
      <c r="T132" s="8"/>
      <c r="U132" s="162"/>
      <c r="V132" s="162"/>
      <c r="W132" s="162"/>
      <c r="X132" s="162"/>
      <c r="Y132" s="162"/>
      <c r="Z132" s="8"/>
      <c r="AA132" s="8"/>
      <c r="AB132" s="8"/>
    </row>
    <row r="133" spans="2:28" ht="18.5" x14ac:dyDescent="0.45">
      <c r="B133" s="2" t="s">
        <v>502</v>
      </c>
      <c r="C133"/>
      <c r="D133"/>
      <c r="F133" s="8"/>
      <c r="G133" s="8"/>
      <c r="H133" s="8"/>
      <c r="I133" s="8"/>
      <c r="J133" s="8"/>
      <c r="K133" s="8"/>
      <c r="L133" s="8"/>
      <c r="M133" s="193"/>
      <c r="N133" s="8"/>
      <c r="O133" s="8"/>
      <c r="P133" s="193"/>
      <c r="Q133" s="8"/>
      <c r="R133" s="190"/>
      <c r="S133" s="193"/>
      <c r="T133" s="8"/>
      <c r="U133" s="162"/>
      <c r="V133" s="162"/>
      <c r="W133" s="162"/>
      <c r="X133" s="162"/>
      <c r="Y133" s="162"/>
      <c r="Z133" s="8"/>
      <c r="AA133" s="8"/>
      <c r="AB133" s="8"/>
    </row>
    <row r="134" spans="2:28" x14ac:dyDescent="0.35">
      <c r="B134" s="1" t="s">
        <v>604</v>
      </c>
      <c r="C134"/>
      <c r="D134"/>
      <c r="F134" s="8"/>
      <c r="G134" s="8"/>
      <c r="H134" s="8"/>
      <c r="I134" s="8"/>
      <c r="J134" s="8"/>
      <c r="K134" s="8"/>
      <c r="L134" s="8"/>
      <c r="M134" s="193"/>
      <c r="N134" s="8"/>
      <c r="O134" s="162"/>
      <c r="P134" s="193"/>
      <c r="Q134" s="8"/>
      <c r="R134" s="190"/>
      <c r="S134" s="193"/>
      <c r="T134" s="8"/>
      <c r="U134" s="162"/>
      <c r="V134" s="162"/>
      <c r="W134" s="162"/>
      <c r="X134" s="162"/>
      <c r="Y134" s="162"/>
      <c r="Z134" s="8"/>
      <c r="AA134" s="8"/>
      <c r="AB134" s="8"/>
    </row>
    <row r="135" spans="2:28" x14ac:dyDescent="0.35">
      <c r="B135" s="1" t="s">
        <v>470</v>
      </c>
      <c r="C135"/>
      <c r="D135"/>
      <c r="F135" s="8"/>
      <c r="G135" s="8"/>
      <c r="H135" s="8"/>
      <c r="I135" s="8"/>
      <c r="J135" s="8"/>
      <c r="K135" s="8"/>
      <c r="L135" s="8"/>
      <c r="M135" s="193"/>
      <c r="N135" s="8"/>
      <c r="O135" s="162"/>
      <c r="P135" s="193"/>
      <c r="Q135" s="8"/>
      <c r="R135" s="190"/>
      <c r="S135" s="162"/>
      <c r="T135" s="8"/>
      <c r="U135" s="162"/>
      <c r="V135" s="162"/>
      <c r="W135" s="162"/>
      <c r="X135" s="162"/>
      <c r="Y135" s="162"/>
      <c r="Z135" s="8"/>
      <c r="AA135" s="8"/>
      <c r="AB135" s="8"/>
    </row>
    <row r="136" spans="2:28" x14ac:dyDescent="0.35">
      <c r="B136" s="162"/>
      <c r="C136" s="162"/>
      <c r="D136" s="162"/>
      <c r="E136" s="162"/>
      <c r="F136" s="162"/>
      <c r="G136" s="162"/>
      <c r="H136" s="162"/>
      <c r="I136" s="162"/>
      <c r="J136" s="162"/>
      <c r="K136" s="162"/>
      <c r="L136" s="162"/>
      <c r="M136" s="193"/>
      <c r="N136" s="8"/>
      <c r="O136" s="162"/>
      <c r="P136" s="193"/>
      <c r="Q136" s="8"/>
      <c r="R136" s="190"/>
      <c r="S136" s="162"/>
      <c r="T136" s="8"/>
      <c r="U136" s="162"/>
      <c r="V136" s="162"/>
      <c r="W136" s="162"/>
      <c r="X136" s="162"/>
      <c r="Y136" s="162"/>
      <c r="Z136" s="8"/>
      <c r="AA136" s="8"/>
      <c r="AB136" s="8"/>
    </row>
    <row r="137" spans="2:28" ht="66.75" customHeight="1" x14ac:dyDescent="0.35">
      <c r="B137" s="217" t="s">
        <v>503</v>
      </c>
      <c r="C137" s="218" t="s">
        <v>14</v>
      </c>
      <c r="D137" s="219"/>
      <c r="E137" s="220"/>
      <c r="F137" s="421" t="s">
        <v>504</v>
      </c>
      <c r="G137" s="421"/>
      <c r="H137" s="8"/>
      <c r="I137" s="8"/>
      <c r="J137" s="8"/>
      <c r="K137" s="8"/>
      <c r="L137" s="8"/>
      <c r="M137" s="193"/>
      <c r="N137" s="8"/>
      <c r="O137" s="162"/>
      <c r="P137" s="193"/>
      <c r="Q137" s="8"/>
      <c r="R137" s="190"/>
      <c r="S137" s="162"/>
      <c r="T137" s="8"/>
      <c r="U137" s="162"/>
      <c r="V137" s="162"/>
      <c r="W137" s="162"/>
      <c r="X137" s="162"/>
      <c r="Y137" s="162"/>
      <c r="Z137" s="8"/>
      <c r="AA137" s="8"/>
      <c r="AB137" s="8"/>
    </row>
    <row r="138" spans="2:28" x14ac:dyDescent="0.35">
      <c r="B138" s="223">
        <v>1</v>
      </c>
      <c r="C138" s="200" t="s">
        <v>134</v>
      </c>
      <c r="D138" s="192"/>
      <c r="E138" s="8"/>
      <c r="F138" s="188"/>
      <c r="G138" s="193">
        <v>-169218.66666666666</v>
      </c>
      <c r="H138" s="8"/>
      <c r="I138" s="190"/>
      <c r="J138" s="193"/>
      <c r="K138" s="8"/>
      <c r="L138" s="190"/>
      <c r="M138" s="193"/>
      <c r="N138" s="8"/>
      <c r="O138" s="190"/>
      <c r="P138" s="193"/>
      <c r="Q138" s="8"/>
      <c r="R138" s="190"/>
      <c r="S138" s="193"/>
      <c r="T138" s="8"/>
      <c r="U138" s="190"/>
      <c r="V138" s="193"/>
      <c r="W138" s="162"/>
      <c r="X138" s="190"/>
      <c r="Y138" s="193"/>
      <c r="Z138" s="8"/>
      <c r="AA138" s="190"/>
      <c r="AB138" s="8"/>
    </row>
    <row r="139" spans="2:28" x14ac:dyDescent="0.35">
      <c r="B139" s="223">
        <v>2</v>
      </c>
      <c r="C139" s="200" t="s">
        <v>128</v>
      </c>
      <c r="D139" s="192"/>
      <c r="E139" s="8"/>
      <c r="F139" s="188"/>
      <c r="G139" s="193">
        <v>-31337.000000000004</v>
      </c>
      <c r="H139" s="8"/>
      <c r="I139" s="190"/>
      <c r="J139" s="193"/>
      <c r="K139" s="8"/>
      <c r="L139" s="190"/>
      <c r="M139" s="193"/>
      <c r="N139" s="8"/>
      <c r="O139" s="190"/>
      <c r="P139" s="193"/>
      <c r="Q139" s="8"/>
      <c r="R139" s="190"/>
      <c r="S139" s="193"/>
      <c r="T139" s="8"/>
      <c r="U139" s="190"/>
      <c r="V139" s="193"/>
      <c r="W139" s="162"/>
      <c r="X139" s="190"/>
      <c r="Y139" s="193"/>
      <c r="Z139" s="8"/>
      <c r="AA139" s="190"/>
      <c r="AB139" s="8"/>
    </row>
    <row r="140" spans="2:28" x14ac:dyDescent="0.35">
      <c r="B140" s="223">
        <v>3</v>
      </c>
      <c r="C140" s="200" t="s">
        <v>59</v>
      </c>
      <c r="D140" s="192"/>
      <c r="E140" s="8"/>
      <c r="F140" s="188"/>
      <c r="G140" s="193">
        <v>-29449.666666666657</v>
      </c>
      <c r="H140" s="162"/>
      <c r="I140" s="190"/>
      <c r="J140" s="193"/>
      <c r="K140" s="8"/>
      <c r="L140" s="190"/>
      <c r="M140" s="193"/>
      <c r="N140" s="162"/>
      <c r="O140" s="190"/>
      <c r="P140" s="193"/>
      <c r="Q140" s="8"/>
      <c r="R140" s="190"/>
      <c r="S140" s="193"/>
      <c r="T140" s="8"/>
      <c r="U140" s="190"/>
      <c r="V140" s="193"/>
      <c r="W140" s="162"/>
      <c r="X140" s="190"/>
      <c r="Y140" s="193"/>
      <c r="Z140" s="8"/>
      <c r="AA140" s="190"/>
      <c r="AB140" s="8"/>
    </row>
    <row r="141" spans="2:28" x14ac:dyDescent="0.35">
      <c r="B141" s="223">
        <v>4</v>
      </c>
      <c r="C141" s="200" t="s">
        <v>132</v>
      </c>
      <c r="D141" s="192"/>
      <c r="E141" s="8"/>
      <c r="F141" s="188"/>
      <c r="G141" s="193">
        <v>-19646.333333333332</v>
      </c>
      <c r="H141" s="8"/>
      <c r="I141" s="190"/>
      <c r="J141" s="193"/>
      <c r="K141" s="8"/>
      <c r="L141" s="190"/>
      <c r="M141" s="193"/>
      <c r="N141" s="8"/>
      <c r="O141" s="190"/>
      <c r="P141" s="193"/>
      <c r="Q141" s="8"/>
      <c r="R141" s="190"/>
      <c r="S141" s="193"/>
      <c r="T141" s="8"/>
      <c r="U141" s="190"/>
      <c r="V141" s="193"/>
      <c r="W141" s="162"/>
      <c r="X141" s="190"/>
      <c r="Y141" s="193"/>
      <c r="Z141" s="8"/>
      <c r="AA141" s="190"/>
      <c r="AB141" s="8"/>
    </row>
    <row r="142" spans="2:28" x14ac:dyDescent="0.35">
      <c r="B142" s="223">
        <v>5</v>
      </c>
      <c r="C142" s="200" t="s">
        <v>84</v>
      </c>
      <c r="D142" s="192"/>
      <c r="E142" s="8"/>
      <c r="F142" s="188"/>
      <c r="G142" s="193">
        <v>-10753.333333333334</v>
      </c>
      <c r="H142" s="162"/>
      <c r="I142" s="190"/>
      <c r="J142" s="193"/>
      <c r="K142" s="8"/>
      <c r="L142" s="190"/>
      <c r="M142" s="193"/>
      <c r="N142" s="162"/>
      <c r="O142" s="162"/>
      <c r="P142" s="234"/>
      <c r="Q142" s="8"/>
      <c r="R142" s="190"/>
      <c r="S142" s="193"/>
      <c r="T142" s="162"/>
      <c r="U142" s="190"/>
      <c r="V142" s="193"/>
      <c r="W142" s="162"/>
      <c r="X142" s="190"/>
      <c r="Y142" s="193"/>
      <c r="Z142" s="8"/>
      <c r="AA142" s="190"/>
      <c r="AB142" s="8"/>
    </row>
    <row r="143" spans="2:28" x14ac:dyDescent="0.35">
      <c r="B143" s="223">
        <v>6</v>
      </c>
      <c r="C143" s="200" t="s">
        <v>56</v>
      </c>
      <c r="D143" s="192"/>
      <c r="E143" s="8"/>
      <c r="F143" s="188"/>
      <c r="G143" s="193">
        <v>-9927.6666666666661</v>
      </c>
      <c r="H143" s="162"/>
      <c r="I143" s="190"/>
      <c r="J143" s="193"/>
      <c r="K143" s="8"/>
      <c r="L143" s="190"/>
      <c r="M143" s="193"/>
      <c r="N143" s="162"/>
      <c r="O143" s="190"/>
      <c r="P143" s="193"/>
      <c r="Q143" s="8"/>
      <c r="R143" s="190"/>
      <c r="S143" s="193"/>
      <c r="T143" s="8"/>
      <c r="U143" s="190"/>
      <c r="V143" s="193"/>
      <c r="W143" s="162"/>
      <c r="X143" s="190"/>
      <c r="Y143" s="193"/>
      <c r="Z143" s="8"/>
      <c r="AA143" s="190"/>
      <c r="AB143" s="8"/>
    </row>
    <row r="144" spans="2:28" x14ac:dyDescent="0.35">
      <c r="B144" s="223">
        <v>7</v>
      </c>
      <c r="C144" s="200" t="s">
        <v>74</v>
      </c>
      <c r="D144" s="192"/>
      <c r="E144" s="8"/>
      <c r="F144" s="188"/>
      <c r="G144" s="193">
        <v>-6000</v>
      </c>
      <c r="H144" s="162"/>
      <c r="I144" s="190"/>
      <c r="J144" s="193"/>
      <c r="K144" s="8"/>
      <c r="L144" s="190"/>
      <c r="M144" s="193"/>
      <c r="N144" s="162"/>
      <c r="O144" s="190"/>
      <c r="P144" s="193"/>
      <c r="Q144" s="8"/>
      <c r="R144" s="190"/>
      <c r="S144" s="193"/>
      <c r="T144" s="162"/>
      <c r="U144" s="190"/>
      <c r="V144" s="193"/>
      <c r="W144" s="162"/>
      <c r="X144" s="190"/>
      <c r="Y144" s="193"/>
      <c r="Z144" s="8"/>
      <c r="AA144" s="190"/>
      <c r="AB144" s="8"/>
    </row>
    <row r="145" spans="2:28" x14ac:dyDescent="0.35">
      <c r="B145" s="223">
        <v>8</v>
      </c>
      <c r="C145" s="200" t="s">
        <v>66</v>
      </c>
      <c r="D145" s="192"/>
      <c r="E145" s="8"/>
      <c r="F145" s="188"/>
      <c r="G145" s="193">
        <v>1879.3333333333339</v>
      </c>
      <c r="H145" s="162"/>
      <c r="I145" s="190"/>
      <c r="J145" s="193"/>
      <c r="K145" s="8"/>
      <c r="L145" s="190"/>
      <c r="M145" s="193"/>
      <c r="N145" s="162"/>
      <c r="O145" s="190"/>
      <c r="P145" s="193"/>
      <c r="Q145" s="8"/>
      <c r="R145" s="190"/>
      <c r="S145" s="193"/>
      <c r="T145" s="8"/>
      <c r="U145" s="190"/>
      <c r="V145" s="193"/>
      <c r="W145" s="162"/>
      <c r="X145" s="190"/>
      <c r="Y145" s="193"/>
      <c r="Z145" s="8"/>
      <c r="AA145" s="190"/>
      <c r="AB145" s="8"/>
    </row>
    <row r="146" spans="2:28" x14ac:dyDescent="0.35">
      <c r="B146" s="223">
        <v>9</v>
      </c>
      <c r="C146" s="200" t="s">
        <v>68</v>
      </c>
      <c r="D146" s="192"/>
      <c r="E146" s="8"/>
      <c r="F146" s="188"/>
      <c r="G146" s="193">
        <v>11410.333333333336</v>
      </c>
      <c r="H146" s="162"/>
      <c r="I146" s="190"/>
      <c r="J146" s="193"/>
      <c r="K146" s="8"/>
      <c r="L146" s="190"/>
      <c r="M146" s="193"/>
      <c r="N146" s="162"/>
      <c r="O146" s="190"/>
      <c r="P146" s="193"/>
      <c r="Q146" s="8"/>
      <c r="R146" s="190"/>
      <c r="S146" s="193"/>
      <c r="T146" s="162"/>
      <c r="U146" s="190"/>
      <c r="V146" s="193"/>
      <c r="W146" s="162"/>
      <c r="X146" s="190"/>
      <c r="Y146" s="193"/>
      <c r="Z146" s="8"/>
      <c r="AA146" s="190"/>
      <c r="AB146" s="8"/>
    </row>
    <row r="147" spans="2:28" x14ac:dyDescent="0.35">
      <c r="B147" s="223">
        <v>10</v>
      </c>
      <c r="C147" s="200" t="s">
        <v>130</v>
      </c>
      <c r="D147" s="192"/>
      <c r="E147" s="8"/>
      <c r="F147" s="188"/>
      <c r="G147" s="193">
        <v>11927.333333333332</v>
      </c>
      <c r="H147" s="8"/>
      <c r="I147" s="190"/>
      <c r="J147" s="193"/>
      <c r="K147" s="8"/>
      <c r="L147" s="190"/>
      <c r="M147" s="193"/>
      <c r="N147" s="8"/>
      <c r="O147" s="190"/>
      <c r="P147" s="193"/>
      <c r="Q147" s="8"/>
      <c r="R147" s="190"/>
      <c r="S147" s="193"/>
      <c r="T147" s="8"/>
      <c r="U147" s="190"/>
      <c r="V147" s="193"/>
      <c r="W147" s="162"/>
      <c r="X147" s="190"/>
      <c r="Y147" s="193"/>
      <c r="Z147" s="8"/>
      <c r="AA147" s="190"/>
      <c r="AB147" s="8"/>
    </row>
    <row r="148" spans="2:28" x14ac:dyDescent="0.35">
      <c r="B148" s="223">
        <v>11</v>
      </c>
      <c r="C148" s="200" t="s">
        <v>88</v>
      </c>
      <c r="D148" s="192"/>
      <c r="E148" s="8"/>
      <c r="F148" s="188"/>
      <c r="G148" s="193">
        <v>13853</v>
      </c>
      <c r="H148" s="162"/>
      <c r="I148" s="190"/>
      <c r="J148" s="193"/>
      <c r="K148" s="8"/>
      <c r="L148" s="190"/>
      <c r="M148" s="193"/>
      <c r="N148" s="162"/>
      <c r="O148" s="190"/>
      <c r="P148" s="193"/>
      <c r="Q148" s="8"/>
      <c r="R148" s="190"/>
      <c r="S148" s="193"/>
      <c r="T148" s="162"/>
      <c r="U148" s="190"/>
      <c r="V148" s="193"/>
      <c r="W148" s="162"/>
      <c r="X148" s="190"/>
      <c r="Y148" s="193"/>
      <c r="Z148" s="8"/>
      <c r="AA148" s="190"/>
      <c r="AB148" s="8"/>
    </row>
    <row r="149" spans="2:28" x14ac:dyDescent="0.35">
      <c r="B149" s="223">
        <v>12</v>
      </c>
      <c r="C149" s="200" t="s">
        <v>23</v>
      </c>
      <c r="D149" s="192"/>
      <c r="E149" s="8"/>
      <c r="F149" s="188"/>
      <c r="G149" s="193">
        <v>14400.333333333332</v>
      </c>
      <c r="H149" s="8"/>
      <c r="I149" s="190"/>
      <c r="J149" s="193"/>
      <c r="K149" s="8"/>
      <c r="L149" s="190"/>
      <c r="M149" s="193"/>
      <c r="N149" s="8"/>
      <c r="O149" s="190"/>
      <c r="P149" s="193"/>
      <c r="Q149" s="8"/>
      <c r="R149" s="190"/>
      <c r="S149" s="193"/>
      <c r="T149" s="8"/>
      <c r="U149" s="190"/>
      <c r="V149" s="193"/>
      <c r="W149" s="162"/>
      <c r="X149" s="190"/>
      <c r="Y149" s="193"/>
      <c r="Z149" s="8"/>
      <c r="AA149" s="190"/>
      <c r="AB149" s="8"/>
    </row>
    <row r="150" spans="2:28" x14ac:dyDescent="0.35">
      <c r="B150" s="223">
        <v>13</v>
      </c>
      <c r="C150" s="200" t="s">
        <v>93</v>
      </c>
      <c r="D150" s="192"/>
      <c r="E150" s="8"/>
      <c r="F150" s="188"/>
      <c r="G150" s="193">
        <v>18125.333333333328</v>
      </c>
      <c r="H150" s="162"/>
      <c r="I150" s="190"/>
      <c r="J150" s="193"/>
      <c r="K150" s="8"/>
      <c r="L150" s="190"/>
      <c r="M150" s="193"/>
      <c r="N150" s="162"/>
      <c r="O150" s="190"/>
      <c r="P150" s="193"/>
      <c r="Q150" s="8"/>
      <c r="R150" s="190"/>
      <c r="S150" s="193"/>
      <c r="T150" s="162"/>
      <c r="U150" s="190"/>
      <c r="V150" s="193"/>
      <c r="W150" s="162"/>
      <c r="X150" s="190"/>
      <c r="Y150" s="193"/>
      <c r="Z150" s="8"/>
      <c r="AA150" s="190"/>
      <c r="AB150" s="8"/>
    </row>
    <row r="151" spans="2:28" x14ac:dyDescent="0.35">
      <c r="B151" s="223">
        <v>14</v>
      </c>
      <c r="C151" s="200" t="s">
        <v>69</v>
      </c>
      <c r="D151" s="192"/>
      <c r="E151" s="8"/>
      <c r="F151" s="188"/>
      <c r="G151" s="193">
        <v>45761</v>
      </c>
      <c r="H151" s="162"/>
      <c r="I151" s="190"/>
      <c r="J151" s="193"/>
      <c r="K151" s="8"/>
      <c r="L151" s="190"/>
      <c r="M151" s="193"/>
      <c r="N151" s="162"/>
      <c r="O151" s="190"/>
      <c r="P151" s="193"/>
      <c r="Q151" s="8"/>
      <c r="R151" s="190"/>
      <c r="S151" s="193"/>
      <c r="T151" s="162"/>
      <c r="U151" s="190"/>
      <c r="V151" s="193"/>
      <c r="W151" s="162"/>
      <c r="X151" s="190"/>
      <c r="Y151" s="193"/>
      <c r="Z151" s="8"/>
      <c r="AA151" s="190"/>
      <c r="AB151" s="8"/>
    </row>
    <row r="152" spans="2:28" x14ac:dyDescent="0.35">
      <c r="B152" s="223">
        <v>15</v>
      </c>
      <c r="C152" s="200" t="s">
        <v>131</v>
      </c>
      <c r="D152" s="192"/>
      <c r="E152" s="8"/>
      <c r="F152" s="188"/>
      <c r="G152" s="193">
        <v>55644</v>
      </c>
      <c r="H152" s="8"/>
      <c r="I152" s="190"/>
      <c r="J152" s="193"/>
      <c r="K152" s="8"/>
      <c r="L152" s="190"/>
      <c r="M152" s="193"/>
      <c r="N152" s="8"/>
      <c r="O152" s="190"/>
      <c r="P152" s="193"/>
      <c r="Q152" s="8"/>
      <c r="R152" s="190"/>
      <c r="S152" s="193"/>
      <c r="T152" s="8"/>
      <c r="U152" s="190"/>
      <c r="V152" s="193"/>
      <c r="W152" s="162"/>
      <c r="X152" s="190"/>
      <c r="Y152" s="193"/>
      <c r="Z152" s="8"/>
      <c r="AA152" s="190"/>
      <c r="AB152" s="8"/>
    </row>
    <row r="153" spans="2:28" x14ac:dyDescent="0.35">
      <c r="B153" s="223">
        <v>16</v>
      </c>
      <c r="C153" s="200" t="s">
        <v>40</v>
      </c>
      <c r="D153" s="192"/>
      <c r="E153" s="8"/>
      <c r="F153" s="188"/>
      <c r="G153" s="193">
        <v>58372.333333333328</v>
      </c>
      <c r="H153" s="162"/>
      <c r="I153" s="190"/>
      <c r="J153" s="193"/>
      <c r="K153" s="8"/>
      <c r="L153" s="190"/>
      <c r="M153" s="193"/>
      <c r="N153" s="162"/>
      <c r="O153" s="190"/>
      <c r="P153" s="193"/>
      <c r="Q153" s="8"/>
      <c r="R153" s="190"/>
      <c r="S153" s="193"/>
      <c r="T153" s="8"/>
      <c r="U153" s="190"/>
      <c r="V153" s="193"/>
      <c r="W153" s="162"/>
      <c r="X153" s="190"/>
      <c r="Y153" s="193"/>
      <c r="Z153" s="8"/>
      <c r="AA153" s="190"/>
      <c r="AB153" s="8"/>
    </row>
    <row r="154" spans="2:28" x14ac:dyDescent="0.35">
      <c r="B154" s="223">
        <v>17</v>
      </c>
      <c r="C154" s="200" t="s">
        <v>65</v>
      </c>
      <c r="D154" s="192"/>
      <c r="E154" s="8"/>
      <c r="F154" s="188"/>
      <c r="G154" s="193">
        <v>64607.666666666657</v>
      </c>
      <c r="H154" s="162"/>
      <c r="I154" s="190"/>
      <c r="J154" s="193"/>
      <c r="K154" s="8"/>
      <c r="L154" s="190"/>
      <c r="M154" s="193"/>
      <c r="N154" s="207"/>
      <c r="O154" s="190"/>
      <c r="P154" s="193"/>
      <c r="Q154" s="8"/>
      <c r="R154" s="190"/>
      <c r="S154" s="193"/>
      <c r="T154" s="8"/>
      <c r="U154" s="190"/>
      <c r="V154" s="193"/>
      <c r="W154" s="162"/>
      <c r="X154" s="190"/>
      <c r="Y154" s="193"/>
      <c r="Z154" s="8"/>
      <c r="AA154" s="190"/>
      <c r="AB154" s="8"/>
    </row>
    <row r="155" spans="2:28" x14ac:dyDescent="0.35">
      <c r="B155" s="223">
        <v>18</v>
      </c>
      <c r="C155" s="200" t="s">
        <v>123</v>
      </c>
      <c r="D155" s="192"/>
      <c r="E155" s="8"/>
      <c r="F155" s="188"/>
      <c r="G155" s="193">
        <v>65740</v>
      </c>
      <c r="H155" s="8"/>
      <c r="I155" s="190"/>
      <c r="J155" s="193"/>
      <c r="K155" s="8"/>
      <c r="L155" s="190"/>
      <c r="M155" s="193"/>
      <c r="N155" s="8"/>
      <c r="O155" s="190"/>
      <c r="P155" s="193"/>
      <c r="Q155" s="8"/>
      <c r="R155" s="190"/>
      <c r="S155" s="193"/>
      <c r="T155" s="8"/>
      <c r="U155" s="190"/>
      <c r="V155" s="193"/>
      <c r="W155" s="162"/>
      <c r="X155" s="190"/>
      <c r="Y155" s="193"/>
      <c r="Z155" s="8"/>
      <c r="AA155" s="190"/>
      <c r="AB155" s="8"/>
    </row>
    <row r="156" spans="2:28" x14ac:dyDescent="0.35">
      <c r="B156" s="223">
        <v>19</v>
      </c>
      <c r="C156" s="200" t="s">
        <v>115</v>
      </c>
      <c r="D156" s="192"/>
      <c r="E156" s="8"/>
      <c r="F156" s="188"/>
      <c r="G156" s="193">
        <v>162234</v>
      </c>
      <c r="H156" s="162"/>
      <c r="I156" s="190"/>
      <c r="J156" s="193"/>
      <c r="K156" s="8"/>
      <c r="L156" s="190"/>
      <c r="M156" s="193"/>
      <c r="N156" s="162"/>
      <c r="O156" s="190"/>
      <c r="P156" s="193"/>
      <c r="Q156" s="8"/>
      <c r="R156" s="190"/>
      <c r="S156" s="193"/>
      <c r="T156" s="8"/>
      <c r="U156" s="190"/>
      <c r="V156" s="193"/>
      <c r="W156" s="162"/>
      <c r="X156" s="190"/>
      <c r="Y156" s="193"/>
      <c r="Z156" s="8"/>
      <c r="AA156" s="190"/>
      <c r="AB156" s="8"/>
    </row>
    <row r="157" spans="2:28" x14ac:dyDescent="0.35">
      <c r="B157" s="223">
        <v>20</v>
      </c>
      <c r="C157" s="200" t="s">
        <v>119</v>
      </c>
      <c r="D157" s="192"/>
      <c r="E157" s="8"/>
      <c r="F157" s="188"/>
      <c r="G157" s="193">
        <v>683390.66666666663</v>
      </c>
      <c r="H157" s="162"/>
      <c r="I157" s="190"/>
      <c r="J157" s="193"/>
      <c r="K157" s="8"/>
      <c r="L157" s="190"/>
      <c r="M157" s="193"/>
      <c r="N157" s="162"/>
      <c r="O157" s="190"/>
      <c r="P157" s="193"/>
      <c r="Q157" s="8"/>
      <c r="R157" s="190"/>
      <c r="S157" s="193"/>
      <c r="T157" s="8"/>
      <c r="U157" s="190"/>
      <c r="V157" s="193"/>
      <c r="W157" s="162"/>
      <c r="X157" s="190"/>
      <c r="Y157" s="193"/>
      <c r="Z157" s="8"/>
      <c r="AA157" s="190"/>
      <c r="AB157" s="8"/>
    </row>
    <row r="158" spans="2:28" x14ac:dyDescent="0.35">
      <c r="E158" s="8"/>
      <c r="H158" s="8"/>
      <c r="I158" s="8"/>
      <c r="J158" s="8"/>
      <c r="K158" s="8"/>
      <c r="L158" s="162"/>
      <c r="M158" s="162"/>
      <c r="N158" s="8"/>
      <c r="O158" s="8"/>
      <c r="P158" s="8"/>
      <c r="Q158" s="8"/>
      <c r="R158" s="162"/>
      <c r="S158" s="162"/>
      <c r="T158" s="8"/>
      <c r="U158" s="162"/>
      <c r="V158" s="162"/>
      <c r="W158" s="162"/>
      <c r="X158" s="162"/>
      <c r="Y158" s="162"/>
      <c r="Z158" s="8"/>
      <c r="AA158" s="8"/>
      <c r="AB158" s="8"/>
    </row>
    <row r="159" spans="2:28" x14ac:dyDescent="0.35">
      <c r="E159" s="8"/>
      <c r="H159" s="8"/>
      <c r="I159" s="8"/>
      <c r="J159" s="8"/>
      <c r="K159" s="8"/>
      <c r="L159" s="162"/>
      <c r="M159" s="162"/>
      <c r="N159" s="8"/>
      <c r="O159" s="8"/>
      <c r="P159" s="8"/>
      <c r="Q159" s="8"/>
      <c r="R159" s="162"/>
      <c r="S159" s="162"/>
      <c r="T159" s="8"/>
      <c r="U159" s="162"/>
      <c r="V159" s="162"/>
      <c r="W159" s="162"/>
      <c r="X159" s="162"/>
      <c r="Y159" s="162"/>
      <c r="Z159" s="8"/>
      <c r="AA159" s="8"/>
      <c r="AB159" s="8"/>
    </row>
    <row r="160" spans="2:28" x14ac:dyDescent="0.35">
      <c r="H160" s="8"/>
      <c r="I160" s="8"/>
      <c r="J160" s="8"/>
      <c r="K160" s="8"/>
      <c r="L160" s="162"/>
      <c r="M160" s="162"/>
      <c r="N160" s="8"/>
      <c r="O160" s="8"/>
      <c r="P160" s="8"/>
      <c r="Q160" s="8"/>
      <c r="R160" s="162"/>
      <c r="S160" s="162"/>
      <c r="T160" s="8"/>
      <c r="U160" s="162"/>
      <c r="V160" s="162"/>
      <c r="W160" s="162"/>
      <c r="X160" s="162"/>
      <c r="Y160" s="162"/>
      <c r="Z160" s="8"/>
      <c r="AA160" s="8"/>
      <c r="AB160" s="8"/>
    </row>
    <row r="161" spans="3:30" x14ac:dyDescent="0.35">
      <c r="H161" s="8"/>
      <c r="I161" s="8"/>
      <c r="J161" s="8"/>
      <c r="K161" s="8"/>
      <c r="L161" s="162"/>
      <c r="M161" s="162"/>
      <c r="N161" s="8"/>
      <c r="O161" s="8"/>
      <c r="P161" s="8"/>
      <c r="Q161" s="8"/>
      <c r="R161" s="162"/>
      <c r="S161" s="162"/>
      <c r="T161" s="8"/>
      <c r="U161" s="162"/>
      <c r="V161" s="162"/>
      <c r="W161" s="162"/>
      <c r="X161" s="162"/>
      <c r="Y161" s="162"/>
      <c r="Z161" s="8"/>
      <c r="AA161" s="8"/>
      <c r="AB161" s="8"/>
    </row>
    <row r="162" spans="3:30" x14ac:dyDescent="0.35">
      <c r="H162" s="8"/>
      <c r="I162" s="8"/>
      <c r="J162" s="8"/>
      <c r="K162" s="8"/>
      <c r="L162" s="162"/>
      <c r="M162" s="162"/>
      <c r="N162" s="8"/>
      <c r="O162" s="8"/>
      <c r="P162" s="8"/>
      <c r="Q162" s="8"/>
      <c r="R162" s="162"/>
      <c r="S162" s="162"/>
      <c r="T162" s="8"/>
      <c r="U162" s="162"/>
      <c r="V162" s="162"/>
      <c r="W162" s="162"/>
      <c r="X162" s="162"/>
      <c r="Y162" s="162"/>
      <c r="Z162" s="8"/>
      <c r="AA162" s="8"/>
      <c r="AB162" s="8"/>
    </row>
    <row r="163" spans="3:30" x14ac:dyDescent="0.35">
      <c r="H163" s="8"/>
      <c r="I163" s="8"/>
      <c r="J163" s="8"/>
      <c r="K163" s="8"/>
      <c r="L163" s="162"/>
      <c r="M163" s="162"/>
      <c r="N163" s="8"/>
      <c r="O163" s="8"/>
      <c r="P163" s="8"/>
      <c r="Q163" s="8"/>
      <c r="R163" s="162"/>
      <c r="S163" s="162"/>
      <c r="T163" s="8"/>
      <c r="U163" s="162"/>
      <c r="V163" s="162"/>
      <c r="W163" s="162"/>
      <c r="X163" s="162"/>
      <c r="Y163" s="162"/>
      <c r="Z163" s="8"/>
      <c r="AA163" s="8"/>
      <c r="AB163" s="8"/>
    </row>
    <row r="164" spans="3:30" x14ac:dyDescent="0.35">
      <c r="H164" s="8"/>
      <c r="I164" s="8"/>
      <c r="J164" s="8"/>
      <c r="K164" s="8"/>
      <c r="L164" s="162"/>
      <c r="M164" s="162"/>
      <c r="N164" s="8"/>
      <c r="O164" s="8"/>
      <c r="P164" s="8"/>
      <c r="Q164" s="8"/>
      <c r="R164" s="162"/>
      <c r="S164" s="162"/>
      <c r="T164" s="8"/>
      <c r="U164" s="162"/>
      <c r="V164" s="162"/>
      <c r="W164" s="162"/>
      <c r="X164" s="162"/>
      <c r="Y164" s="162"/>
      <c r="Z164" s="8"/>
      <c r="AA164" s="8"/>
      <c r="AB164" s="8"/>
    </row>
    <row r="165" spans="3:30" x14ac:dyDescent="0.35">
      <c r="H165" s="8"/>
      <c r="I165" s="8"/>
      <c r="J165" s="8"/>
      <c r="K165" s="8"/>
      <c r="L165" s="162"/>
      <c r="M165" s="162"/>
      <c r="N165" s="8"/>
      <c r="O165" s="8"/>
      <c r="P165" s="8"/>
      <c r="Q165" s="8"/>
      <c r="R165" s="162"/>
      <c r="S165" s="162"/>
      <c r="T165" s="8"/>
      <c r="U165" s="162"/>
      <c r="V165" s="162"/>
      <c r="W165" s="162"/>
      <c r="X165" s="162"/>
      <c r="Y165" s="162"/>
      <c r="Z165" s="8"/>
      <c r="AA165" s="8"/>
      <c r="AB165" s="8"/>
    </row>
    <row r="166" spans="3:30" x14ac:dyDescent="0.35">
      <c r="H166" s="8"/>
      <c r="I166" s="8"/>
      <c r="J166" s="8"/>
      <c r="K166" s="8"/>
      <c r="L166" s="162"/>
      <c r="M166" s="162"/>
      <c r="N166" s="8"/>
      <c r="O166" s="8"/>
      <c r="P166" s="8"/>
      <c r="Q166" s="8"/>
      <c r="R166" s="162"/>
      <c r="S166" s="162"/>
      <c r="T166" s="8"/>
      <c r="U166" s="162"/>
      <c r="V166" s="162"/>
      <c r="W166" s="162"/>
      <c r="X166" s="162"/>
      <c r="Y166" s="162"/>
      <c r="Z166" s="8"/>
      <c r="AA166" s="8"/>
      <c r="AB166" s="8"/>
    </row>
    <row r="167" spans="3:30" x14ac:dyDescent="0.35">
      <c r="H167" s="8"/>
      <c r="I167" s="8"/>
      <c r="J167" s="8"/>
      <c r="K167" s="8"/>
      <c r="L167" s="162"/>
      <c r="M167" s="162"/>
      <c r="N167" s="8"/>
      <c r="O167" s="8"/>
      <c r="P167" s="8"/>
      <c r="Q167" s="8"/>
      <c r="R167" s="162"/>
      <c r="S167" s="162"/>
      <c r="T167" s="8"/>
      <c r="U167" s="162"/>
      <c r="V167" s="162"/>
      <c r="W167" s="162"/>
      <c r="X167" s="162"/>
      <c r="Y167" s="162"/>
      <c r="Z167" s="8"/>
      <c r="AA167" s="8"/>
      <c r="AB167" s="8"/>
    </row>
    <row r="168" spans="3:30" x14ac:dyDescent="0.35">
      <c r="C168" s="162"/>
      <c r="D168" s="162"/>
      <c r="E168" s="8"/>
      <c r="F168" s="162"/>
      <c r="G168" s="162"/>
      <c r="H168" s="8"/>
      <c r="I168" s="8"/>
      <c r="J168" s="8"/>
      <c r="K168" s="8"/>
      <c r="L168" s="162"/>
      <c r="M168" s="162"/>
      <c r="N168" s="8"/>
      <c r="O168" s="8"/>
      <c r="P168" s="8"/>
      <c r="Q168" s="8"/>
      <c r="R168" s="162"/>
      <c r="S168" s="162"/>
      <c r="T168" s="8"/>
      <c r="U168" s="162"/>
      <c r="V168" s="162"/>
      <c r="W168" s="162"/>
      <c r="X168" s="162"/>
      <c r="Y168" s="162"/>
      <c r="Z168" s="8"/>
      <c r="AA168" s="8"/>
      <c r="AB168" s="8"/>
      <c r="AC168" s="8"/>
      <c r="AD168" s="8"/>
    </row>
    <row r="169" spans="3:30" x14ac:dyDescent="0.35">
      <c r="C169" s="162"/>
      <c r="D169" s="162"/>
      <c r="E169" s="8"/>
      <c r="F169" s="162"/>
      <c r="G169" s="162"/>
      <c r="H169" s="8"/>
      <c r="I169" s="8"/>
      <c r="J169" s="8"/>
      <c r="K169" s="8"/>
      <c r="L169" s="162"/>
      <c r="M169" s="162"/>
      <c r="N169" s="8"/>
      <c r="O169" s="8"/>
      <c r="P169" s="8"/>
      <c r="Q169" s="8"/>
      <c r="R169" s="162"/>
      <c r="S169" s="162"/>
      <c r="T169" s="8"/>
      <c r="U169" s="162"/>
      <c r="V169" s="162"/>
      <c r="W169" s="162"/>
      <c r="X169" s="162"/>
      <c r="Y169" s="162"/>
      <c r="Z169" s="8"/>
      <c r="AA169" s="8"/>
      <c r="AB169" s="8"/>
      <c r="AC169" s="8"/>
      <c r="AD169" s="8"/>
    </row>
    <row r="170" spans="3:30" x14ac:dyDescent="0.35">
      <c r="C170" s="162"/>
      <c r="D170" s="162"/>
      <c r="E170" s="8"/>
      <c r="F170" s="162"/>
      <c r="G170" s="162"/>
      <c r="H170" s="8"/>
      <c r="I170" s="8"/>
      <c r="J170" s="8"/>
      <c r="K170" s="8"/>
      <c r="L170" s="162"/>
      <c r="M170" s="162"/>
      <c r="N170" s="8"/>
      <c r="O170" s="8"/>
      <c r="P170" s="8"/>
      <c r="Q170" s="8"/>
      <c r="R170" s="162"/>
      <c r="S170" s="162"/>
      <c r="T170" s="8"/>
      <c r="U170" s="162"/>
      <c r="V170" s="162"/>
      <c r="W170" s="162"/>
      <c r="X170" s="162"/>
      <c r="Y170" s="162"/>
      <c r="Z170" s="8"/>
      <c r="AA170" s="8"/>
      <c r="AB170" s="8"/>
      <c r="AC170" s="8"/>
      <c r="AD170" s="8"/>
    </row>
    <row r="171" spans="3:30" x14ac:dyDescent="0.35">
      <c r="C171" s="162"/>
      <c r="D171" s="162"/>
      <c r="E171" s="8"/>
      <c r="F171" s="162"/>
      <c r="G171" s="162"/>
      <c r="H171" s="8"/>
      <c r="I171" s="8"/>
      <c r="J171" s="8"/>
      <c r="K171" s="8"/>
      <c r="L171" s="162"/>
      <c r="M171" s="162"/>
      <c r="N171" s="8"/>
      <c r="O171" s="8"/>
      <c r="P171" s="8"/>
      <c r="Q171" s="8"/>
      <c r="R171" s="162"/>
      <c r="S171" s="162"/>
      <c r="T171" s="8"/>
      <c r="U171" s="162"/>
      <c r="V171" s="162"/>
      <c r="W171" s="162"/>
      <c r="X171" s="162"/>
      <c r="Y171" s="162"/>
      <c r="Z171" s="8"/>
      <c r="AA171" s="8"/>
      <c r="AB171" s="8"/>
      <c r="AC171" s="8"/>
      <c r="AD171" s="8"/>
    </row>
    <row r="172" spans="3:30" x14ac:dyDescent="0.35">
      <c r="C172" s="162"/>
      <c r="D172" s="162"/>
      <c r="E172" s="8"/>
      <c r="F172" s="162"/>
      <c r="G172" s="162"/>
      <c r="H172" s="8"/>
      <c r="I172" s="8"/>
      <c r="J172" s="8"/>
      <c r="K172" s="8"/>
      <c r="L172" s="162"/>
      <c r="M172" s="162"/>
      <c r="N172" s="8"/>
      <c r="O172" s="8"/>
      <c r="P172" s="8"/>
      <c r="Q172" s="8"/>
      <c r="R172" s="162"/>
      <c r="S172" s="162"/>
      <c r="T172" s="8"/>
      <c r="U172" s="162"/>
      <c r="V172" s="162"/>
      <c r="W172" s="162"/>
      <c r="X172" s="162"/>
      <c r="Y172" s="162"/>
      <c r="Z172" s="8"/>
      <c r="AA172" s="8"/>
      <c r="AB172" s="8"/>
      <c r="AC172" s="8"/>
      <c r="AD172" s="8"/>
    </row>
    <row r="173" spans="3:30" x14ac:dyDescent="0.35">
      <c r="C173" s="162"/>
      <c r="D173" s="162"/>
      <c r="E173" s="8"/>
      <c r="F173" s="162"/>
      <c r="G173" s="162"/>
      <c r="H173" s="8"/>
      <c r="I173" s="8"/>
      <c r="J173" s="8"/>
      <c r="K173" s="8"/>
      <c r="L173" s="162"/>
      <c r="M173" s="162"/>
      <c r="N173" s="8"/>
      <c r="O173" s="8"/>
      <c r="P173" s="8"/>
      <c r="Q173" s="8"/>
      <c r="R173" s="162"/>
      <c r="S173" s="162"/>
      <c r="T173" s="8"/>
      <c r="U173" s="162"/>
      <c r="V173" s="162"/>
      <c r="W173" s="162"/>
      <c r="X173" s="162"/>
      <c r="Y173" s="162"/>
      <c r="Z173" s="8"/>
      <c r="AA173" s="8"/>
      <c r="AB173" s="8"/>
      <c r="AC173" s="8"/>
      <c r="AD173" s="8"/>
    </row>
    <row r="174" spans="3:30" x14ac:dyDescent="0.35">
      <c r="C174" s="162"/>
      <c r="D174" s="162"/>
      <c r="E174" s="8"/>
      <c r="F174" s="162"/>
      <c r="G174" s="162"/>
      <c r="H174" s="8"/>
      <c r="I174" s="8"/>
      <c r="J174" s="8"/>
      <c r="K174" s="8"/>
      <c r="L174" s="162"/>
      <c r="M174" s="162"/>
      <c r="N174" s="8"/>
      <c r="O174" s="8"/>
      <c r="P174" s="8"/>
      <c r="Q174" s="8"/>
      <c r="R174" s="162"/>
      <c r="S174" s="162"/>
      <c r="T174" s="8"/>
      <c r="U174" s="162"/>
      <c r="V174" s="162"/>
      <c r="W174" s="162"/>
      <c r="X174" s="162"/>
      <c r="Y174" s="162"/>
      <c r="Z174" s="8"/>
      <c r="AA174" s="8"/>
      <c r="AB174" s="8"/>
      <c r="AC174" s="8"/>
      <c r="AD174" s="8"/>
    </row>
    <row r="175" spans="3:30" x14ac:dyDescent="0.35">
      <c r="C175" s="162"/>
      <c r="D175" s="162"/>
      <c r="E175" s="8"/>
      <c r="F175" s="162"/>
      <c r="G175" s="162"/>
      <c r="H175" s="8"/>
      <c r="I175" s="8"/>
      <c r="J175" s="8"/>
      <c r="K175" s="8"/>
      <c r="L175" s="162"/>
      <c r="M175" s="162"/>
      <c r="N175" s="8"/>
      <c r="O175" s="8"/>
      <c r="P175" s="8"/>
      <c r="Q175" s="8"/>
      <c r="R175" s="162"/>
      <c r="S175" s="162"/>
      <c r="T175" s="8"/>
      <c r="U175" s="162"/>
      <c r="V175" s="162"/>
      <c r="W175" s="162"/>
      <c r="X175" s="162"/>
      <c r="Y175" s="162"/>
      <c r="Z175" s="8"/>
      <c r="AA175" s="8"/>
      <c r="AB175" s="8"/>
      <c r="AC175" s="8"/>
      <c r="AD175" s="8"/>
    </row>
    <row r="176" spans="3:30" x14ac:dyDescent="0.35">
      <c r="C176" s="162"/>
      <c r="D176" s="162"/>
      <c r="E176" s="8"/>
      <c r="F176" s="162"/>
      <c r="G176" s="162"/>
      <c r="H176" s="8"/>
      <c r="I176" s="8"/>
      <c r="J176" s="8"/>
      <c r="K176" s="8"/>
      <c r="L176" s="162"/>
      <c r="M176" s="162"/>
      <c r="N176" s="8"/>
      <c r="O176" s="8"/>
      <c r="P176" s="8"/>
      <c r="Q176" s="8"/>
      <c r="R176" s="162"/>
      <c r="S176" s="162"/>
      <c r="T176" s="8"/>
      <c r="U176" s="162"/>
      <c r="V176" s="162"/>
      <c r="W176" s="162"/>
      <c r="X176" s="162"/>
      <c r="Y176" s="162"/>
      <c r="Z176" s="8"/>
      <c r="AA176" s="8"/>
      <c r="AB176" s="8"/>
      <c r="AC176" s="8"/>
      <c r="AD176" s="8"/>
    </row>
    <row r="177" spans="3:30" x14ac:dyDescent="0.35">
      <c r="C177" s="162"/>
      <c r="D177" s="162"/>
      <c r="E177" s="8"/>
      <c r="F177" s="162"/>
      <c r="G177" s="162"/>
      <c r="H177" s="8"/>
      <c r="I177" s="8"/>
      <c r="J177" s="8"/>
      <c r="K177" s="8"/>
      <c r="L177" s="162"/>
      <c r="M177" s="162"/>
      <c r="N177" s="8"/>
      <c r="O177" s="8"/>
      <c r="P177" s="8"/>
      <c r="Q177" s="8"/>
      <c r="R177" s="162"/>
      <c r="S177" s="162"/>
      <c r="T177" s="8"/>
      <c r="U177" s="162"/>
      <c r="V177" s="162"/>
      <c r="W177" s="162"/>
      <c r="X177" s="162"/>
      <c r="Y177" s="162"/>
      <c r="Z177" s="8"/>
      <c r="AA177" s="8"/>
      <c r="AB177" s="8"/>
      <c r="AC177" s="8"/>
      <c r="AD177" s="8"/>
    </row>
    <row r="178" spans="3:30" x14ac:dyDescent="0.35">
      <c r="C178" s="162"/>
      <c r="D178" s="162"/>
      <c r="E178" s="8"/>
      <c r="F178" s="162"/>
      <c r="G178" s="162"/>
      <c r="H178" s="8"/>
      <c r="I178" s="8"/>
      <c r="J178" s="8"/>
      <c r="K178" s="8"/>
      <c r="L178" s="162"/>
      <c r="M178" s="162"/>
      <c r="N178" s="8"/>
      <c r="O178" s="8"/>
      <c r="P178" s="8"/>
      <c r="Q178" s="8"/>
      <c r="R178" s="162"/>
      <c r="S178" s="162"/>
      <c r="T178" s="8"/>
      <c r="U178" s="162"/>
      <c r="V178" s="162"/>
      <c r="W178" s="162"/>
      <c r="X178" s="162"/>
      <c r="Y178" s="162"/>
      <c r="Z178" s="8"/>
      <c r="AA178" s="8"/>
      <c r="AB178" s="8"/>
      <c r="AC178" s="8"/>
      <c r="AD178" s="8"/>
    </row>
    <row r="179" spans="3:30" x14ac:dyDescent="0.35">
      <c r="C179" s="162"/>
      <c r="D179" s="162"/>
      <c r="E179" s="8"/>
      <c r="F179" s="162"/>
      <c r="G179" s="162"/>
      <c r="H179" s="8"/>
      <c r="I179" s="8"/>
      <c r="J179" s="8"/>
      <c r="K179" s="8"/>
      <c r="L179" s="162"/>
      <c r="M179" s="162"/>
      <c r="N179" s="8"/>
      <c r="O179" s="8"/>
      <c r="P179" s="8"/>
      <c r="Q179" s="8"/>
      <c r="R179" s="162"/>
      <c r="S179" s="162"/>
      <c r="T179" s="8"/>
      <c r="U179" s="162"/>
      <c r="V179" s="162"/>
      <c r="W179" s="162"/>
      <c r="X179" s="162"/>
      <c r="Y179" s="162"/>
      <c r="Z179" s="8"/>
      <c r="AA179" s="8"/>
      <c r="AB179" s="8"/>
      <c r="AC179" s="8"/>
      <c r="AD179" s="8"/>
    </row>
    <row r="180" spans="3:30" x14ac:dyDescent="0.35">
      <c r="C180" s="162"/>
      <c r="D180" s="162"/>
      <c r="E180" s="8"/>
      <c r="F180" s="162"/>
      <c r="G180" s="162"/>
      <c r="H180" s="8"/>
      <c r="I180" s="8"/>
      <c r="J180" s="8"/>
      <c r="K180" s="8"/>
      <c r="L180" s="162"/>
      <c r="M180" s="162"/>
      <c r="N180" s="8"/>
      <c r="O180" s="8"/>
      <c r="P180" s="8"/>
      <c r="Q180" s="8"/>
      <c r="R180" s="162"/>
      <c r="S180" s="162"/>
      <c r="T180" s="8"/>
      <c r="U180" s="162"/>
      <c r="V180" s="162"/>
      <c r="W180" s="162"/>
      <c r="X180" s="162"/>
      <c r="Y180" s="162"/>
      <c r="Z180" s="8"/>
      <c r="AA180" s="8"/>
      <c r="AB180" s="8"/>
      <c r="AC180" s="8"/>
      <c r="AD180" s="8"/>
    </row>
    <row r="181" spans="3:30" x14ac:dyDescent="0.35">
      <c r="C181" s="162"/>
      <c r="D181" s="162"/>
      <c r="E181" s="8"/>
      <c r="F181" s="162"/>
      <c r="G181" s="162"/>
      <c r="H181" s="8"/>
      <c r="I181" s="8"/>
      <c r="J181" s="8"/>
      <c r="K181" s="8"/>
      <c r="L181" s="162"/>
      <c r="M181" s="162"/>
      <c r="N181" s="8"/>
      <c r="O181" s="8"/>
      <c r="P181" s="8"/>
      <c r="Q181" s="8"/>
      <c r="R181" s="162"/>
      <c r="S181" s="162"/>
      <c r="T181" s="8"/>
      <c r="U181" s="162"/>
      <c r="V181" s="162"/>
      <c r="W181" s="162"/>
      <c r="X181" s="162"/>
      <c r="Y181" s="162"/>
      <c r="Z181" s="8"/>
      <c r="AA181" s="8"/>
      <c r="AB181" s="8"/>
      <c r="AC181" s="8"/>
      <c r="AD181" s="8"/>
    </row>
    <row r="182" spans="3:30" x14ac:dyDescent="0.35">
      <c r="C182" s="162"/>
      <c r="D182" s="162"/>
      <c r="E182" s="8"/>
      <c r="F182" s="162"/>
      <c r="G182" s="162"/>
      <c r="H182" s="8"/>
      <c r="I182" s="8"/>
      <c r="J182" s="8"/>
      <c r="K182" s="8"/>
      <c r="L182" s="162"/>
      <c r="M182" s="162"/>
      <c r="N182" s="8"/>
      <c r="O182" s="8"/>
      <c r="P182" s="8"/>
      <c r="Q182" s="8"/>
      <c r="R182" s="162"/>
      <c r="S182" s="162"/>
      <c r="T182" s="8"/>
      <c r="U182" s="162"/>
      <c r="V182" s="162"/>
      <c r="W182" s="162"/>
      <c r="X182" s="162"/>
      <c r="Y182" s="162"/>
      <c r="Z182" s="8"/>
      <c r="AA182" s="8"/>
      <c r="AB182" s="8"/>
      <c r="AC182" s="8"/>
      <c r="AD182" s="8"/>
    </row>
    <row r="183" spans="3:30" x14ac:dyDescent="0.35">
      <c r="C183" s="162"/>
      <c r="D183" s="162"/>
      <c r="E183" s="8"/>
      <c r="F183" s="162"/>
      <c r="G183" s="162"/>
      <c r="H183" s="8"/>
      <c r="I183" s="8"/>
      <c r="J183" s="8"/>
      <c r="K183" s="8"/>
      <c r="L183" s="162"/>
      <c r="M183" s="162"/>
      <c r="N183" s="8"/>
      <c r="O183" s="8"/>
      <c r="P183" s="8"/>
      <c r="Q183" s="8"/>
      <c r="R183" s="162"/>
      <c r="S183" s="162"/>
      <c r="T183" s="8"/>
      <c r="U183" s="162"/>
      <c r="V183" s="162"/>
      <c r="W183" s="162"/>
      <c r="X183" s="162"/>
      <c r="Y183" s="162"/>
      <c r="Z183" s="8"/>
      <c r="AA183" s="8"/>
      <c r="AB183" s="8"/>
      <c r="AC183" s="8"/>
      <c r="AD183" s="8"/>
    </row>
    <row r="184" spans="3:30" x14ac:dyDescent="0.35">
      <c r="C184" s="162"/>
      <c r="D184" s="162"/>
      <c r="E184" s="8"/>
      <c r="F184" s="162"/>
      <c r="G184" s="162"/>
      <c r="H184" s="8"/>
      <c r="I184" s="8"/>
      <c r="J184" s="8"/>
      <c r="K184" s="8"/>
      <c r="L184" s="162"/>
      <c r="M184" s="162"/>
      <c r="N184" s="8"/>
      <c r="O184" s="8"/>
      <c r="P184" s="8"/>
      <c r="Q184" s="8"/>
      <c r="R184" s="162"/>
      <c r="S184" s="162"/>
      <c r="T184" s="8"/>
      <c r="U184" s="162"/>
      <c r="V184" s="162"/>
      <c r="W184" s="162"/>
      <c r="X184" s="162"/>
      <c r="Y184" s="162"/>
      <c r="Z184" s="8"/>
      <c r="AA184" s="8"/>
      <c r="AB184" s="8"/>
      <c r="AC184" s="8"/>
      <c r="AD184" s="8"/>
    </row>
    <row r="185" spans="3:30" x14ac:dyDescent="0.35">
      <c r="C185" s="162"/>
      <c r="D185" s="162"/>
      <c r="E185" s="8"/>
      <c r="F185" s="162"/>
      <c r="G185" s="162"/>
      <c r="H185" s="8"/>
      <c r="I185" s="8"/>
      <c r="J185" s="8"/>
      <c r="K185" s="8"/>
      <c r="L185" s="162"/>
      <c r="M185" s="162"/>
      <c r="N185" s="8"/>
      <c r="O185" s="8"/>
      <c r="P185" s="8"/>
      <c r="Q185" s="8"/>
      <c r="R185" s="162"/>
      <c r="S185" s="162"/>
      <c r="T185" s="8"/>
      <c r="U185" s="162"/>
      <c r="V185" s="162"/>
      <c r="W185" s="162"/>
      <c r="X185" s="162"/>
      <c r="Y185" s="162"/>
      <c r="Z185" s="8"/>
      <c r="AA185" s="8"/>
      <c r="AB185" s="8"/>
      <c r="AC185" s="8"/>
      <c r="AD185" s="8"/>
    </row>
    <row r="186" spans="3:30" x14ac:dyDescent="0.35">
      <c r="C186" s="162"/>
      <c r="D186" s="162"/>
      <c r="E186" s="8"/>
      <c r="F186" s="162"/>
      <c r="G186" s="162"/>
      <c r="H186" s="8"/>
      <c r="I186" s="8"/>
      <c r="J186" s="8"/>
      <c r="K186" s="8"/>
      <c r="L186" s="162"/>
      <c r="M186" s="162"/>
      <c r="N186" s="8"/>
      <c r="O186" s="8"/>
      <c r="P186" s="8"/>
      <c r="Q186" s="8"/>
      <c r="R186" s="162"/>
      <c r="S186" s="162"/>
      <c r="T186" s="8"/>
      <c r="U186" s="162"/>
      <c r="V186" s="162"/>
      <c r="W186" s="162"/>
      <c r="X186" s="162"/>
      <c r="Y186" s="162"/>
      <c r="Z186" s="8"/>
      <c r="AA186" s="8"/>
      <c r="AB186" s="8"/>
      <c r="AC186" s="8"/>
      <c r="AD186" s="8"/>
    </row>
    <row r="187" spans="3:30" x14ac:dyDescent="0.35">
      <c r="C187" s="162"/>
      <c r="D187" s="162"/>
      <c r="E187" s="8"/>
      <c r="F187" s="162"/>
      <c r="G187" s="162"/>
      <c r="H187" s="8"/>
      <c r="I187" s="8"/>
      <c r="J187" s="8"/>
      <c r="K187" s="8"/>
      <c r="L187" s="162"/>
      <c r="M187" s="162"/>
      <c r="N187" s="8"/>
      <c r="O187" s="8"/>
      <c r="P187" s="8"/>
      <c r="Q187" s="8"/>
      <c r="R187" s="162"/>
      <c r="S187" s="162"/>
      <c r="T187" s="8"/>
      <c r="U187" s="162"/>
      <c r="V187" s="162"/>
      <c r="W187" s="162"/>
      <c r="X187" s="162"/>
      <c r="Y187" s="162"/>
      <c r="Z187" s="8"/>
      <c r="AA187" s="8"/>
      <c r="AB187" s="8"/>
      <c r="AC187" s="8"/>
      <c r="AD187" s="8"/>
    </row>
    <row r="188" spans="3:30" x14ac:dyDescent="0.35">
      <c r="C188" s="162"/>
      <c r="D188" s="162"/>
      <c r="E188" s="8"/>
      <c r="F188" s="162"/>
      <c r="G188" s="162"/>
      <c r="H188" s="8"/>
      <c r="I188" s="8"/>
      <c r="J188" s="8"/>
      <c r="K188" s="8"/>
      <c r="L188" s="162"/>
      <c r="M188" s="162"/>
      <c r="N188" s="8"/>
      <c r="O188" s="8"/>
      <c r="P188" s="8"/>
      <c r="Q188" s="8"/>
      <c r="R188" s="162"/>
      <c r="S188" s="162"/>
      <c r="T188" s="8"/>
      <c r="U188" s="162"/>
      <c r="V188" s="162"/>
      <c r="W188" s="162"/>
      <c r="X188" s="162"/>
      <c r="Y188" s="162"/>
      <c r="Z188" s="8"/>
      <c r="AA188" s="8"/>
      <c r="AB188" s="8"/>
      <c r="AC188" s="8"/>
      <c r="AD188" s="8"/>
    </row>
    <row r="189" spans="3:30" x14ac:dyDescent="0.35">
      <c r="C189" s="162"/>
      <c r="D189" s="162"/>
      <c r="E189" s="8"/>
      <c r="F189" s="162"/>
      <c r="G189" s="162"/>
      <c r="H189" s="8"/>
      <c r="I189" s="8"/>
      <c r="J189" s="8"/>
      <c r="K189" s="8"/>
      <c r="L189" s="162"/>
      <c r="M189" s="162"/>
      <c r="N189" s="8"/>
      <c r="O189" s="8"/>
      <c r="P189" s="8"/>
      <c r="Q189" s="8"/>
      <c r="R189" s="162"/>
      <c r="S189" s="162"/>
      <c r="T189" s="8"/>
      <c r="U189" s="162"/>
      <c r="V189" s="162"/>
      <c r="W189" s="162"/>
      <c r="X189" s="162"/>
      <c r="Y189" s="162"/>
      <c r="Z189" s="8"/>
      <c r="AA189" s="8"/>
      <c r="AB189" s="8"/>
      <c r="AC189" s="8"/>
      <c r="AD189" s="8"/>
    </row>
    <row r="190" spans="3:30" x14ac:dyDescent="0.35">
      <c r="C190" s="162"/>
      <c r="D190" s="162"/>
      <c r="E190" s="8"/>
      <c r="F190" s="162"/>
      <c r="G190" s="162"/>
      <c r="H190" s="8"/>
      <c r="I190" s="8"/>
      <c r="J190" s="8"/>
      <c r="K190" s="8"/>
      <c r="L190" s="162"/>
      <c r="M190" s="162"/>
      <c r="N190" s="8"/>
      <c r="O190" s="8"/>
      <c r="P190" s="8"/>
      <c r="Q190" s="8"/>
      <c r="R190" s="162"/>
      <c r="S190" s="162"/>
      <c r="T190" s="8"/>
      <c r="U190" s="162"/>
      <c r="V190" s="162"/>
      <c r="W190" s="162"/>
      <c r="X190" s="162"/>
      <c r="Y190" s="162"/>
      <c r="Z190" s="8"/>
      <c r="AA190" s="8"/>
      <c r="AB190" s="8"/>
      <c r="AC190" s="8"/>
      <c r="AD190" s="8"/>
    </row>
    <row r="191" spans="3:30" x14ac:dyDescent="0.35">
      <c r="C191" s="162"/>
      <c r="D191" s="162"/>
      <c r="E191" s="8"/>
      <c r="F191" s="162"/>
      <c r="G191" s="162"/>
      <c r="H191" s="8"/>
      <c r="I191" s="8"/>
      <c r="J191" s="8"/>
      <c r="K191" s="8"/>
      <c r="L191" s="162"/>
      <c r="M191" s="162"/>
      <c r="N191" s="8"/>
      <c r="O191" s="8"/>
      <c r="P191" s="8"/>
      <c r="Q191" s="8"/>
      <c r="R191" s="162"/>
      <c r="S191" s="162"/>
      <c r="T191" s="8"/>
      <c r="U191" s="162"/>
      <c r="V191" s="162"/>
      <c r="W191" s="162"/>
      <c r="X191" s="162"/>
      <c r="Y191" s="162"/>
      <c r="Z191" s="8"/>
      <c r="AA191" s="8"/>
      <c r="AB191" s="8"/>
      <c r="AC191" s="8"/>
      <c r="AD191" s="8"/>
    </row>
    <row r="192" spans="3:30" x14ac:dyDescent="0.35">
      <c r="C192" s="162"/>
      <c r="D192" s="162"/>
      <c r="E192" s="8"/>
      <c r="F192" s="162"/>
      <c r="G192" s="162"/>
      <c r="H192" s="8"/>
      <c r="I192" s="8"/>
      <c r="J192" s="8"/>
      <c r="K192" s="8"/>
      <c r="L192" s="162"/>
      <c r="M192" s="162"/>
      <c r="N192" s="8"/>
      <c r="O192" s="8"/>
      <c r="P192" s="8"/>
      <c r="Q192" s="8"/>
      <c r="R192" s="162"/>
      <c r="S192" s="162"/>
      <c r="T192" s="8"/>
      <c r="U192" s="162"/>
      <c r="V192" s="162"/>
      <c r="W192" s="162"/>
      <c r="X192" s="162"/>
      <c r="Y192" s="162"/>
      <c r="Z192" s="8"/>
      <c r="AA192" s="8"/>
      <c r="AB192" s="8"/>
      <c r="AC192" s="8"/>
      <c r="AD192" s="8"/>
    </row>
    <row r="193" spans="3:30" x14ac:dyDescent="0.35">
      <c r="C193" s="162"/>
      <c r="D193" s="162"/>
      <c r="E193" s="8"/>
      <c r="F193" s="162"/>
      <c r="G193" s="162"/>
      <c r="H193" s="8"/>
      <c r="I193" s="8"/>
      <c r="J193" s="8"/>
      <c r="K193" s="8"/>
      <c r="L193" s="162"/>
      <c r="M193" s="162"/>
      <c r="N193" s="8"/>
      <c r="O193" s="8"/>
      <c r="P193" s="8"/>
      <c r="Q193" s="8"/>
      <c r="R193" s="162"/>
      <c r="S193" s="162"/>
      <c r="T193" s="8"/>
      <c r="U193" s="162"/>
      <c r="V193" s="162"/>
      <c r="W193" s="162"/>
      <c r="X193" s="162"/>
      <c r="Y193" s="162"/>
      <c r="Z193" s="8"/>
      <c r="AA193" s="8"/>
      <c r="AB193" s="8"/>
      <c r="AC193" s="8"/>
      <c r="AD193" s="8"/>
    </row>
    <row r="194" spans="3:30" x14ac:dyDescent="0.35">
      <c r="C194" s="162"/>
      <c r="D194" s="162"/>
      <c r="E194" s="8"/>
      <c r="F194" s="162"/>
      <c r="G194" s="162"/>
      <c r="H194" s="8"/>
      <c r="I194" s="8"/>
      <c r="J194" s="8"/>
      <c r="K194" s="8"/>
      <c r="L194" s="162"/>
      <c r="M194" s="162"/>
      <c r="N194" s="8"/>
      <c r="O194" s="8"/>
      <c r="P194" s="8"/>
      <c r="Q194" s="8"/>
      <c r="R194" s="162"/>
      <c r="S194" s="162"/>
      <c r="T194" s="8"/>
      <c r="U194" s="162"/>
      <c r="V194" s="162"/>
      <c r="W194" s="162"/>
      <c r="X194" s="162"/>
      <c r="Y194" s="162"/>
      <c r="Z194" s="8"/>
      <c r="AA194" s="8"/>
      <c r="AB194" s="8"/>
      <c r="AC194" s="8"/>
      <c r="AD194" s="8"/>
    </row>
    <row r="195" spans="3:30" x14ac:dyDescent="0.35">
      <c r="C195" s="162"/>
      <c r="D195" s="162"/>
      <c r="E195" s="8"/>
      <c r="F195" s="162"/>
      <c r="G195" s="162"/>
      <c r="H195" s="8"/>
      <c r="I195" s="8"/>
      <c r="J195" s="8"/>
      <c r="K195" s="8"/>
      <c r="L195" s="162"/>
      <c r="M195" s="162"/>
      <c r="N195" s="8"/>
      <c r="O195" s="8"/>
      <c r="P195" s="8"/>
      <c r="Q195" s="8"/>
      <c r="R195" s="162"/>
      <c r="S195" s="162"/>
      <c r="T195" s="8"/>
      <c r="U195" s="162"/>
      <c r="V195" s="162"/>
      <c r="W195" s="162"/>
      <c r="X195" s="162"/>
      <c r="Y195" s="162"/>
      <c r="Z195" s="8"/>
      <c r="AA195" s="8"/>
      <c r="AB195" s="8"/>
      <c r="AC195" s="8"/>
      <c r="AD195" s="8"/>
    </row>
    <row r="196" spans="3:30" x14ac:dyDescent="0.35">
      <c r="C196" s="162"/>
      <c r="D196" s="162"/>
      <c r="E196" s="8"/>
      <c r="F196" s="162"/>
      <c r="G196" s="162"/>
      <c r="H196" s="8"/>
      <c r="I196" s="8"/>
      <c r="J196" s="8"/>
      <c r="K196" s="8"/>
      <c r="L196" s="162"/>
      <c r="M196" s="162"/>
      <c r="N196" s="8"/>
      <c r="O196" s="8"/>
      <c r="P196" s="8"/>
      <c r="Q196" s="8"/>
      <c r="R196" s="162"/>
      <c r="S196" s="162"/>
      <c r="T196" s="8"/>
      <c r="U196" s="162"/>
      <c r="V196" s="162"/>
      <c r="W196" s="162"/>
      <c r="X196" s="162"/>
      <c r="Y196" s="162"/>
      <c r="Z196" s="8"/>
      <c r="AA196" s="8"/>
      <c r="AB196" s="8"/>
      <c r="AC196" s="8"/>
      <c r="AD196" s="8"/>
    </row>
    <row r="197" spans="3:30" x14ac:dyDescent="0.35">
      <c r="C197" s="162"/>
      <c r="D197" s="162"/>
      <c r="E197" s="8"/>
      <c r="F197" s="162"/>
      <c r="G197" s="162"/>
      <c r="H197" s="8"/>
      <c r="I197" s="8"/>
      <c r="J197" s="8"/>
      <c r="K197" s="8"/>
      <c r="L197" s="162"/>
      <c r="M197" s="162"/>
      <c r="N197" s="8"/>
      <c r="O197" s="8"/>
      <c r="P197" s="8"/>
      <c r="Q197" s="8"/>
      <c r="R197" s="162"/>
      <c r="S197" s="162"/>
      <c r="T197" s="8"/>
      <c r="U197" s="162"/>
      <c r="V197" s="162"/>
      <c r="W197" s="162"/>
      <c r="X197" s="162"/>
      <c r="Y197" s="162"/>
      <c r="Z197" s="8"/>
      <c r="AA197" s="8"/>
      <c r="AB197" s="8"/>
      <c r="AC197" s="8"/>
      <c r="AD197" s="8"/>
    </row>
    <row r="198" spans="3:30" x14ac:dyDescent="0.35">
      <c r="C198" s="162"/>
      <c r="D198" s="162"/>
      <c r="E198" s="8"/>
      <c r="F198" s="162"/>
      <c r="G198" s="162"/>
      <c r="H198" s="8"/>
      <c r="I198" s="8"/>
      <c r="J198" s="8"/>
      <c r="K198" s="8"/>
      <c r="L198" s="162"/>
      <c r="M198" s="162"/>
      <c r="N198" s="8"/>
      <c r="O198" s="8"/>
      <c r="P198" s="8"/>
      <c r="Q198" s="8"/>
      <c r="R198" s="162"/>
      <c r="S198" s="162"/>
      <c r="T198" s="8"/>
      <c r="U198" s="162"/>
      <c r="V198" s="162"/>
      <c r="W198" s="162"/>
      <c r="X198" s="162"/>
      <c r="Y198" s="162"/>
      <c r="Z198" s="8"/>
      <c r="AA198" s="8"/>
      <c r="AB198" s="8"/>
      <c r="AC198" s="8"/>
      <c r="AD198" s="8"/>
    </row>
    <row r="199" spans="3:30" x14ac:dyDescent="0.35">
      <c r="C199" s="162"/>
      <c r="D199" s="162"/>
      <c r="E199" s="8"/>
      <c r="F199" s="162"/>
      <c r="G199" s="162"/>
      <c r="H199" s="8"/>
      <c r="I199" s="8"/>
      <c r="J199" s="8"/>
      <c r="K199" s="8"/>
      <c r="L199" s="162"/>
      <c r="M199" s="162"/>
      <c r="N199" s="8"/>
      <c r="O199" s="8"/>
      <c r="P199" s="8"/>
      <c r="Q199" s="8"/>
      <c r="R199" s="162"/>
      <c r="S199" s="162"/>
      <c r="T199" s="8"/>
      <c r="U199" s="162"/>
      <c r="V199" s="162"/>
      <c r="W199" s="162"/>
      <c r="X199" s="162"/>
      <c r="Y199" s="162"/>
      <c r="Z199" s="8"/>
      <c r="AA199" s="8"/>
      <c r="AB199" s="8"/>
      <c r="AC199" s="8"/>
      <c r="AD199" s="8"/>
    </row>
    <row r="200" spans="3:30" x14ac:dyDescent="0.35">
      <c r="C200" s="162"/>
      <c r="D200" s="162"/>
      <c r="E200" s="8"/>
      <c r="F200" s="162"/>
      <c r="G200" s="162"/>
      <c r="H200" s="8"/>
      <c r="I200" s="8"/>
      <c r="J200" s="8"/>
      <c r="K200" s="8"/>
      <c r="L200" s="162"/>
      <c r="M200" s="162"/>
      <c r="N200" s="8"/>
      <c r="O200" s="8"/>
      <c r="P200" s="8"/>
      <c r="Q200" s="8"/>
      <c r="R200" s="162"/>
      <c r="S200" s="162"/>
      <c r="T200" s="8"/>
      <c r="U200" s="162"/>
      <c r="V200" s="162"/>
      <c r="W200" s="162"/>
      <c r="X200" s="162"/>
      <c r="Y200" s="162"/>
      <c r="Z200" s="8"/>
      <c r="AA200" s="8"/>
      <c r="AB200" s="8"/>
      <c r="AC200" s="8"/>
      <c r="AD200" s="8"/>
    </row>
    <row r="201" spans="3:30" x14ac:dyDescent="0.35">
      <c r="C201" s="162"/>
      <c r="D201" s="162"/>
      <c r="E201" s="8"/>
      <c r="F201" s="162"/>
      <c r="G201" s="162"/>
      <c r="H201" s="8"/>
      <c r="I201" s="8"/>
      <c r="J201" s="8"/>
      <c r="K201" s="8"/>
      <c r="L201" s="162"/>
      <c r="M201" s="162"/>
      <c r="N201" s="8"/>
      <c r="O201" s="8"/>
      <c r="P201" s="8"/>
      <c r="Q201" s="8"/>
      <c r="R201" s="162"/>
      <c r="S201" s="162"/>
      <c r="T201" s="8"/>
      <c r="U201" s="162"/>
      <c r="V201" s="162"/>
      <c r="W201" s="162"/>
      <c r="X201" s="162"/>
      <c r="Y201" s="162"/>
      <c r="Z201" s="8"/>
      <c r="AA201" s="8"/>
      <c r="AB201" s="8"/>
      <c r="AC201" s="8"/>
      <c r="AD201" s="8"/>
    </row>
    <row r="202" spans="3:30" x14ac:dyDescent="0.35">
      <c r="C202" s="162"/>
      <c r="D202" s="162"/>
      <c r="E202" s="8"/>
      <c r="F202" s="162"/>
      <c r="G202" s="162"/>
      <c r="H202" s="8"/>
      <c r="I202" s="8"/>
      <c r="J202" s="8"/>
      <c r="K202" s="8"/>
      <c r="L202" s="162"/>
      <c r="M202" s="162"/>
      <c r="N202" s="8"/>
      <c r="O202" s="8"/>
      <c r="P202" s="8"/>
      <c r="Q202" s="8"/>
      <c r="R202" s="162"/>
      <c r="S202" s="162"/>
      <c r="T202" s="8"/>
      <c r="U202" s="162"/>
      <c r="V202" s="162"/>
      <c r="W202" s="162"/>
      <c r="X202" s="162"/>
      <c r="Y202" s="162"/>
      <c r="Z202" s="8"/>
      <c r="AA202" s="8"/>
      <c r="AB202" s="8"/>
      <c r="AC202" s="8"/>
      <c r="AD202" s="8"/>
    </row>
    <row r="203" spans="3:30" x14ac:dyDescent="0.35">
      <c r="C203" s="162"/>
      <c r="D203" s="162"/>
      <c r="E203" s="8"/>
      <c r="F203" s="162"/>
      <c r="G203" s="162"/>
      <c r="H203" s="8"/>
      <c r="I203" s="8"/>
      <c r="J203" s="8"/>
      <c r="K203" s="8"/>
      <c r="L203" s="162"/>
      <c r="M203" s="162"/>
      <c r="N203" s="8"/>
      <c r="O203" s="8"/>
      <c r="P203" s="8"/>
      <c r="Q203" s="8"/>
      <c r="R203" s="162"/>
      <c r="S203" s="162"/>
      <c r="T203" s="8"/>
      <c r="U203" s="162"/>
      <c r="V203" s="162"/>
      <c r="W203" s="162"/>
      <c r="X203" s="162"/>
      <c r="Y203" s="162"/>
      <c r="Z203" s="8"/>
      <c r="AA203" s="8"/>
      <c r="AB203" s="8"/>
      <c r="AC203" s="8"/>
      <c r="AD203" s="8"/>
    </row>
    <row r="204" spans="3:30" x14ac:dyDescent="0.35">
      <c r="C204" s="162"/>
      <c r="D204" s="162"/>
      <c r="E204" s="8"/>
      <c r="F204" s="162"/>
      <c r="G204" s="162"/>
      <c r="H204" s="8"/>
      <c r="I204" s="8"/>
      <c r="J204" s="8"/>
      <c r="K204" s="8"/>
      <c r="L204" s="162"/>
      <c r="M204" s="162"/>
      <c r="N204" s="8"/>
      <c r="O204" s="8"/>
      <c r="P204" s="8"/>
      <c r="Q204" s="8"/>
      <c r="R204" s="162"/>
      <c r="S204" s="162"/>
      <c r="T204" s="8"/>
      <c r="U204" s="162"/>
      <c r="V204" s="162"/>
      <c r="W204" s="162"/>
      <c r="X204" s="162"/>
      <c r="Y204" s="162"/>
      <c r="Z204" s="8"/>
      <c r="AA204" s="8"/>
      <c r="AB204" s="8"/>
      <c r="AC204" s="8"/>
      <c r="AD204" s="8"/>
    </row>
    <row r="205" spans="3:30" x14ac:dyDescent="0.35">
      <c r="C205" s="162"/>
      <c r="D205" s="162"/>
      <c r="E205" s="8"/>
      <c r="F205" s="162"/>
      <c r="G205" s="162"/>
      <c r="H205" s="8"/>
      <c r="I205" s="8"/>
      <c r="J205" s="8"/>
      <c r="K205" s="8"/>
      <c r="L205" s="162"/>
      <c r="M205" s="162"/>
      <c r="N205" s="8"/>
      <c r="O205" s="8"/>
      <c r="P205" s="8"/>
      <c r="Q205" s="8"/>
      <c r="R205" s="162"/>
      <c r="S205" s="162"/>
      <c r="T205" s="8"/>
      <c r="U205" s="162"/>
      <c r="V205" s="162"/>
      <c r="W205" s="162"/>
      <c r="X205" s="162"/>
      <c r="Y205" s="162"/>
      <c r="Z205" s="8"/>
      <c r="AA205" s="8"/>
      <c r="AB205" s="8"/>
      <c r="AC205" s="8"/>
      <c r="AD205" s="8"/>
    </row>
    <row r="206" spans="3:30" x14ac:dyDescent="0.35">
      <c r="C206" s="162"/>
      <c r="D206" s="162"/>
      <c r="E206" s="8"/>
      <c r="F206" s="162"/>
      <c r="G206" s="162"/>
      <c r="H206" s="8"/>
      <c r="I206" s="8"/>
      <c r="J206" s="8"/>
      <c r="K206" s="8"/>
      <c r="L206" s="162"/>
      <c r="M206" s="162"/>
      <c r="N206" s="8"/>
      <c r="O206" s="8"/>
      <c r="P206" s="8"/>
      <c r="Q206" s="8"/>
      <c r="R206" s="162"/>
      <c r="S206" s="162"/>
      <c r="T206" s="8"/>
      <c r="U206" s="162"/>
      <c r="V206" s="162"/>
      <c r="W206" s="162"/>
      <c r="X206" s="162"/>
      <c r="Y206" s="162"/>
      <c r="Z206" s="8"/>
      <c r="AA206" s="8"/>
      <c r="AB206" s="8"/>
      <c r="AC206" s="8"/>
      <c r="AD206" s="8"/>
    </row>
    <row r="207" spans="3:30" x14ac:dyDescent="0.35">
      <c r="C207" s="162"/>
      <c r="D207" s="162"/>
      <c r="E207" s="8"/>
      <c r="F207" s="162"/>
      <c r="G207" s="162"/>
      <c r="H207" s="8"/>
      <c r="I207" s="8"/>
      <c r="J207" s="8"/>
      <c r="K207" s="8"/>
      <c r="L207" s="162"/>
      <c r="M207" s="162"/>
      <c r="N207" s="8"/>
      <c r="O207" s="8"/>
      <c r="P207" s="8"/>
      <c r="Q207" s="8"/>
      <c r="R207" s="162"/>
      <c r="S207" s="162"/>
      <c r="T207" s="8"/>
      <c r="U207" s="162"/>
      <c r="V207" s="162"/>
      <c r="W207" s="162"/>
      <c r="X207" s="162"/>
      <c r="Y207" s="162"/>
      <c r="Z207" s="8"/>
      <c r="AA207" s="8"/>
      <c r="AB207" s="8"/>
      <c r="AC207" s="8"/>
      <c r="AD207" s="8"/>
    </row>
    <row r="208" spans="3:30" x14ac:dyDescent="0.35">
      <c r="C208" s="162"/>
      <c r="D208" s="162"/>
      <c r="E208" s="8"/>
      <c r="F208" s="162"/>
      <c r="G208" s="162"/>
      <c r="H208" s="8"/>
      <c r="I208" s="8"/>
      <c r="J208" s="8"/>
      <c r="K208" s="8"/>
      <c r="L208" s="162"/>
      <c r="M208" s="162"/>
      <c r="N208" s="8"/>
      <c r="O208" s="8"/>
      <c r="P208" s="8"/>
      <c r="Q208" s="8"/>
      <c r="R208" s="162"/>
      <c r="S208" s="162"/>
      <c r="T208" s="8"/>
      <c r="U208" s="162"/>
      <c r="V208" s="162"/>
      <c r="W208" s="162"/>
      <c r="X208" s="162"/>
      <c r="Y208" s="162"/>
      <c r="Z208" s="8"/>
      <c r="AA208" s="8"/>
      <c r="AB208" s="8"/>
      <c r="AC208" s="8"/>
      <c r="AD208" s="8"/>
    </row>
    <row r="209" spans="3:30" x14ac:dyDescent="0.35">
      <c r="C209" s="162"/>
      <c r="D209" s="162"/>
      <c r="E209" s="8"/>
      <c r="F209" s="162"/>
      <c r="G209" s="162"/>
      <c r="H209" s="8"/>
      <c r="I209" s="8"/>
      <c r="J209" s="8"/>
      <c r="K209" s="8"/>
      <c r="L209" s="162"/>
      <c r="M209" s="162"/>
      <c r="N209" s="8"/>
      <c r="O209" s="8"/>
      <c r="P209" s="8"/>
      <c r="Q209" s="8"/>
      <c r="R209" s="162"/>
      <c r="S209" s="162"/>
      <c r="T209" s="8"/>
      <c r="U209" s="162"/>
      <c r="V209" s="162"/>
      <c r="W209" s="162"/>
      <c r="X209" s="162"/>
      <c r="Y209" s="162"/>
      <c r="Z209" s="8"/>
      <c r="AA209" s="8"/>
      <c r="AB209" s="8"/>
      <c r="AC209" s="8"/>
      <c r="AD209" s="8"/>
    </row>
    <row r="210" spans="3:30" x14ac:dyDescent="0.35">
      <c r="C210" s="162"/>
      <c r="D210" s="162"/>
      <c r="E210" s="8"/>
      <c r="F210" s="162"/>
      <c r="G210" s="162"/>
      <c r="H210" s="8"/>
      <c r="I210" s="8"/>
      <c r="J210" s="8"/>
      <c r="K210" s="8"/>
      <c r="L210" s="162"/>
      <c r="M210" s="162"/>
      <c r="N210" s="8"/>
      <c r="O210" s="8"/>
      <c r="P210" s="8"/>
      <c r="Q210" s="8"/>
      <c r="R210" s="162"/>
      <c r="S210" s="162"/>
      <c r="T210" s="8"/>
      <c r="U210" s="162"/>
      <c r="V210" s="162"/>
      <c r="W210" s="162"/>
      <c r="X210" s="162"/>
      <c r="Y210" s="162"/>
      <c r="Z210" s="8"/>
      <c r="AA210" s="8"/>
      <c r="AB210" s="8"/>
      <c r="AC210" s="8"/>
      <c r="AD210" s="8"/>
    </row>
    <row r="211" spans="3:30" x14ac:dyDescent="0.35">
      <c r="C211" s="162"/>
      <c r="D211" s="162"/>
      <c r="E211" s="8"/>
      <c r="F211" s="162"/>
      <c r="G211" s="162"/>
      <c r="H211" s="8"/>
      <c r="I211" s="8"/>
      <c r="J211" s="8"/>
      <c r="K211" s="8"/>
      <c r="L211" s="162"/>
      <c r="M211" s="162"/>
      <c r="N211" s="8"/>
      <c r="O211" s="8"/>
      <c r="P211" s="8"/>
      <c r="Q211" s="8"/>
      <c r="R211" s="162"/>
      <c r="S211" s="162"/>
      <c r="T211" s="8"/>
      <c r="U211" s="162"/>
      <c r="V211" s="162"/>
      <c r="W211" s="162"/>
      <c r="X211" s="162"/>
      <c r="Y211" s="162"/>
      <c r="Z211" s="8"/>
      <c r="AA211" s="8"/>
      <c r="AB211" s="8"/>
      <c r="AC211" s="8"/>
      <c r="AD211" s="8"/>
    </row>
    <row r="212" spans="3:30" x14ac:dyDescent="0.35">
      <c r="C212" s="162"/>
      <c r="D212" s="162"/>
      <c r="E212" s="8"/>
      <c r="F212" s="162"/>
      <c r="G212" s="162"/>
      <c r="H212" s="8"/>
      <c r="I212" s="8"/>
      <c r="J212" s="8"/>
      <c r="K212" s="8"/>
      <c r="L212" s="162"/>
      <c r="M212" s="162"/>
      <c r="N212" s="8"/>
      <c r="O212" s="8"/>
      <c r="P212" s="8"/>
      <c r="Q212" s="8"/>
      <c r="R212" s="162"/>
      <c r="S212" s="162"/>
      <c r="T212" s="8"/>
      <c r="U212" s="162"/>
      <c r="V212" s="162"/>
      <c r="W212" s="162"/>
      <c r="X212" s="162"/>
      <c r="Y212" s="162"/>
      <c r="Z212" s="8"/>
      <c r="AA212" s="8"/>
      <c r="AB212" s="8"/>
      <c r="AC212" s="8"/>
      <c r="AD212" s="8"/>
    </row>
    <row r="213" spans="3:30" x14ac:dyDescent="0.35">
      <c r="C213" s="162"/>
      <c r="D213" s="162"/>
      <c r="E213" s="8"/>
      <c r="F213" s="162"/>
      <c r="G213" s="162"/>
      <c r="H213" s="8"/>
      <c r="I213" s="8"/>
      <c r="J213" s="8"/>
      <c r="K213" s="8"/>
      <c r="L213" s="162"/>
      <c r="M213" s="162"/>
      <c r="N213" s="8"/>
      <c r="O213" s="8"/>
      <c r="P213" s="8"/>
      <c r="Q213" s="8"/>
      <c r="R213" s="162"/>
      <c r="S213" s="162"/>
      <c r="T213" s="8"/>
      <c r="U213" s="162"/>
      <c r="V213" s="162"/>
      <c r="W213" s="162"/>
      <c r="X213" s="162"/>
      <c r="Y213" s="162"/>
      <c r="Z213" s="8"/>
      <c r="AA213" s="8"/>
      <c r="AB213" s="8"/>
      <c r="AC213" s="8"/>
      <c r="AD213" s="8"/>
    </row>
    <row r="214" spans="3:30" x14ac:dyDescent="0.35">
      <c r="C214" s="162"/>
      <c r="D214" s="162"/>
      <c r="E214" s="8"/>
      <c r="F214" s="162"/>
      <c r="G214" s="162"/>
      <c r="H214" s="8"/>
      <c r="I214" s="8"/>
      <c r="J214" s="8"/>
      <c r="K214" s="8"/>
      <c r="L214" s="162"/>
      <c r="M214" s="162"/>
      <c r="N214" s="8"/>
      <c r="O214" s="8"/>
      <c r="P214" s="8"/>
      <c r="Q214" s="8"/>
      <c r="R214" s="162"/>
      <c r="S214" s="162"/>
      <c r="T214" s="8"/>
      <c r="U214" s="162"/>
      <c r="V214" s="162"/>
      <c r="W214" s="162"/>
      <c r="X214" s="162"/>
      <c r="Y214" s="162"/>
      <c r="Z214" s="8"/>
      <c r="AA214" s="8"/>
      <c r="AB214" s="8"/>
      <c r="AC214" s="8"/>
      <c r="AD214" s="8"/>
    </row>
    <row r="215" spans="3:30" x14ac:dyDescent="0.35">
      <c r="C215" s="162"/>
      <c r="D215" s="162"/>
      <c r="E215" s="8"/>
      <c r="F215" s="162"/>
      <c r="G215" s="162"/>
      <c r="H215" s="8"/>
      <c r="I215" s="8"/>
      <c r="J215" s="8"/>
      <c r="K215" s="8"/>
      <c r="L215" s="162"/>
      <c r="M215" s="162"/>
      <c r="N215" s="8"/>
      <c r="O215" s="8"/>
      <c r="P215" s="8"/>
      <c r="Q215" s="8"/>
      <c r="R215" s="162"/>
      <c r="S215" s="162"/>
      <c r="T215" s="8"/>
      <c r="U215" s="162"/>
      <c r="V215" s="162"/>
      <c r="W215" s="162"/>
      <c r="X215" s="162"/>
      <c r="Y215" s="162"/>
      <c r="Z215" s="8"/>
      <c r="AA215" s="8"/>
      <c r="AB215" s="8"/>
      <c r="AC215" s="8"/>
      <c r="AD215" s="8"/>
    </row>
    <row r="216" spans="3:30" x14ac:dyDescent="0.35">
      <c r="C216" s="162"/>
      <c r="D216" s="162"/>
      <c r="E216" s="8"/>
      <c r="F216" s="162"/>
      <c r="G216" s="162"/>
      <c r="H216" s="8"/>
      <c r="I216" s="8"/>
      <c r="J216" s="8"/>
      <c r="K216" s="8"/>
      <c r="L216" s="162"/>
      <c r="M216" s="162"/>
      <c r="N216" s="8"/>
      <c r="O216" s="8"/>
      <c r="P216" s="8"/>
      <c r="Q216" s="8"/>
      <c r="R216" s="162"/>
      <c r="S216" s="162"/>
      <c r="T216" s="8"/>
      <c r="U216" s="162"/>
      <c r="V216" s="162"/>
      <c r="W216" s="162"/>
      <c r="X216" s="162"/>
      <c r="Y216" s="162"/>
      <c r="Z216" s="8"/>
      <c r="AA216" s="8"/>
      <c r="AB216" s="8"/>
      <c r="AC216" s="8"/>
      <c r="AD216" s="8"/>
    </row>
    <row r="217" spans="3:30" x14ac:dyDescent="0.35">
      <c r="C217" s="162"/>
      <c r="D217" s="162"/>
      <c r="E217" s="8"/>
      <c r="F217" s="162"/>
      <c r="G217" s="162"/>
      <c r="H217" s="8"/>
      <c r="I217" s="8"/>
      <c r="J217" s="8"/>
      <c r="K217" s="8"/>
      <c r="L217" s="162"/>
      <c r="M217" s="162"/>
      <c r="N217" s="8"/>
      <c r="O217" s="8"/>
      <c r="P217" s="8"/>
      <c r="Q217" s="8"/>
      <c r="R217" s="162"/>
      <c r="S217" s="162"/>
      <c r="T217" s="8"/>
      <c r="U217" s="162"/>
      <c r="V217" s="162"/>
      <c r="W217" s="162"/>
      <c r="X217" s="162"/>
      <c r="Y217" s="162"/>
      <c r="Z217" s="8"/>
      <c r="AA217" s="8"/>
      <c r="AB217" s="8"/>
      <c r="AC217" s="8"/>
      <c r="AD217" s="8"/>
    </row>
    <row r="218" spans="3:30" x14ac:dyDescent="0.35">
      <c r="C218" s="162"/>
      <c r="D218" s="162"/>
      <c r="E218" s="8"/>
      <c r="F218" s="162"/>
      <c r="G218" s="162"/>
      <c r="H218" s="8"/>
      <c r="I218" s="8"/>
      <c r="J218" s="8"/>
      <c r="K218" s="8"/>
      <c r="L218" s="162"/>
      <c r="M218" s="162"/>
      <c r="N218" s="8"/>
      <c r="O218" s="8"/>
      <c r="P218" s="8"/>
      <c r="Q218" s="8"/>
      <c r="R218" s="162"/>
      <c r="S218" s="162"/>
      <c r="T218" s="8"/>
      <c r="U218" s="162"/>
      <c r="V218" s="162"/>
      <c r="W218" s="162"/>
      <c r="X218" s="162"/>
      <c r="Y218" s="162"/>
      <c r="Z218" s="8"/>
      <c r="AA218" s="8"/>
      <c r="AB218" s="8"/>
      <c r="AC218" s="8"/>
      <c r="AD218" s="8"/>
    </row>
    <row r="219" spans="3:30" x14ac:dyDescent="0.35">
      <c r="C219" s="162"/>
      <c r="D219" s="162"/>
      <c r="E219" s="8"/>
      <c r="F219" s="162"/>
      <c r="G219" s="162"/>
      <c r="H219" s="8"/>
      <c r="I219" s="8"/>
      <c r="J219" s="8"/>
      <c r="K219" s="8"/>
      <c r="L219" s="162"/>
      <c r="M219" s="162"/>
      <c r="N219" s="8"/>
      <c r="O219" s="8"/>
      <c r="P219" s="8"/>
      <c r="Q219" s="8"/>
      <c r="R219" s="162"/>
      <c r="S219" s="162"/>
      <c r="T219" s="8"/>
      <c r="U219" s="162"/>
      <c r="V219" s="162"/>
      <c r="W219" s="162"/>
      <c r="X219" s="162"/>
      <c r="Y219" s="162"/>
      <c r="Z219" s="8"/>
      <c r="AA219" s="8"/>
      <c r="AB219" s="8"/>
      <c r="AC219" s="8"/>
      <c r="AD219" s="8"/>
    </row>
    <row r="220" spans="3:30" x14ac:dyDescent="0.35">
      <c r="C220" s="162"/>
      <c r="D220" s="162"/>
      <c r="E220" s="8"/>
      <c r="F220" s="162"/>
      <c r="G220" s="162"/>
      <c r="H220" s="8"/>
      <c r="I220" s="8"/>
      <c r="J220" s="8"/>
      <c r="K220" s="8"/>
      <c r="L220" s="162"/>
      <c r="M220" s="162"/>
      <c r="N220" s="8"/>
      <c r="O220" s="8"/>
      <c r="P220" s="8"/>
      <c r="Q220" s="8"/>
      <c r="R220" s="162"/>
      <c r="S220" s="162"/>
      <c r="T220" s="8"/>
      <c r="U220" s="162"/>
      <c r="V220" s="162"/>
      <c r="W220" s="162"/>
      <c r="X220" s="162"/>
      <c r="Y220" s="162"/>
      <c r="Z220" s="8"/>
      <c r="AA220" s="8"/>
      <c r="AB220" s="8"/>
      <c r="AC220" s="8"/>
      <c r="AD220" s="8"/>
    </row>
    <row r="221" spans="3:30" x14ac:dyDescent="0.35">
      <c r="C221" s="162"/>
      <c r="D221" s="162"/>
      <c r="E221" s="8"/>
      <c r="F221" s="162"/>
      <c r="G221" s="162"/>
      <c r="H221" s="8"/>
      <c r="I221" s="8"/>
      <c r="J221" s="8"/>
      <c r="K221" s="8"/>
      <c r="L221" s="162"/>
      <c r="M221" s="162"/>
      <c r="N221" s="8"/>
      <c r="O221" s="8"/>
      <c r="P221" s="8"/>
      <c r="Q221" s="8"/>
      <c r="R221" s="162"/>
      <c r="S221" s="162"/>
      <c r="T221" s="8"/>
      <c r="U221" s="162"/>
      <c r="V221" s="162"/>
      <c r="W221" s="162"/>
      <c r="X221" s="162"/>
      <c r="Y221" s="162"/>
      <c r="Z221" s="8"/>
      <c r="AA221" s="8"/>
      <c r="AB221" s="8"/>
      <c r="AC221" s="8"/>
      <c r="AD221" s="8"/>
    </row>
    <row r="222" spans="3:30" x14ac:dyDescent="0.35">
      <c r="C222" s="162"/>
      <c r="D222" s="162"/>
      <c r="E222" s="8"/>
      <c r="F222" s="162"/>
      <c r="G222" s="162"/>
      <c r="H222" s="8"/>
      <c r="I222" s="8"/>
      <c r="J222" s="8"/>
      <c r="K222" s="8"/>
      <c r="L222" s="162"/>
      <c r="M222" s="162"/>
      <c r="N222" s="8"/>
      <c r="O222" s="8"/>
      <c r="P222" s="8"/>
      <c r="Q222" s="8"/>
      <c r="R222" s="162"/>
      <c r="S222" s="162"/>
      <c r="T222" s="8"/>
      <c r="U222" s="162"/>
      <c r="V222" s="162"/>
      <c r="W222" s="162"/>
      <c r="X222" s="162"/>
      <c r="Y222" s="162"/>
      <c r="Z222" s="8"/>
      <c r="AA222" s="8"/>
      <c r="AB222" s="8"/>
      <c r="AC222" s="8"/>
      <c r="AD222" s="8"/>
    </row>
    <row r="223" spans="3:30" x14ac:dyDescent="0.35">
      <c r="C223" s="162"/>
      <c r="D223" s="162"/>
      <c r="E223" s="8"/>
      <c r="F223" s="162"/>
      <c r="G223" s="162"/>
      <c r="H223" s="8"/>
      <c r="I223" s="8"/>
      <c r="J223" s="8"/>
      <c r="K223" s="8"/>
      <c r="L223" s="162"/>
      <c r="M223" s="162"/>
      <c r="N223" s="8"/>
      <c r="O223" s="8"/>
      <c r="P223" s="8"/>
      <c r="Q223" s="8"/>
      <c r="R223" s="162"/>
      <c r="S223" s="162"/>
      <c r="T223" s="8"/>
      <c r="U223" s="162"/>
      <c r="V223" s="162"/>
      <c r="W223" s="162"/>
      <c r="X223" s="162"/>
      <c r="Y223" s="162"/>
      <c r="Z223" s="8"/>
      <c r="AA223" s="8"/>
      <c r="AB223" s="8"/>
      <c r="AC223" s="8"/>
      <c r="AD223" s="8"/>
    </row>
    <row r="224" spans="3:30" x14ac:dyDescent="0.35">
      <c r="C224" s="162"/>
      <c r="D224" s="162"/>
      <c r="E224" s="8"/>
      <c r="F224" s="162"/>
      <c r="G224" s="162"/>
      <c r="H224" s="8"/>
      <c r="I224" s="8"/>
      <c r="J224" s="8"/>
      <c r="K224" s="8"/>
      <c r="L224" s="162"/>
      <c r="M224" s="162"/>
      <c r="N224" s="8"/>
      <c r="O224" s="8"/>
      <c r="P224" s="8"/>
      <c r="Q224" s="8"/>
      <c r="R224" s="162"/>
      <c r="S224" s="162"/>
      <c r="T224" s="8"/>
      <c r="U224" s="162"/>
      <c r="V224" s="162"/>
      <c r="W224" s="162"/>
      <c r="X224" s="162"/>
      <c r="Y224" s="162"/>
      <c r="Z224" s="8"/>
      <c r="AA224" s="8"/>
      <c r="AB224" s="8"/>
      <c r="AC224" s="8"/>
      <c r="AD224" s="8"/>
    </row>
    <row r="225" spans="3:30" x14ac:dyDescent="0.35">
      <c r="C225" s="162"/>
      <c r="D225" s="162"/>
      <c r="E225" s="8"/>
      <c r="F225" s="162"/>
      <c r="G225" s="162"/>
      <c r="H225" s="8"/>
      <c r="I225" s="8"/>
      <c r="J225" s="8"/>
      <c r="K225" s="8"/>
      <c r="L225" s="162"/>
      <c r="M225" s="162"/>
      <c r="N225" s="8"/>
      <c r="O225" s="8"/>
      <c r="P225" s="8"/>
      <c r="Q225" s="8"/>
      <c r="R225" s="162"/>
      <c r="S225" s="162"/>
      <c r="T225" s="8"/>
      <c r="U225" s="162"/>
      <c r="V225" s="162"/>
      <c r="W225" s="162"/>
      <c r="X225" s="162"/>
      <c r="Y225" s="162"/>
      <c r="Z225" s="8"/>
      <c r="AA225" s="8"/>
      <c r="AB225" s="8"/>
      <c r="AC225" s="8"/>
      <c r="AD225" s="8"/>
    </row>
    <row r="226" spans="3:30" x14ac:dyDescent="0.35">
      <c r="C226" s="162"/>
      <c r="D226" s="162"/>
      <c r="E226" s="8"/>
      <c r="F226" s="162"/>
      <c r="G226" s="162"/>
      <c r="H226" s="8"/>
      <c r="I226" s="8"/>
      <c r="J226" s="8"/>
      <c r="K226" s="8"/>
      <c r="L226" s="162"/>
      <c r="M226" s="162"/>
      <c r="N226" s="8"/>
      <c r="O226" s="8"/>
      <c r="P226" s="8"/>
      <c r="Q226" s="8"/>
      <c r="R226" s="162"/>
      <c r="S226" s="162"/>
      <c r="T226" s="8"/>
      <c r="U226" s="162"/>
      <c r="V226" s="162"/>
      <c r="W226" s="162"/>
      <c r="X226" s="162"/>
      <c r="Y226" s="162"/>
      <c r="Z226" s="8"/>
      <c r="AA226" s="8"/>
      <c r="AB226" s="8"/>
      <c r="AC226" s="8"/>
      <c r="AD226" s="8"/>
    </row>
    <row r="227" spans="3:30" x14ac:dyDescent="0.35">
      <c r="C227" s="162"/>
      <c r="D227" s="162"/>
      <c r="E227" s="8"/>
      <c r="F227" s="162"/>
      <c r="G227" s="162"/>
      <c r="H227" s="8"/>
      <c r="I227" s="8"/>
      <c r="J227" s="8"/>
      <c r="K227" s="8"/>
      <c r="L227" s="162"/>
      <c r="M227" s="162"/>
      <c r="N227" s="8"/>
      <c r="O227" s="8"/>
      <c r="P227" s="8"/>
      <c r="Q227" s="8"/>
      <c r="R227" s="162"/>
      <c r="S227" s="162"/>
      <c r="T227" s="8"/>
      <c r="U227" s="162"/>
      <c r="V227" s="162"/>
      <c r="W227" s="162"/>
      <c r="X227" s="162"/>
      <c r="Y227" s="162"/>
      <c r="Z227" s="8"/>
      <c r="AA227" s="8"/>
      <c r="AB227" s="8"/>
      <c r="AC227" s="8"/>
      <c r="AD227" s="8"/>
    </row>
    <row r="228" spans="3:30" x14ac:dyDescent="0.35">
      <c r="C228" s="162"/>
      <c r="D228" s="162"/>
      <c r="E228" s="8"/>
      <c r="F228" s="162"/>
      <c r="G228" s="162"/>
      <c r="H228" s="8"/>
      <c r="I228" s="8"/>
      <c r="J228" s="8"/>
      <c r="K228" s="8"/>
      <c r="L228" s="162"/>
      <c r="M228" s="162"/>
      <c r="N228" s="8"/>
      <c r="O228" s="8"/>
      <c r="P228" s="8"/>
      <c r="Q228" s="8"/>
      <c r="R228" s="162"/>
      <c r="S228" s="162"/>
      <c r="T228" s="8"/>
      <c r="U228" s="162"/>
      <c r="V228" s="162"/>
      <c r="W228" s="162"/>
      <c r="X228" s="162"/>
      <c r="Y228" s="162"/>
      <c r="Z228" s="8"/>
      <c r="AA228" s="8"/>
      <c r="AB228" s="8"/>
      <c r="AC228" s="8"/>
      <c r="AD228" s="8"/>
    </row>
    <row r="229" spans="3:30" x14ac:dyDescent="0.35">
      <c r="C229" s="162"/>
      <c r="D229" s="162"/>
      <c r="E229" s="8"/>
      <c r="F229" s="162"/>
      <c r="G229" s="162"/>
      <c r="H229" s="8"/>
      <c r="I229" s="8"/>
      <c r="J229" s="8"/>
      <c r="K229" s="8"/>
      <c r="L229" s="162"/>
      <c r="M229" s="162"/>
      <c r="N229" s="8"/>
      <c r="O229" s="8"/>
      <c r="P229" s="8"/>
      <c r="Q229" s="8"/>
      <c r="R229" s="162"/>
      <c r="S229" s="162"/>
      <c r="T229" s="8"/>
      <c r="U229" s="162"/>
      <c r="V229" s="162"/>
      <c r="W229" s="162"/>
      <c r="X229" s="162"/>
      <c r="Y229" s="162"/>
      <c r="Z229" s="8"/>
      <c r="AA229" s="8"/>
      <c r="AB229" s="8"/>
      <c r="AC229" s="8"/>
      <c r="AD229" s="8"/>
    </row>
    <row r="230" spans="3:30" x14ac:dyDescent="0.35">
      <c r="C230" s="162"/>
      <c r="D230" s="162"/>
      <c r="E230" s="8"/>
      <c r="F230" s="162"/>
      <c r="G230" s="162"/>
      <c r="H230" s="8"/>
      <c r="I230" s="8"/>
      <c r="J230" s="8"/>
      <c r="K230" s="8"/>
      <c r="L230" s="162"/>
      <c r="M230" s="162"/>
      <c r="N230" s="8"/>
      <c r="O230" s="8"/>
      <c r="P230" s="8"/>
      <c r="Q230" s="8"/>
      <c r="R230" s="162"/>
      <c r="S230" s="162"/>
      <c r="T230" s="8"/>
      <c r="U230" s="162"/>
      <c r="V230" s="162"/>
      <c r="W230" s="162"/>
      <c r="X230" s="162"/>
      <c r="Y230" s="162"/>
      <c r="Z230" s="8"/>
      <c r="AA230" s="8"/>
      <c r="AB230" s="8"/>
      <c r="AC230" s="8"/>
      <c r="AD230" s="8"/>
    </row>
    <row r="231" spans="3:30" x14ac:dyDescent="0.35">
      <c r="C231" s="162"/>
      <c r="D231" s="162"/>
      <c r="E231" s="8"/>
      <c r="F231" s="162"/>
      <c r="G231" s="162"/>
      <c r="H231" s="8"/>
      <c r="I231" s="8"/>
      <c r="J231" s="8"/>
      <c r="K231" s="8"/>
      <c r="L231" s="162"/>
      <c r="M231" s="162"/>
      <c r="N231" s="8"/>
      <c r="O231" s="8"/>
      <c r="P231" s="8"/>
      <c r="Q231" s="8"/>
      <c r="R231" s="162"/>
      <c r="S231" s="162"/>
      <c r="T231" s="8"/>
      <c r="U231" s="162"/>
      <c r="V231" s="162"/>
      <c r="W231" s="162"/>
      <c r="X231" s="162"/>
      <c r="Y231" s="162"/>
      <c r="Z231" s="8"/>
      <c r="AA231" s="8"/>
      <c r="AB231" s="8"/>
      <c r="AC231" s="8"/>
      <c r="AD231" s="8"/>
    </row>
    <row r="232" spans="3:30" x14ac:dyDescent="0.35">
      <c r="C232" s="162"/>
      <c r="D232" s="162"/>
      <c r="E232" s="8"/>
      <c r="F232" s="162"/>
      <c r="G232" s="162"/>
      <c r="H232" s="8"/>
      <c r="I232" s="8"/>
      <c r="J232" s="8"/>
      <c r="K232" s="8"/>
      <c r="L232" s="162"/>
      <c r="M232" s="162"/>
      <c r="N232" s="8"/>
      <c r="O232" s="8"/>
      <c r="P232" s="8"/>
      <c r="Q232" s="8"/>
      <c r="R232" s="162"/>
      <c r="S232" s="162"/>
      <c r="T232" s="8"/>
      <c r="U232" s="162"/>
      <c r="V232" s="162"/>
      <c r="W232" s="162"/>
      <c r="X232" s="162"/>
      <c r="Y232" s="162"/>
      <c r="Z232" s="8"/>
      <c r="AA232" s="8"/>
      <c r="AB232" s="8"/>
      <c r="AC232" s="8"/>
      <c r="AD232" s="8"/>
    </row>
    <row r="233" spans="3:30" x14ac:dyDescent="0.35">
      <c r="C233" s="162"/>
      <c r="D233" s="162"/>
      <c r="E233" s="8"/>
      <c r="F233" s="162"/>
      <c r="G233" s="162"/>
      <c r="H233" s="8"/>
      <c r="I233" s="8"/>
      <c r="J233" s="8"/>
      <c r="K233" s="8"/>
      <c r="L233" s="162"/>
      <c r="M233" s="162"/>
      <c r="N233" s="8"/>
      <c r="O233" s="8"/>
      <c r="P233" s="8"/>
      <c r="Q233" s="8"/>
      <c r="R233" s="162"/>
      <c r="S233" s="162"/>
      <c r="T233" s="8"/>
      <c r="U233" s="162"/>
      <c r="V233" s="162"/>
      <c r="W233" s="162"/>
      <c r="X233" s="162"/>
      <c r="Y233" s="162"/>
      <c r="Z233" s="8"/>
      <c r="AA233" s="8"/>
      <c r="AB233" s="8"/>
      <c r="AC233" s="8"/>
      <c r="AD233" s="8"/>
    </row>
    <row r="234" spans="3:30" x14ac:dyDescent="0.35">
      <c r="C234" s="162"/>
      <c r="D234" s="162"/>
      <c r="E234" s="8"/>
      <c r="F234" s="162"/>
      <c r="G234" s="162"/>
      <c r="H234" s="8"/>
      <c r="I234" s="8"/>
      <c r="J234" s="8"/>
      <c r="K234" s="8"/>
      <c r="L234" s="162"/>
      <c r="M234" s="162"/>
      <c r="N234" s="8"/>
      <c r="O234" s="8"/>
      <c r="P234" s="8"/>
      <c r="Q234" s="8"/>
      <c r="R234" s="162"/>
      <c r="S234" s="162"/>
      <c r="T234" s="8"/>
      <c r="U234" s="162"/>
      <c r="V234" s="162"/>
      <c r="W234" s="162"/>
      <c r="X234" s="162"/>
      <c r="Y234" s="162"/>
      <c r="Z234" s="8"/>
      <c r="AA234" s="8"/>
      <c r="AB234" s="8"/>
      <c r="AC234" s="8"/>
      <c r="AD234" s="8"/>
    </row>
    <row r="235" spans="3:30" x14ac:dyDescent="0.35">
      <c r="C235" s="162"/>
      <c r="D235" s="162"/>
      <c r="E235" s="8"/>
      <c r="F235" s="162"/>
      <c r="G235" s="162"/>
      <c r="H235" s="8"/>
      <c r="I235" s="8"/>
      <c r="J235" s="8"/>
      <c r="K235" s="8"/>
      <c r="L235" s="162"/>
      <c r="M235" s="162"/>
      <c r="N235" s="8"/>
      <c r="O235" s="8"/>
      <c r="P235" s="8"/>
      <c r="Q235" s="8"/>
      <c r="R235" s="162"/>
      <c r="S235" s="162"/>
      <c r="T235" s="8"/>
      <c r="U235" s="162"/>
      <c r="V235" s="162"/>
      <c r="W235" s="162"/>
      <c r="X235" s="162"/>
      <c r="Y235" s="162"/>
      <c r="Z235" s="8"/>
      <c r="AA235" s="8"/>
      <c r="AB235" s="8"/>
      <c r="AC235" s="8"/>
      <c r="AD235" s="8"/>
    </row>
    <row r="236" spans="3:30" x14ac:dyDescent="0.35">
      <c r="C236" s="162"/>
      <c r="D236" s="162"/>
      <c r="E236" s="8"/>
      <c r="F236" s="162"/>
      <c r="G236" s="162"/>
      <c r="H236" s="8"/>
      <c r="I236" s="8"/>
      <c r="J236" s="8"/>
      <c r="K236" s="8"/>
      <c r="L236" s="162"/>
      <c r="M236" s="162"/>
      <c r="N236" s="8"/>
      <c r="O236" s="8"/>
      <c r="P236" s="8"/>
      <c r="Q236" s="8"/>
      <c r="R236" s="162"/>
      <c r="S236" s="162"/>
      <c r="T236" s="8"/>
      <c r="U236" s="162"/>
      <c r="V236" s="162"/>
      <c r="W236" s="162"/>
      <c r="X236" s="162"/>
      <c r="Y236" s="162"/>
      <c r="Z236" s="8"/>
      <c r="AA236" s="8"/>
      <c r="AB236" s="8"/>
      <c r="AC236" s="8"/>
      <c r="AD236" s="8"/>
    </row>
    <row r="237" spans="3:30" x14ac:dyDescent="0.35">
      <c r="C237" s="162"/>
      <c r="D237" s="162"/>
      <c r="E237" s="8"/>
      <c r="F237" s="162"/>
      <c r="G237" s="162"/>
      <c r="H237" s="8"/>
      <c r="I237" s="8"/>
      <c r="J237" s="8"/>
      <c r="K237" s="8"/>
      <c r="L237" s="162"/>
      <c r="M237" s="162"/>
      <c r="N237" s="8"/>
      <c r="O237" s="8"/>
      <c r="P237" s="8"/>
      <c r="Q237" s="8"/>
      <c r="R237" s="162"/>
      <c r="S237" s="162"/>
      <c r="T237" s="8"/>
      <c r="U237" s="162"/>
      <c r="V237" s="162"/>
      <c r="W237" s="162"/>
      <c r="X237" s="162"/>
      <c r="Y237" s="162"/>
      <c r="Z237" s="8"/>
      <c r="AA237" s="8"/>
      <c r="AB237" s="8"/>
      <c r="AC237" s="8"/>
      <c r="AD237" s="8"/>
    </row>
    <row r="238" spans="3:30" x14ac:dyDescent="0.35">
      <c r="C238" s="162"/>
      <c r="D238" s="162"/>
      <c r="E238" s="8"/>
      <c r="F238" s="162"/>
      <c r="G238" s="162"/>
      <c r="H238" s="8"/>
      <c r="I238" s="8"/>
      <c r="J238" s="8"/>
      <c r="K238" s="8"/>
      <c r="L238" s="162"/>
      <c r="M238" s="162"/>
      <c r="N238" s="8"/>
      <c r="O238" s="8"/>
      <c r="P238" s="8"/>
      <c r="Q238" s="8"/>
      <c r="R238" s="162"/>
      <c r="S238" s="162"/>
      <c r="T238" s="8"/>
      <c r="U238" s="162"/>
      <c r="V238" s="162"/>
      <c r="W238" s="162"/>
      <c r="X238" s="162"/>
      <c r="Y238" s="162"/>
      <c r="Z238" s="8"/>
      <c r="AA238" s="8"/>
      <c r="AB238" s="8"/>
      <c r="AC238" s="8"/>
      <c r="AD238" s="8"/>
    </row>
    <row r="239" spans="3:30" x14ac:dyDescent="0.35">
      <c r="C239" s="162"/>
      <c r="D239" s="162"/>
      <c r="E239" s="8"/>
      <c r="F239" s="162"/>
      <c r="G239" s="162"/>
      <c r="H239" s="8"/>
      <c r="I239" s="8"/>
      <c r="J239" s="8"/>
      <c r="K239" s="8"/>
      <c r="L239" s="162"/>
      <c r="M239" s="162"/>
      <c r="N239" s="8"/>
      <c r="O239" s="8"/>
      <c r="P239" s="8"/>
      <c r="Q239" s="8"/>
      <c r="R239" s="162"/>
      <c r="S239" s="162"/>
      <c r="T239" s="8"/>
      <c r="U239" s="162"/>
      <c r="V239" s="162"/>
      <c r="W239" s="162"/>
      <c r="X239" s="162"/>
      <c r="Y239" s="162"/>
      <c r="Z239" s="8"/>
      <c r="AA239" s="8"/>
      <c r="AB239" s="8"/>
      <c r="AC239" s="8"/>
      <c r="AD239" s="8"/>
    </row>
    <row r="240" spans="3:30" x14ac:dyDescent="0.35">
      <c r="C240" s="162"/>
      <c r="D240" s="162"/>
      <c r="E240" s="8"/>
      <c r="F240" s="162"/>
      <c r="G240" s="162"/>
      <c r="H240" s="8"/>
      <c r="I240" s="8"/>
      <c r="J240" s="8"/>
      <c r="K240" s="8"/>
      <c r="L240" s="162"/>
      <c r="M240" s="162"/>
      <c r="N240" s="8"/>
      <c r="O240" s="8"/>
      <c r="P240" s="8"/>
      <c r="Q240" s="8"/>
      <c r="R240" s="162"/>
      <c r="S240" s="162"/>
      <c r="T240" s="8"/>
      <c r="U240" s="162"/>
      <c r="V240" s="162"/>
      <c r="W240" s="162"/>
      <c r="X240" s="162"/>
      <c r="Y240" s="162"/>
      <c r="Z240" s="8"/>
      <c r="AA240" s="8"/>
      <c r="AB240" s="8"/>
      <c r="AC240" s="8"/>
      <c r="AD240" s="8"/>
    </row>
    <row r="241" spans="3:30" x14ac:dyDescent="0.35">
      <c r="C241" s="162"/>
      <c r="D241" s="162"/>
      <c r="E241" s="8"/>
      <c r="F241" s="162"/>
      <c r="G241" s="162"/>
      <c r="H241" s="8"/>
      <c r="I241" s="8"/>
      <c r="J241" s="8"/>
      <c r="K241" s="8"/>
      <c r="L241" s="162"/>
      <c r="M241" s="162"/>
      <c r="N241" s="8"/>
      <c r="O241" s="8"/>
      <c r="P241" s="8"/>
      <c r="Q241" s="8"/>
      <c r="R241" s="162"/>
      <c r="S241" s="162"/>
      <c r="T241" s="8"/>
      <c r="U241" s="162"/>
      <c r="V241" s="162"/>
      <c r="W241" s="162"/>
      <c r="X241" s="162"/>
      <c r="Y241" s="162"/>
      <c r="Z241" s="8"/>
      <c r="AA241" s="8"/>
      <c r="AB241" s="8"/>
      <c r="AC241" s="8"/>
      <c r="AD241" s="8"/>
    </row>
    <row r="242" spans="3:30" x14ac:dyDescent="0.35">
      <c r="C242" s="162"/>
      <c r="D242" s="162"/>
      <c r="E242" s="8"/>
      <c r="F242" s="162"/>
      <c r="G242" s="162"/>
      <c r="H242" s="8"/>
      <c r="I242" s="8"/>
      <c r="J242" s="8"/>
      <c r="K242" s="8"/>
      <c r="L242" s="162"/>
      <c r="M242" s="162"/>
      <c r="N242" s="8"/>
      <c r="O242" s="8"/>
      <c r="P242" s="8"/>
      <c r="Q242" s="8"/>
      <c r="R242" s="162"/>
      <c r="S242" s="162"/>
      <c r="T242" s="8"/>
      <c r="U242" s="162"/>
      <c r="V242" s="162"/>
      <c r="W242" s="162"/>
      <c r="X242" s="162"/>
      <c r="Y242" s="162"/>
      <c r="Z242" s="8"/>
      <c r="AA242" s="8"/>
      <c r="AB242" s="8"/>
      <c r="AC242" s="8"/>
      <c r="AD242" s="8"/>
    </row>
    <row r="243" spans="3:30" x14ac:dyDescent="0.35">
      <c r="C243" s="162"/>
      <c r="D243" s="162"/>
      <c r="E243" s="8"/>
      <c r="F243" s="162"/>
      <c r="G243" s="162"/>
      <c r="H243" s="8"/>
      <c r="I243" s="8"/>
      <c r="J243" s="8"/>
      <c r="K243" s="8"/>
      <c r="L243" s="162"/>
      <c r="M243" s="162"/>
      <c r="N243" s="8"/>
      <c r="O243" s="8"/>
      <c r="P243" s="8"/>
      <c r="Q243" s="8"/>
      <c r="R243" s="162"/>
      <c r="S243" s="162"/>
      <c r="T243" s="8"/>
      <c r="U243" s="162"/>
      <c r="V243" s="162"/>
      <c r="W243" s="162"/>
      <c r="X243" s="162"/>
      <c r="Y243" s="162"/>
      <c r="Z243" s="8"/>
      <c r="AA243" s="8"/>
      <c r="AB243" s="8"/>
      <c r="AC243" s="8"/>
      <c r="AD243" s="8"/>
    </row>
    <row r="244" spans="3:30" x14ac:dyDescent="0.35">
      <c r="C244" s="162"/>
      <c r="D244" s="162"/>
      <c r="E244" s="8"/>
      <c r="F244" s="162"/>
      <c r="G244" s="162"/>
      <c r="H244" s="8"/>
      <c r="I244" s="8"/>
      <c r="J244" s="8"/>
      <c r="K244" s="8"/>
      <c r="L244" s="162"/>
      <c r="M244" s="162"/>
      <c r="N244" s="8"/>
      <c r="O244" s="8"/>
      <c r="P244" s="8"/>
      <c r="Q244" s="8"/>
      <c r="R244" s="162"/>
      <c r="S244" s="162"/>
      <c r="T244" s="8"/>
      <c r="U244" s="162"/>
      <c r="V244" s="162"/>
      <c r="W244" s="162"/>
      <c r="X244" s="162"/>
      <c r="Y244" s="162"/>
      <c r="Z244" s="8"/>
      <c r="AA244" s="8"/>
      <c r="AB244" s="8"/>
      <c r="AC244" s="8"/>
      <c r="AD244" s="8"/>
    </row>
    <row r="245" spans="3:30" x14ac:dyDescent="0.35">
      <c r="C245" s="162"/>
      <c r="D245" s="162"/>
      <c r="E245" s="8"/>
      <c r="F245" s="162"/>
      <c r="G245" s="162"/>
      <c r="H245" s="8"/>
      <c r="I245" s="8"/>
      <c r="J245" s="8"/>
      <c r="K245" s="8"/>
      <c r="L245" s="162"/>
      <c r="M245" s="162"/>
      <c r="N245" s="8"/>
      <c r="O245" s="8"/>
      <c r="P245" s="8"/>
      <c r="Q245" s="8"/>
      <c r="R245" s="162"/>
      <c r="S245" s="162"/>
      <c r="T245" s="8"/>
      <c r="U245" s="162"/>
      <c r="V245" s="162"/>
      <c r="W245" s="162"/>
      <c r="X245" s="162"/>
      <c r="Y245" s="162"/>
      <c r="Z245" s="8"/>
      <c r="AA245" s="8"/>
      <c r="AB245" s="8"/>
      <c r="AC245" s="8"/>
      <c r="AD245" s="8"/>
    </row>
    <row r="246" spans="3:30" x14ac:dyDescent="0.35">
      <c r="C246" s="162"/>
      <c r="D246" s="162"/>
      <c r="E246" s="8"/>
      <c r="F246" s="162"/>
      <c r="G246" s="162"/>
      <c r="H246" s="8"/>
      <c r="I246" s="8"/>
      <c r="J246" s="8"/>
      <c r="K246" s="8"/>
      <c r="L246" s="162"/>
      <c r="M246" s="162"/>
      <c r="N246" s="8"/>
      <c r="O246" s="8"/>
      <c r="P246" s="8"/>
      <c r="Q246" s="8"/>
      <c r="R246" s="162"/>
      <c r="S246" s="162"/>
      <c r="T246" s="8"/>
      <c r="U246" s="162"/>
      <c r="V246" s="162"/>
      <c r="W246" s="162"/>
      <c r="X246" s="162"/>
      <c r="Y246" s="162"/>
      <c r="Z246" s="8"/>
      <c r="AA246" s="8"/>
      <c r="AB246" s="8"/>
      <c r="AC246" s="8"/>
      <c r="AD246" s="8"/>
    </row>
    <row r="247" spans="3:30" x14ac:dyDescent="0.35">
      <c r="C247" s="162"/>
      <c r="D247" s="162"/>
      <c r="E247" s="8"/>
      <c r="F247" s="162"/>
      <c r="G247" s="162"/>
      <c r="H247" s="8"/>
      <c r="I247" s="8"/>
      <c r="J247" s="8"/>
      <c r="K247" s="8"/>
      <c r="L247" s="162"/>
      <c r="M247" s="162"/>
      <c r="N247" s="8"/>
      <c r="O247" s="8"/>
      <c r="P247" s="8"/>
      <c r="Q247" s="8"/>
      <c r="R247" s="162"/>
      <c r="S247" s="162"/>
      <c r="T247" s="8"/>
      <c r="U247" s="162"/>
      <c r="V247" s="162"/>
      <c r="W247" s="162"/>
      <c r="X247" s="162"/>
      <c r="Y247" s="162"/>
      <c r="Z247" s="8"/>
      <c r="AA247" s="8"/>
      <c r="AB247" s="8"/>
      <c r="AC247" s="8"/>
      <c r="AD247" s="8"/>
    </row>
    <row r="248" spans="3:30" x14ac:dyDescent="0.35">
      <c r="C248" s="162"/>
      <c r="D248" s="162"/>
      <c r="E248" s="8"/>
      <c r="F248" s="162"/>
      <c r="G248" s="162"/>
      <c r="H248" s="8"/>
      <c r="I248" s="8"/>
      <c r="J248" s="8"/>
      <c r="K248" s="8"/>
      <c r="L248" s="162"/>
      <c r="M248" s="162"/>
      <c r="N248" s="8"/>
      <c r="O248" s="8"/>
      <c r="P248" s="8"/>
      <c r="Q248" s="8"/>
      <c r="R248" s="162"/>
      <c r="S248" s="162"/>
      <c r="T248" s="8"/>
      <c r="U248" s="162"/>
      <c r="V248" s="162"/>
      <c r="W248" s="162"/>
      <c r="X248" s="162"/>
      <c r="Y248" s="162"/>
      <c r="Z248" s="8"/>
      <c r="AA248" s="8"/>
      <c r="AB248" s="8"/>
      <c r="AC248" s="8"/>
      <c r="AD248" s="8"/>
    </row>
    <row r="249" spans="3:30" x14ac:dyDescent="0.35">
      <c r="C249" s="162"/>
      <c r="D249" s="162"/>
      <c r="E249" s="8"/>
      <c r="F249" s="162"/>
      <c r="G249" s="162"/>
      <c r="H249" s="8"/>
      <c r="I249" s="8"/>
      <c r="J249" s="8"/>
      <c r="K249" s="8"/>
      <c r="L249" s="162"/>
      <c r="M249" s="162"/>
      <c r="N249" s="8"/>
      <c r="O249" s="8"/>
      <c r="P249" s="8"/>
      <c r="Q249" s="8"/>
      <c r="R249" s="162"/>
      <c r="S249" s="162"/>
      <c r="T249" s="8"/>
      <c r="U249" s="162"/>
      <c r="V249" s="162"/>
      <c r="W249" s="162"/>
      <c r="X249" s="162"/>
      <c r="Y249" s="162"/>
      <c r="Z249" s="8"/>
      <c r="AA249" s="8"/>
      <c r="AB249" s="8"/>
      <c r="AC249" s="8"/>
      <c r="AD249" s="8"/>
    </row>
    <row r="250" spans="3:30" x14ac:dyDescent="0.35">
      <c r="C250" s="162"/>
      <c r="D250" s="162"/>
      <c r="E250" s="8"/>
      <c r="F250" s="162"/>
      <c r="G250" s="162"/>
      <c r="H250" s="8"/>
      <c r="I250" s="8"/>
      <c r="J250" s="8"/>
      <c r="K250" s="8"/>
      <c r="L250" s="162"/>
      <c r="M250" s="162"/>
      <c r="N250" s="8"/>
      <c r="O250" s="8"/>
      <c r="P250" s="8"/>
      <c r="Q250" s="8"/>
      <c r="R250" s="162"/>
      <c r="S250" s="162"/>
      <c r="T250" s="8"/>
      <c r="U250" s="162"/>
      <c r="V250" s="162"/>
      <c r="W250" s="162"/>
      <c r="X250" s="162"/>
      <c r="Y250" s="162"/>
      <c r="Z250" s="8"/>
      <c r="AA250" s="8"/>
      <c r="AB250" s="8"/>
      <c r="AC250" s="8"/>
      <c r="AD250" s="8"/>
    </row>
    <row r="251" spans="3:30" x14ac:dyDescent="0.35">
      <c r="C251" s="162"/>
      <c r="D251" s="162"/>
      <c r="E251" s="8"/>
      <c r="F251" s="162"/>
      <c r="G251" s="162"/>
      <c r="H251" s="8"/>
      <c r="I251" s="8"/>
      <c r="J251" s="8"/>
      <c r="K251" s="8"/>
      <c r="L251" s="162"/>
      <c r="M251" s="162"/>
      <c r="N251" s="8"/>
      <c r="O251" s="8"/>
      <c r="P251" s="8"/>
      <c r="Q251" s="8"/>
      <c r="R251" s="162"/>
      <c r="S251" s="162"/>
      <c r="T251" s="8"/>
      <c r="U251" s="162"/>
      <c r="V251" s="162"/>
      <c r="W251" s="162"/>
      <c r="X251" s="162"/>
      <c r="Y251" s="162"/>
      <c r="Z251" s="8"/>
      <c r="AA251" s="8"/>
      <c r="AB251" s="8"/>
      <c r="AC251" s="8"/>
      <c r="AD251" s="8"/>
    </row>
    <row r="252" spans="3:30" x14ac:dyDescent="0.35">
      <c r="C252" s="162"/>
      <c r="D252" s="162"/>
      <c r="E252" s="8"/>
      <c r="F252" s="162"/>
      <c r="G252" s="162"/>
      <c r="H252" s="8"/>
      <c r="I252" s="8"/>
      <c r="J252" s="8"/>
      <c r="K252" s="8"/>
      <c r="L252" s="162"/>
      <c r="M252" s="162"/>
      <c r="N252" s="8"/>
      <c r="O252" s="8"/>
      <c r="P252" s="8"/>
      <c r="Q252" s="8"/>
      <c r="R252" s="162"/>
      <c r="S252" s="162"/>
      <c r="T252" s="8"/>
      <c r="U252" s="162"/>
      <c r="V252" s="162"/>
      <c r="W252" s="162"/>
      <c r="X252" s="162"/>
      <c r="Y252" s="162"/>
      <c r="Z252" s="8"/>
      <c r="AA252" s="8"/>
      <c r="AB252" s="8"/>
      <c r="AC252" s="8"/>
      <c r="AD252" s="8"/>
    </row>
    <row r="253" spans="3:30" x14ac:dyDescent="0.35">
      <c r="C253" s="162"/>
      <c r="D253" s="162"/>
      <c r="E253" s="8"/>
      <c r="F253" s="162"/>
      <c r="G253" s="162"/>
      <c r="H253" s="8"/>
      <c r="I253" s="8"/>
      <c r="J253" s="8"/>
      <c r="K253" s="8"/>
      <c r="L253" s="162"/>
      <c r="M253" s="162"/>
      <c r="N253" s="8"/>
      <c r="O253" s="8"/>
      <c r="P253" s="8"/>
      <c r="Q253" s="8"/>
      <c r="R253" s="162"/>
      <c r="S253" s="162"/>
      <c r="T253" s="8"/>
      <c r="U253" s="162"/>
      <c r="V253" s="162"/>
      <c r="W253" s="162"/>
      <c r="X253" s="162"/>
      <c r="Y253" s="162"/>
      <c r="Z253" s="8"/>
      <c r="AA253" s="8"/>
      <c r="AB253" s="8"/>
      <c r="AC253" s="8"/>
      <c r="AD253" s="8"/>
    </row>
    <row r="254" spans="3:30" x14ac:dyDescent="0.35">
      <c r="C254" s="162"/>
      <c r="D254" s="162"/>
      <c r="E254" s="8"/>
      <c r="F254" s="162"/>
      <c r="G254" s="162"/>
      <c r="H254" s="8"/>
      <c r="I254" s="8"/>
      <c r="J254" s="8"/>
      <c r="K254" s="8"/>
      <c r="L254" s="162"/>
      <c r="M254" s="162"/>
      <c r="N254" s="8"/>
      <c r="O254" s="8"/>
      <c r="P254" s="8"/>
      <c r="Q254" s="8"/>
      <c r="R254" s="162"/>
      <c r="S254" s="162"/>
      <c r="T254" s="8"/>
      <c r="U254" s="162"/>
      <c r="V254" s="162"/>
      <c r="W254" s="162"/>
      <c r="X254" s="162"/>
      <c r="Y254" s="162"/>
      <c r="Z254" s="8"/>
      <c r="AA254" s="8"/>
      <c r="AB254" s="8"/>
      <c r="AC254" s="8"/>
      <c r="AD254" s="8"/>
    </row>
    <row r="255" spans="3:30" x14ac:dyDescent="0.35">
      <c r="C255" s="162"/>
      <c r="D255" s="162"/>
      <c r="E255" s="8"/>
      <c r="F255" s="162"/>
      <c r="G255" s="162"/>
      <c r="H255" s="8"/>
      <c r="I255" s="8"/>
      <c r="J255" s="8"/>
      <c r="K255" s="8"/>
      <c r="L255" s="162"/>
      <c r="M255" s="162"/>
      <c r="N255" s="8"/>
      <c r="O255" s="8"/>
      <c r="P255" s="8"/>
      <c r="Q255" s="8"/>
      <c r="R255" s="162"/>
      <c r="S255" s="162"/>
      <c r="T255" s="8"/>
      <c r="U255" s="162"/>
      <c r="V255" s="162"/>
      <c r="W255" s="162"/>
      <c r="X255" s="162"/>
      <c r="Y255" s="162"/>
      <c r="Z255" s="8"/>
      <c r="AA255" s="8"/>
      <c r="AB255" s="8"/>
      <c r="AC255" s="8"/>
      <c r="AD255" s="8"/>
    </row>
    <row r="256" spans="3:30" x14ac:dyDescent="0.35">
      <c r="C256" s="162"/>
      <c r="D256" s="162"/>
      <c r="E256" s="8"/>
      <c r="F256" s="162"/>
      <c r="G256" s="162"/>
      <c r="H256" s="8"/>
      <c r="I256" s="8"/>
      <c r="J256" s="8"/>
      <c r="K256" s="8"/>
      <c r="L256" s="162"/>
      <c r="M256" s="162"/>
      <c r="N256" s="8"/>
      <c r="O256" s="8"/>
      <c r="P256" s="8"/>
      <c r="Q256" s="8"/>
      <c r="R256" s="162"/>
      <c r="S256" s="162"/>
      <c r="T256" s="8"/>
      <c r="U256" s="162"/>
      <c r="V256" s="162"/>
      <c r="W256" s="162"/>
      <c r="X256" s="162"/>
      <c r="Y256" s="162"/>
      <c r="Z256" s="8"/>
      <c r="AA256" s="8"/>
      <c r="AB256" s="8"/>
      <c r="AC256" s="8"/>
      <c r="AD256" s="8"/>
    </row>
    <row r="257" spans="3:30" x14ac:dyDescent="0.35">
      <c r="C257" s="162"/>
      <c r="D257" s="162"/>
      <c r="E257" s="8"/>
      <c r="F257" s="162"/>
      <c r="G257" s="162"/>
      <c r="H257" s="8"/>
      <c r="I257" s="8"/>
      <c r="J257" s="8"/>
      <c r="K257" s="8"/>
      <c r="L257" s="162"/>
      <c r="M257" s="162"/>
      <c r="N257" s="8"/>
      <c r="O257" s="8"/>
      <c r="P257" s="8"/>
      <c r="Q257" s="8"/>
      <c r="R257" s="162"/>
      <c r="S257" s="162"/>
      <c r="T257" s="8"/>
      <c r="U257" s="162"/>
      <c r="V257" s="162"/>
      <c r="W257" s="162"/>
      <c r="X257" s="162"/>
      <c r="Y257" s="162"/>
      <c r="Z257" s="8"/>
      <c r="AA257" s="8"/>
      <c r="AB257" s="8"/>
      <c r="AC257" s="8"/>
      <c r="AD257" s="8"/>
    </row>
    <row r="258" spans="3:30" x14ac:dyDescent="0.35">
      <c r="C258" s="162"/>
      <c r="D258" s="162"/>
      <c r="E258" s="8"/>
      <c r="F258" s="162"/>
      <c r="G258" s="162"/>
      <c r="H258" s="8"/>
      <c r="I258" s="8"/>
      <c r="J258" s="8"/>
      <c r="K258" s="8"/>
      <c r="L258" s="162"/>
      <c r="M258" s="162"/>
      <c r="N258" s="8"/>
      <c r="O258" s="8"/>
      <c r="P258" s="8"/>
      <c r="Q258" s="8"/>
      <c r="R258" s="162"/>
      <c r="S258" s="162"/>
      <c r="T258" s="8"/>
      <c r="U258" s="162"/>
      <c r="V258" s="162"/>
      <c r="W258" s="162"/>
      <c r="X258" s="162"/>
      <c r="Y258" s="162"/>
      <c r="Z258" s="8"/>
      <c r="AA258" s="8"/>
      <c r="AB258" s="8"/>
      <c r="AC258" s="8"/>
      <c r="AD258" s="8"/>
    </row>
    <row r="259" spans="3:30" x14ac:dyDescent="0.35">
      <c r="C259" s="162"/>
      <c r="D259" s="162"/>
      <c r="E259" s="8"/>
      <c r="F259" s="162"/>
      <c r="G259" s="162"/>
      <c r="H259" s="8"/>
      <c r="I259" s="8"/>
      <c r="J259" s="8"/>
      <c r="K259" s="8"/>
      <c r="L259" s="162"/>
      <c r="M259" s="162"/>
      <c r="N259" s="8"/>
      <c r="O259" s="8"/>
      <c r="P259" s="8"/>
      <c r="Q259" s="8"/>
      <c r="R259" s="162"/>
      <c r="S259" s="162"/>
      <c r="T259" s="8"/>
      <c r="U259" s="162"/>
      <c r="V259" s="162"/>
      <c r="W259" s="162"/>
      <c r="X259" s="162"/>
      <c r="Y259" s="162"/>
      <c r="Z259" s="8"/>
      <c r="AA259" s="8"/>
      <c r="AB259" s="8"/>
      <c r="AC259" s="8"/>
      <c r="AD259" s="8"/>
    </row>
    <row r="260" spans="3:30" x14ac:dyDescent="0.35">
      <c r="C260" s="162"/>
      <c r="D260" s="162"/>
      <c r="E260" s="8"/>
      <c r="F260" s="162"/>
      <c r="G260" s="162"/>
      <c r="H260" s="8"/>
      <c r="I260" s="8"/>
      <c r="J260" s="8"/>
      <c r="K260" s="8"/>
      <c r="L260" s="162"/>
      <c r="M260" s="162"/>
      <c r="N260" s="8"/>
      <c r="O260" s="8"/>
      <c r="P260" s="8"/>
      <c r="Q260" s="8"/>
      <c r="R260" s="162"/>
      <c r="S260" s="162"/>
      <c r="T260" s="8"/>
      <c r="U260" s="162"/>
      <c r="V260" s="162"/>
      <c r="W260" s="162"/>
      <c r="X260" s="162"/>
      <c r="Y260" s="162"/>
      <c r="Z260" s="8"/>
      <c r="AA260" s="8"/>
      <c r="AB260" s="8"/>
      <c r="AC260" s="8"/>
      <c r="AD260" s="8"/>
    </row>
    <row r="261" spans="3:30" x14ac:dyDescent="0.35">
      <c r="C261" s="162"/>
      <c r="D261" s="162"/>
      <c r="E261" s="8"/>
      <c r="F261" s="162"/>
      <c r="G261" s="162"/>
      <c r="H261" s="8"/>
      <c r="I261" s="8"/>
      <c r="J261" s="8"/>
      <c r="K261" s="8"/>
      <c r="L261" s="162"/>
      <c r="M261" s="162"/>
      <c r="N261" s="8"/>
      <c r="O261" s="8"/>
      <c r="P261" s="8"/>
      <c r="Q261" s="8"/>
      <c r="R261" s="162"/>
      <c r="S261" s="162"/>
      <c r="T261" s="8"/>
      <c r="U261" s="162"/>
      <c r="V261" s="162"/>
      <c r="W261" s="162"/>
      <c r="X261" s="162"/>
      <c r="Y261" s="162"/>
      <c r="Z261" s="8"/>
      <c r="AA261" s="8"/>
      <c r="AB261" s="8"/>
      <c r="AC261" s="8"/>
      <c r="AD261" s="8"/>
    </row>
    <row r="262" spans="3:30" x14ac:dyDescent="0.35">
      <c r="C262" s="162"/>
      <c r="D262" s="162"/>
      <c r="E262" s="8"/>
      <c r="F262" s="162"/>
      <c r="G262" s="162"/>
      <c r="H262" s="8"/>
      <c r="I262" s="8"/>
      <c r="J262" s="8"/>
      <c r="K262" s="8"/>
      <c r="L262" s="162"/>
      <c r="M262" s="162"/>
      <c r="N262" s="8"/>
      <c r="O262" s="8"/>
      <c r="P262" s="8"/>
      <c r="Q262" s="8"/>
      <c r="R262" s="162"/>
      <c r="S262" s="162"/>
      <c r="T262" s="8"/>
      <c r="U262" s="162"/>
      <c r="V262" s="162"/>
      <c r="W262" s="162"/>
      <c r="X262" s="162"/>
      <c r="Y262" s="162"/>
      <c r="Z262" s="8"/>
      <c r="AA262" s="8"/>
      <c r="AB262" s="8"/>
      <c r="AC262" s="8"/>
      <c r="AD262" s="8"/>
    </row>
    <row r="263" spans="3:30" x14ac:dyDescent="0.35">
      <c r="C263" s="162"/>
      <c r="D263" s="162"/>
      <c r="E263" s="8"/>
      <c r="F263" s="162"/>
      <c r="G263" s="162"/>
      <c r="H263" s="8"/>
      <c r="I263" s="8"/>
      <c r="J263" s="8"/>
      <c r="K263" s="8"/>
      <c r="L263" s="162"/>
      <c r="M263" s="162"/>
      <c r="N263" s="8"/>
      <c r="O263" s="8"/>
      <c r="P263" s="8"/>
      <c r="Q263" s="8"/>
      <c r="R263" s="162"/>
      <c r="S263" s="162"/>
      <c r="T263" s="8"/>
      <c r="U263" s="162"/>
      <c r="V263" s="162"/>
      <c r="W263" s="162"/>
      <c r="X263" s="162"/>
      <c r="Y263" s="162"/>
      <c r="Z263" s="8"/>
      <c r="AA263" s="8"/>
      <c r="AB263" s="8"/>
      <c r="AC263" s="8"/>
      <c r="AD263" s="8"/>
    </row>
    <row r="264" spans="3:30" x14ac:dyDescent="0.35">
      <c r="C264" s="162"/>
      <c r="D264" s="162"/>
      <c r="E264" s="8"/>
      <c r="F264" s="162"/>
      <c r="G264" s="162"/>
      <c r="H264" s="8"/>
      <c r="I264" s="8"/>
      <c r="J264" s="8"/>
      <c r="K264" s="8"/>
      <c r="L264" s="162"/>
      <c r="M264" s="162"/>
      <c r="N264" s="8"/>
      <c r="O264" s="8"/>
      <c r="P264" s="8"/>
      <c r="Q264" s="8"/>
      <c r="R264" s="162"/>
      <c r="S264" s="162"/>
      <c r="T264" s="8"/>
      <c r="U264" s="162"/>
      <c r="V264" s="162"/>
      <c r="W264" s="162"/>
      <c r="X264" s="162"/>
      <c r="Y264" s="162"/>
      <c r="Z264" s="8"/>
      <c r="AA264" s="8"/>
      <c r="AB264" s="8"/>
      <c r="AC264" s="8"/>
      <c r="AD264" s="8"/>
    </row>
    <row r="265" spans="3:30" x14ac:dyDescent="0.35">
      <c r="C265" s="162"/>
      <c r="D265" s="162"/>
      <c r="E265" s="8"/>
      <c r="F265" s="162"/>
      <c r="G265" s="162"/>
      <c r="H265" s="8"/>
      <c r="I265" s="8"/>
      <c r="J265" s="8"/>
      <c r="K265" s="8"/>
      <c r="L265" s="162"/>
      <c r="M265" s="162"/>
      <c r="N265" s="8"/>
      <c r="O265" s="8"/>
      <c r="P265" s="8"/>
      <c r="Q265" s="8"/>
      <c r="R265" s="162"/>
      <c r="S265" s="162"/>
      <c r="T265" s="8"/>
      <c r="U265" s="162"/>
      <c r="V265" s="162"/>
      <c r="W265" s="162"/>
      <c r="X265" s="162"/>
      <c r="Y265" s="162"/>
      <c r="Z265" s="8"/>
      <c r="AA265" s="8"/>
      <c r="AB265" s="8"/>
      <c r="AC265" s="8"/>
      <c r="AD265" s="8"/>
    </row>
    <row r="266" spans="3:30" x14ac:dyDescent="0.35">
      <c r="C266" s="162"/>
      <c r="D266" s="162"/>
      <c r="E266" s="8"/>
      <c r="F266" s="162"/>
      <c r="G266" s="162"/>
      <c r="H266" s="8"/>
      <c r="I266" s="8"/>
      <c r="J266" s="8"/>
      <c r="K266" s="8"/>
      <c r="L266" s="162"/>
      <c r="M266" s="162"/>
      <c r="N266" s="8"/>
      <c r="O266" s="8"/>
      <c r="P266" s="8"/>
      <c r="Q266" s="8"/>
      <c r="R266" s="162"/>
      <c r="S266" s="162"/>
      <c r="T266" s="8"/>
      <c r="U266" s="162"/>
      <c r="V266" s="162"/>
      <c r="W266" s="162"/>
      <c r="X266" s="162"/>
      <c r="Y266" s="162"/>
      <c r="Z266" s="8"/>
      <c r="AA266" s="8"/>
      <c r="AB266" s="8"/>
      <c r="AC266" s="8"/>
      <c r="AD266" s="8"/>
    </row>
    <row r="267" spans="3:30" x14ac:dyDescent="0.35">
      <c r="C267" s="162"/>
      <c r="D267" s="162"/>
      <c r="E267" s="8"/>
      <c r="F267" s="162"/>
      <c r="G267" s="162"/>
      <c r="H267" s="8"/>
      <c r="I267" s="8"/>
      <c r="J267" s="8"/>
      <c r="K267" s="8"/>
      <c r="L267" s="162"/>
      <c r="M267" s="162"/>
      <c r="N267" s="8"/>
      <c r="O267" s="8"/>
      <c r="P267" s="8"/>
      <c r="Q267" s="8"/>
      <c r="R267" s="162"/>
      <c r="S267" s="162"/>
      <c r="T267" s="8"/>
      <c r="U267" s="162"/>
      <c r="V267" s="162"/>
      <c r="W267" s="162"/>
      <c r="X267" s="162"/>
      <c r="Y267" s="162"/>
      <c r="Z267" s="8"/>
      <c r="AA267" s="8"/>
      <c r="AB267" s="8"/>
      <c r="AC267" s="8"/>
      <c r="AD267" s="8"/>
    </row>
    <row r="268" spans="3:30" x14ac:dyDescent="0.35">
      <c r="C268" s="162"/>
      <c r="D268" s="162"/>
      <c r="E268" s="8"/>
      <c r="F268" s="162"/>
      <c r="G268" s="162"/>
      <c r="H268" s="8"/>
      <c r="I268" s="8"/>
      <c r="J268" s="8"/>
      <c r="K268" s="8"/>
      <c r="L268" s="162"/>
      <c r="M268" s="162"/>
      <c r="N268" s="8"/>
      <c r="O268" s="8"/>
      <c r="P268" s="8"/>
      <c r="Q268" s="8"/>
      <c r="R268" s="162"/>
      <c r="S268" s="162"/>
      <c r="T268" s="8"/>
      <c r="U268" s="162"/>
      <c r="V268" s="162"/>
      <c r="W268" s="162"/>
      <c r="X268" s="162"/>
      <c r="Y268" s="162"/>
      <c r="Z268" s="8"/>
      <c r="AA268" s="8"/>
      <c r="AB268" s="8"/>
      <c r="AC268" s="8"/>
      <c r="AD268" s="8"/>
    </row>
    <row r="269" spans="3:30" x14ac:dyDescent="0.35">
      <c r="C269" s="162"/>
      <c r="D269" s="162"/>
      <c r="E269" s="8"/>
      <c r="F269" s="162"/>
      <c r="G269" s="162"/>
      <c r="H269" s="8"/>
      <c r="I269" s="8"/>
      <c r="J269" s="8"/>
      <c r="K269" s="8"/>
      <c r="L269" s="162"/>
      <c r="M269" s="162"/>
      <c r="N269" s="8"/>
      <c r="O269" s="8"/>
      <c r="P269" s="8"/>
      <c r="Q269" s="8"/>
      <c r="R269" s="162"/>
      <c r="S269" s="162"/>
      <c r="T269" s="8"/>
      <c r="U269" s="162"/>
      <c r="V269" s="162"/>
      <c r="W269" s="162"/>
      <c r="X269" s="162"/>
      <c r="Y269" s="162"/>
      <c r="Z269" s="8"/>
      <c r="AA269" s="8"/>
      <c r="AB269" s="8"/>
      <c r="AC269" s="8"/>
      <c r="AD269" s="8"/>
    </row>
    <row r="270" spans="3:30" x14ac:dyDescent="0.35">
      <c r="C270" s="162"/>
      <c r="D270" s="162"/>
      <c r="E270" s="8"/>
      <c r="F270" s="162"/>
      <c r="G270" s="162"/>
      <c r="H270" s="8"/>
      <c r="I270" s="8"/>
      <c r="J270" s="8"/>
      <c r="K270" s="8"/>
      <c r="L270" s="162"/>
      <c r="M270" s="162"/>
      <c r="N270" s="8"/>
      <c r="O270" s="8"/>
      <c r="P270" s="8"/>
      <c r="Q270" s="8"/>
      <c r="R270" s="162"/>
      <c r="S270" s="162"/>
      <c r="T270" s="8"/>
      <c r="U270" s="162"/>
      <c r="V270" s="162"/>
      <c r="W270" s="162"/>
      <c r="X270" s="162"/>
      <c r="Y270" s="162"/>
      <c r="Z270" s="8"/>
      <c r="AA270" s="8"/>
      <c r="AB270" s="8"/>
      <c r="AC270" s="8"/>
      <c r="AD270" s="8"/>
    </row>
    <row r="271" spans="3:30" x14ac:dyDescent="0.35">
      <c r="C271" s="162"/>
      <c r="D271" s="162"/>
      <c r="E271" s="8"/>
      <c r="F271" s="162"/>
      <c r="G271" s="162"/>
      <c r="H271" s="8"/>
      <c r="I271" s="8"/>
      <c r="J271" s="8"/>
      <c r="K271" s="8"/>
      <c r="L271" s="162"/>
      <c r="M271" s="162"/>
      <c r="N271" s="8"/>
      <c r="O271" s="8"/>
      <c r="P271" s="8"/>
      <c r="Q271" s="8"/>
      <c r="R271" s="162"/>
      <c r="S271" s="162"/>
      <c r="T271" s="8"/>
      <c r="U271" s="162"/>
      <c r="V271" s="162"/>
      <c r="W271" s="162"/>
      <c r="X271" s="162"/>
      <c r="Y271" s="162"/>
      <c r="Z271" s="8"/>
      <c r="AA271" s="8"/>
      <c r="AB271" s="8"/>
      <c r="AC271" s="8"/>
      <c r="AD271" s="8"/>
    </row>
    <row r="272" spans="3:30" x14ac:dyDescent="0.35">
      <c r="C272" s="162"/>
      <c r="D272" s="162"/>
      <c r="E272" s="8"/>
      <c r="F272" s="162"/>
      <c r="G272" s="162"/>
      <c r="H272" s="8"/>
      <c r="I272" s="8"/>
      <c r="J272" s="8"/>
      <c r="K272" s="8"/>
      <c r="L272" s="162"/>
      <c r="M272" s="162"/>
      <c r="N272" s="8"/>
      <c r="O272" s="8"/>
      <c r="P272" s="8"/>
      <c r="Q272" s="8"/>
      <c r="R272" s="162"/>
      <c r="S272" s="162"/>
      <c r="T272" s="8"/>
      <c r="U272" s="162"/>
      <c r="V272" s="162"/>
      <c r="W272" s="162"/>
      <c r="X272" s="162"/>
      <c r="Y272" s="162"/>
      <c r="Z272" s="8"/>
      <c r="AA272" s="8"/>
      <c r="AB272" s="8"/>
      <c r="AC272" s="8"/>
      <c r="AD272" s="8"/>
    </row>
    <row r="273" spans="3:30" x14ac:dyDescent="0.35">
      <c r="C273" s="162"/>
      <c r="D273" s="162"/>
      <c r="E273" s="8"/>
      <c r="F273" s="162"/>
      <c r="G273" s="162"/>
      <c r="H273" s="8"/>
      <c r="I273" s="8"/>
      <c r="J273" s="8"/>
      <c r="K273" s="8"/>
      <c r="L273" s="162"/>
      <c r="M273" s="162"/>
      <c r="N273" s="8"/>
      <c r="O273" s="8"/>
      <c r="P273" s="8"/>
      <c r="Q273" s="8"/>
      <c r="R273" s="162"/>
      <c r="S273" s="162"/>
      <c r="T273" s="8"/>
      <c r="U273" s="162"/>
      <c r="V273" s="162"/>
      <c r="W273" s="162"/>
      <c r="X273" s="162"/>
      <c r="Y273" s="162"/>
      <c r="Z273" s="8"/>
      <c r="AA273" s="8"/>
      <c r="AB273" s="8"/>
      <c r="AC273" s="8"/>
      <c r="AD273" s="8"/>
    </row>
    <row r="274" spans="3:30" x14ac:dyDescent="0.35">
      <c r="C274" s="162"/>
      <c r="D274" s="162"/>
      <c r="E274" s="8"/>
      <c r="F274" s="162"/>
      <c r="G274" s="162"/>
      <c r="H274" s="8"/>
      <c r="I274" s="8"/>
      <c r="J274" s="8"/>
      <c r="K274" s="8"/>
      <c r="L274" s="162"/>
      <c r="M274" s="162"/>
      <c r="N274" s="8"/>
      <c r="O274" s="8"/>
      <c r="P274" s="8"/>
      <c r="Q274" s="8"/>
      <c r="R274" s="162"/>
      <c r="S274" s="162"/>
      <c r="T274" s="8"/>
      <c r="U274" s="162"/>
      <c r="V274" s="162"/>
      <c r="W274" s="162"/>
      <c r="X274" s="162"/>
      <c r="Y274" s="162"/>
      <c r="Z274" s="8"/>
      <c r="AA274" s="8"/>
      <c r="AB274" s="8"/>
      <c r="AC274" s="8"/>
      <c r="AD274" s="8"/>
    </row>
    <row r="275" spans="3:30" x14ac:dyDescent="0.35">
      <c r="C275" s="162"/>
      <c r="D275" s="162"/>
      <c r="E275" s="8"/>
      <c r="F275" s="162"/>
      <c r="G275" s="162"/>
      <c r="H275" s="8"/>
      <c r="I275" s="8"/>
      <c r="J275" s="8"/>
      <c r="K275" s="8"/>
      <c r="L275" s="162"/>
      <c r="M275" s="162"/>
      <c r="N275" s="8"/>
      <c r="O275" s="8"/>
      <c r="P275" s="8"/>
      <c r="Q275" s="8"/>
      <c r="R275" s="162"/>
      <c r="S275" s="162"/>
      <c r="T275" s="8"/>
      <c r="U275" s="162"/>
      <c r="V275" s="162"/>
      <c r="W275" s="162"/>
      <c r="X275" s="162"/>
      <c r="Y275" s="162"/>
      <c r="Z275" s="8"/>
      <c r="AA275" s="8"/>
      <c r="AB275" s="8"/>
      <c r="AC275" s="8"/>
      <c r="AD275" s="8"/>
    </row>
    <row r="276" spans="3:30" x14ac:dyDescent="0.35">
      <c r="C276" s="162"/>
      <c r="D276" s="162"/>
      <c r="E276" s="8"/>
      <c r="F276" s="162"/>
      <c r="G276" s="162"/>
      <c r="H276" s="8"/>
      <c r="I276" s="8"/>
      <c r="J276" s="8"/>
      <c r="K276" s="8"/>
      <c r="L276" s="162"/>
      <c r="M276" s="162"/>
      <c r="N276" s="8"/>
      <c r="O276" s="8"/>
      <c r="P276" s="8"/>
      <c r="Q276" s="8"/>
      <c r="R276" s="162"/>
      <c r="S276" s="162"/>
      <c r="T276" s="8"/>
      <c r="U276" s="162"/>
      <c r="V276" s="162"/>
      <c r="W276" s="162"/>
      <c r="X276" s="162"/>
      <c r="Y276" s="162"/>
      <c r="Z276" s="8"/>
      <c r="AA276" s="8"/>
      <c r="AB276" s="8"/>
      <c r="AC276" s="8"/>
      <c r="AD276" s="8"/>
    </row>
    <row r="277" spans="3:30" x14ac:dyDescent="0.35">
      <c r="C277" s="162"/>
      <c r="D277" s="162"/>
      <c r="E277" s="8"/>
      <c r="F277" s="162"/>
      <c r="G277" s="162"/>
      <c r="H277" s="8"/>
      <c r="I277" s="8"/>
      <c r="J277" s="8"/>
      <c r="K277" s="8"/>
      <c r="L277" s="162"/>
      <c r="M277" s="162"/>
      <c r="N277" s="8"/>
      <c r="O277" s="8"/>
      <c r="P277" s="8"/>
      <c r="Q277" s="8"/>
      <c r="R277" s="162"/>
      <c r="S277" s="162"/>
      <c r="T277" s="8"/>
      <c r="U277" s="162"/>
      <c r="V277" s="162"/>
      <c r="W277" s="162"/>
      <c r="X277" s="162"/>
      <c r="Y277" s="162"/>
      <c r="Z277" s="8"/>
      <c r="AA277" s="8"/>
      <c r="AB277" s="8"/>
      <c r="AC277" s="8"/>
      <c r="AD277" s="8"/>
    </row>
    <row r="278" spans="3:30" x14ac:dyDescent="0.35">
      <c r="C278" s="162"/>
      <c r="D278" s="162"/>
      <c r="E278" s="8"/>
      <c r="F278" s="162"/>
      <c r="G278" s="162"/>
      <c r="H278" s="8"/>
      <c r="I278" s="8"/>
      <c r="J278" s="8"/>
      <c r="K278" s="8"/>
      <c r="L278" s="162"/>
      <c r="M278" s="162"/>
      <c r="N278" s="8"/>
      <c r="O278" s="8"/>
      <c r="P278" s="8"/>
      <c r="Q278" s="8"/>
      <c r="R278" s="162"/>
      <c r="S278" s="162"/>
      <c r="T278" s="8"/>
      <c r="U278" s="162"/>
      <c r="V278" s="162"/>
      <c r="W278" s="162"/>
      <c r="X278" s="162"/>
      <c r="Y278" s="162"/>
      <c r="Z278" s="8"/>
      <c r="AA278" s="8"/>
      <c r="AB278" s="8"/>
      <c r="AC278" s="8"/>
      <c r="AD278" s="8"/>
    </row>
    <row r="279" spans="3:30" x14ac:dyDescent="0.35">
      <c r="C279" s="162"/>
      <c r="D279" s="162"/>
      <c r="E279" s="8"/>
      <c r="F279" s="162"/>
      <c r="G279" s="162"/>
      <c r="H279" s="8"/>
      <c r="I279" s="8"/>
      <c r="J279" s="8"/>
      <c r="K279" s="8"/>
      <c r="L279" s="162"/>
      <c r="M279" s="162"/>
      <c r="N279" s="8"/>
      <c r="O279" s="8"/>
      <c r="P279" s="8"/>
      <c r="Q279" s="8"/>
      <c r="R279" s="162"/>
      <c r="S279" s="162"/>
      <c r="T279" s="8"/>
      <c r="U279" s="162"/>
      <c r="V279" s="162"/>
      <c r="W279" s="162"/>
      <c r="X279" s="162"/>
      <c r="Y279" s="162"/>
      <c r="Z279" s="8"/>
      <c r="AA279" s="8"/>
      <c r="AB279" s="8"/>
      <c r="AC279" s="8"/>
      <c r="AD279" s="8"/>
    </row>
    <row r="280" spans="3:30" x14ac:dyDescent="0.35">
      <c r="C280" s="162"/>
      <c r="D280" s="162"/>
      <c r="E280" s="8"/>
      <c r="F280" s="162"/>
      <c r="G280" s="162"/>
      <c r="H280" s="8"/>
      <c r="I280" s="8"/>
      <c r="J280" s="8"/>
      <c r="K280" s="8"/>
      <c r="L280" s="162"/>
      <c r="M280" s="162"/>
      <c r="N280" s="8"/>
      <c r="O280" s="8"/>
      <c r="P280" s="8"/>
      <c r="Q280" s="8"/>
      <c r="R280" s="162"/>
      <c r="S280" s="162"/>
      <c r="T280" s="8"/>
      <c r="U280" s="162"/>
      <c r="V280" s="162"/>
      <c r="W280" s="162"/>
      <c r="X280" s="162"/>
      <c r="Y280" s="162"/>
      <c r="Z280" s="8"/>
      <c r="AA280" s="8"/>
      <c r="AB280" s="8"/>
      <c r="AC280" s="8"/>
      <c r="AD280" s="8"/>
    </row>
    <row r="281" spans="3:30" x14ac:dyDescent="0.35">
      <c r="C281" s="162"/>
      <c r="D281" s="162"/>
      <c r="E281" s="8"/>
      <c r="F281" s="162"/>
      <c r="G281" s="162"/>
      <c r="H281" s="8"/>
      <c r="I281" s="8"/>
      <c r="J281" s="8"/>
      <c r="K281" s="8"/>
      <c r="L281" s="162"/>
      <c r="M281" s="162"/>
      <c r="N281" s="8"/>
      <c r="O281" s="8"/>
      <c r="P281" s="8"/>
      <c r="Q281" s="8"/>
      <c r="R281" s="162"/>
      <c r="S281" s="162"/>
      <c r="T281" s="8"/>
      <c r="U281" s="162"/>
      <c r="V281" s="162"/>
      <c r="W281" s="162"/>
      <c r="X281" s="162"/>
      <c r="Y281" s="162"/>
      <c r="Z281" s="8"/>
      <c r="AA281" s="8"/>
      <c r="AB281" s="8"/>
      <c r="AC281" s="8"/>
      <c r="AD281" s="8"/>
    </row>
    <row r="282" spans="3:30" x14ac:dyDescent="0.35">
      <c r="C282" s="162"/>
      <c r="D282" s="162"/>
      <c r="E282" s="8"/>
      <c r="F282" s="162"/>
      <c r="G282" s="162"/>
      <c r="H282" s="8"/>
      <c r="I282" s="8"/>
      <c r="J282" s="8"/>
      <c r="K282" s="8"/>
      <c r="L282" s="162"/>
      <c r="M282" s="162"/>
      <c r="N282" s="8"/>
      <c r="O282" s="8"/>
      <c r="P282" s="8"/>
      <c r="Q282" s="8"/>
      <c r="R282" s="162"/>
      <c r="S282" s="162"/>
      <c r="T282" s="8"/>
      <c r="U282" s="162"/>
      <c r="V282" s="162"/>
      <c r="W282" s="162"/>
      <c r="X282" s="162"/>
      <c r="Y282" s="162"/>
      <c r="Z282" s="8"/>
      <c r="AA282" s="8"/>
      <c r="AB282" s="8"/>
      <c r="AC282" s="8"/>
      <c r="AD282" s="8"/>
    </row>
    <row r="283" spans="3:30" x14ac:dyDescent="0.35">
      <c r="C283" s="162"/>
      <c r="D283" s="162"/>
      <c r="E283" s="8"/>
      <c r="F283" s="162"/>
      <c r="G283" s="162"/>
      <c r="H283" s="8"/>
      <c r="I283" s="8"/>
      <c r="J283" s="8"/>
      <c r="K283" s="8"/>
      <c r="L283" s="162"/>
      <c r="M283" s="162"/>
      <c r="N283" s="8"/>
      <c r="O283" s="8"/>
      <c r="P283" s="8"/>
      <c r="Q283" s="8"/>
      <c r="R283" s="162"/>
      <c r="S283" s="162"/>
      <c r="T283" s="8"/>
      <c r="U283" s="162"/>
      <c r="V283" s="162"/>
      <c r="W283" s="162"/>
      <c r="X283" s="162"/>
      <c r="Y283" s="162"/>
      <c r="Z283" s="8"/>
      <c r="AA283" s="8"/>
      <c r="AB283" s="8"/>
      <c r="AC283" s="8"/>
      <c r="AD283" s="8"/>
    </row>
    <row r="284" spans="3:30" x14ac:dyDescent="0.35">
      <c r="C284" s="162"/>
      <c r="D284" s="162"/>
      <c r="E284" s="8"/>
      <c r="F284" s="162"/>
      <c r="G284" s="162"/>
      <c r="H284" s="8"/>
      <c r="I284" s="8"/>
      <c r="J284" s="8"/>
      <c r="K284" s="8"/>
      <c r="L284" s="162"/>
      <c r="M284" s="162"/>
      <c r="N284" s="8"/>
      <c r="O284" s="8"/>
      <c r="P284" s="8"/>
      <c r="Q284" s="8"/>
      <c r="R284" s="162"/>
      <c r="S284" s="162"/>
      <c r="T284" s="8"/>
      <c r="U284" s="162"/>
      <c r="V284" s="162"/>
      <c r="W284" s="162"/>
      <c r="X284" s="162"/>
      <c r="Y284" s="162"/>
      <c r="Z284" s="8"/>
      <c r="AA284" s="8"/>
      <c r="AB284" s="8"/>
      <c r="AC284" s="8"/>
      <c r="AD284" s="8"/>
    </row>
    <row r="285" spans="3:30" x14ac:dyDescent="0.35">
      <c r="C285" s="162"/>
      <c r="D285" s="162"/>
      <c r="E285" s="8"/>
      <c r="F285" s="162"/>
      <c r="G285" s="162"/>
      <c r="H285" s="8"/>
      <c r="I285" s="8"/>
      <c r="J285" s="8"/>
      <c r="K285" s="8"/>
      <c r="L285" s="162"/>
      <c r="M285" s="162"/>
      <c r="N285" s="8"/>
      <c r="O285" s="8"/>
      <c r="P285" s="8"/>
      <c r="Q285" s="8"/>
      <c r="R285" s="162"/>
      <c r="S285" s="162"/>
      <c r="T285" s="8"/>
      <c r="U285" s="162"/>
      <c r="V285" s="162"/>
      <c r="W285" s="162"/>
      <c r="X285" s="162"/>
      <c r="Y285" s="162"/>
      <c r="Z285" s="8"/>
      <c r="AA285" s="8"/>
      <c r="AB285" s="8"/>
      <c r="AC285" s="8"/>
      <c r="AD285" s="8"/>
    </row>
    <row r="286" spans="3:30" x14ac:dyDescent="0.35">
      <c r="C286" s="162"/>
      <c r="D286" s="162"/>
      <c r="E286" s="8"/>
      <c r="F286" s="162"/>
      <c r="G286" s="162"/>
      <c r="H286" s="8"/>
      <c r="I286" s="8"/>
      <c r="J286" s="8"/>
      <c r="K286" s="8"/>
      <c r="L286" s="162"/>
      <c r="M286" s="162"/>
      <c r="N286" s="8"/>
      <c r="O286" s="8"/>
      <c r="P286" s="8"/>
      <c r="Q286" s="8"/>
      <c r="R286" s="162"/>
      <c r="S286" s="162"/>
      <c r="T286" s="8"/>
      <c r="U286" s="162"/>
      <c r="V286" s="162"/>
      <c r="W286" s="162"/>
      <c r="X286" s="162"/>
      <c r="Y286" s="162"/>
      <c r="Z286" s="8"/>
      <c r="AA286" s="8"/>
      <c r="AB286" s="8"/>
      <c r="AC286" s="8"/>
      <c r="AD286" s="8"/>
    </row>
    <row r="287" spans="3:30" x14ac:dyDescent="0.35">
      <c r="C287" s="162"/>
      <c r="D287" s="162"/>
      <c r="E287" s="8"/>
      <c r="F287" s="162"/>
      <c r="G287" s="162"/>
      <c r="H287" s="8"/>
      <c r="I287" s="8"/>
      <c r="J287" s="8"/>
      <c r="K287" s="8"/>
      <c r="L287" s="162"/>
      <c r="M287" s="162"/>
      <c r="N287" s="8"/>
      <c r="O287" s="8"/>
      <c r="P287" s="8"/>
      <c r="Q287" s="8"/>
      <c r="R287" s="162"/>
      <c r="S287" s="162"/>
      <c r="T287" s="8"/>
      <c r="U287" s="162"/>
      <c r="V287" s="162"/>
      <c r="W287" s="162"/>
      <c r="X287" s="162"/>
      <c r="Y287" s="162"/>
      <c r="Z287" s="8"/>
      <c r="AA287" s="8"/>
      <c r="AB287" s="8"/>
      <c r="AC287" s="8"/>
      <c r="AD287" s="8"/>
    </row>
    <row r="288" spans="3:30" x14ac:dyDescent="0.35">
      <c r="C288" s="162"/>
      <c r="D288" s="162"/>
      <c r="E288" s="8"/>
      <c r="F288" s="162"/>
      <c r="G288" s="162"/>
      <c r="H288" s="8"/>
      <c r="I288" s="8"/>
      <c r="J288" s="8"/>
      <c r="K288" s="8"/>
      <c r="L288" s="162"/>
      <c r="M288" s="162"/>
      <c r="N288" s="8"/>
      <c r="O288" s="8"/>
      <c r="P288" s="8"/>
      <c r="Q288" s="8"/>
      <c r="R288" s="162"/>
      <c r="S288" s="162"/>
      <c r="T288" s="8"/>
      <c r="U288" s="162"/>
      <c r="V288" s="162"/>
      <c r="W288" s="162"/>
      <c r="X288" s="162"/>
      <c r="Y288" s="162"/>
      <c r="Z288" s="8"/>
      <c r="AA288" s="8"/>
      <c r="AB288" s="8"/>
      <c r="AC288" s="8"/>
      <c r="AD288" s="8"/>
    </row>
    <row r="289" spans="3:30" x14ac:dyDescent="0.35">
      <c r="C289" s="162"/>
      <c r="D289" s="162"/>
      <c r="E289" s="8"/>
      <c r="F289" s="162"/>
      <c r="G289" s="162"/>
      <c r="H289" s="8"/>
      <c r="I289" s="8"/>
      <c r="J289" s="8"/>
      <c r="K289" s="8"/>
      <c r="L289" s="162"/>
      <c r="M289" s="162"/>
      <c r="N289" s="8"/>
      <c r="O289" s="8"/>
      <c r="P289" s="8"/>
      <c r="Q289" s="8"/>
      <c r="R289" s="162"/>
      <c r="S289" s="162"/>
      <c r="T289" s="8"/>
      <c r="U289" s="162"/>
      <c r="V289" s="162"/>
      <c r="W289" s="162"/>
      <c r="X289" s="162"/>
      <c r="Y289" s="162"/>
      <c r="Z289" s="8"/>
      <c r="AA289" s="8"/>
      <c r="AB289" s="8"/>
      <c r="AC289" s="8"/>
      <c r="AD289" s="8"/>
    </row>
    <row r="290" spans="3:30" x14ac:dyDescent="0.35">
      <c r="C290" s="162"/>
      <c r="D290" s="162"/>
      <c r="E290" s="8"/>
      <c r="F290" s="162"/>
      <c r="G290" s="162"/>
      <c r="H290" s="8"/>
      <c r="I290" s="8"/>
      <c r="J290" s="8"/>
      <c r="K290" s="8"/>
      <c r="L290" s="162"/>
      <c r="M290" s="162"/>
      <c r="N290" s="8"/>
      <c r="O290" s="8"/>
      <c r="P290" s="8"/>
      <c r="Q290" s="8"/>
      <c r="R290" s="162"/>
      <c r="S290" s="162"/>
      <c r="T290" s="8"/>
      <c r="U290" s="162"/>
      <c r="V290" s="162"/>
      <c r="W290" s="162"/>
      <c r="X290" s="162"/>
      <c r="Y290" s="162"/>
      <c r="Z290" s="8"/>
      <c r="AA290" s="8"/>
      <c r="AB290" s="8"/>
      <c r="AC290" s="8"/>
      <c r="AD290" s="8"/>
    </row>
    <row r="291" spans="3:30" x14ac:dyDescent="0.35">
      <c r="C291" s="162"/>
      <c r="D291" s="162"/>
      <c r="E291" s="8"/>
      <c r="F291" s="162"/>
      <c r="G291" s="162"/>
      <c r="H291" s="8"/>
      <c r="I291" s="8"/>
      <c r="J291" s="8"/>
      <c r="K291" s="8"/>
      <c r="L291" s="162"/>
      <c r="M291" s="162"/>
      <c r="N291" s="8"/>
      <c r="O291" s="8"/>
      <c r="P291" s="8"/>
      <c r="Q291" s="8"/>
      <c r="R291" s="162"/>
      <c r="S291" s="162"/>
      <c r="T291" s="8"/>
      <c r="U291" s="162"/>
      <c r="V291" s="162"/>
      <c r="W291" s="162"/>
      <c r="X291" s="162"/>
      <c r="Y291" s="162"/>
      <c r="Z291" s="8"/>
      <c r="AA291" s="8"/>
      <c r="AB291" s="8"/>
      <c r="AC291" s="8"/>
      <c r="AD291" s="8"/>
    </row>
    <row r="292" spans="3:30" x14ac:dyDescent="0.35">
      <c r="C292" s="162"/>
      <c r="D292" s="162"/>
      <c r="E292" s="8"/>
      <c r="F292" s="162"/>
      <c r="G292" s="162"/>
      <c r="H292" s="8"/>
      <c r="I292" s="8"/>
      <c r="J292" s="8"/>
      <c r="K292" s="8"/>
      <c r="L292" s="162"/>
      <c r="M292" s="162"/>
      <c r="N292" s="8"/>
      <c r="O292" s="8"/>
      <c r="P292" s="8"/>
      <c r="Q292" s="8"/>
      <c r="R292" s="162"/>
      <c r="S292" s="162"/>
      <c r="T292" s="8"/>
      <c r="U292" s="162"/>
      <c r="V292" s="162"/>
      <c r="W292" s="162"/>
      <c r="X292" s="162"/>
      <c r="Y292" s="162"/>
      <c r="Z292" s="8"/>
      <c r="AA292" s="8"/>
      <c r="AB292" s="8"/>
      <c r="AC292" s="8"/>
      <c r="AD292" s="8"/>
    </row>
    <row r="293" spans="3:30" x14ac:dyDescent="0.35">
      <c r="C293" s="162"/>
      <c r="D293" s="162"/>
      <c r="E293" s="8"/>
      <c r="F293" s="162"/>
      <c r="G293" s="162"/>
      <c r="H293" s="8"/>
      <c r="I293" s="8"/>
      <c r="J293" s="8"/>
      <c r="K293" s="8"/>
      <c r="L293" s="162"/>
      <c r="M293" s="162"/>
      <c r="N293" s="8"/>
      <c r="O293" s="8"/>
      <c r="P293" s="8"/>
      <c r="Q293" s="8"/>
      <c r="R293" s="162"/>
      <c r="S293" s="162"/>
      <c r="T293" s="8"/>
      <c r="U293" s="162"/>
      <c r="V293" s="162"/>
      <c r="W293" s="162"/>
      <c r="X293" s="162"/>
      <c r="Y293" s="162"/>
      <c r="Z293" s="8"/>
      <c r="AA293" s="8"/>
      <c r="AB293" s="8"/>
      <c r="AC293" s="8"/>
      <c r="AD293" s="8"/>
    </row>
    <row r="294" spans="3:30" x14ac:dyDescent="0.35">
      <c r="C294" s="162"/>
      <c r="D294" s="162"/>
      <c r="E294" s="8"/>
      <c r="F294" s="162"/>
      <c r="G294" s="162"/>
      <c r="H294" s="8"/>
      <c r="I294" s="8"/>
      <c r="J294" s="8"/>
      <c r="K294" s="8"/>
      <c r="L294" s="162"/>
      <c r="M294" s="162"/>
      <c r="N294" s="8"/>
      <c r="O294" s="8"/>
      <c r="P294" s="8"/>
      <c r="Q294" s="8"/>
      <c r="R294" s="162"/>
      <c r="S294" s="162"/>
      <c r="T294" s="8"/>
      <c r="U294" s="162"/>
      <c r="V294" s="162"/>
      <c r="W294" s="162"/>
      <c r="X294" s="162"/>
      <c r="Y294" s="162"/>
      <c r="Z294" s="8"/>
      <c r="AA294" s="8"/>
      <c r="AB294" s="8"/>
      <c r="AC294" s="8"/>
      <c r="AD294" s="8"/>
    </row>
    <row r="295" spans="3:30" x14ac:dyDescent="0.35">
      <c r="C295" s="162"/>
      <c r="D295" s="162"/>
      <c r="E295" s="8"/>
      <c r="F295" s="162"/>
      <c r="G295" s="162"/>
      <c r="H295" s="8"/>
      <c r="I295" s="8"/>
      <c r="J295" s="8"/>
      <c r="K295" s="8"/>
      <c r="L295" s="162"/>
      <c r="M295" s="162"/>
      <c r="N295" s="8"/>
      <c r="O295" s="8"/>
      <c r="P295" s="8"/>
      <c r="Q295" s="8"/>
      <c r="R295" s="162"/>
      <c r="S295" s="162"/>
      <c r="T295" s="8"/>
      <c r="U295" s="162"/>
      <c r="V295" s="162"/>
      <c r="W295" s="162"/>
      <c r="X295" s="162"/>
      <c r="Y295" s="162"/>
      <c r="Z295" s="8"/>
      <c r="AA295" s="8"/>
      <c r="AB295" s="8"/>
      <c r="AC295" s="8"/>
      <c r="AD295" s="8"/>
    </row>
    <row r="296" spans="3:30" x14ac:dyDescent="0.35">
      <c r="C296" s="162"/>
      <c r="D296" s="162"/>
      <c r="E296" s="8"/>
      <c r="F296" s="162"/>
      <c r="G296" s="162"/>
      <c r="H296" s="8"/>
      <c r="I296" s="8"/>
      <c r="J296" s="8"/>
      <c r="K296" s="8"/>
      <c r="L296" s="162"/>
      <c r="M296" s="162"/>
      <c r="N296" s="8"/>
      <c r="O296" s="8"/>
      <c r="P296" s="8"/>
      <c r="Q296" s="8"/>
      <c r="R296" s="162"/>
      <c r="S296" s="162"/>
      <c r="T296" s="8"/>
      <c r="U296" s="162"/>
      <c r="V296" s="162"/>
      <c r="W296" s="162"/>
      <c r="X296" s="162"/>
      <c r="Y296" s="162"/>
      <c r="Z296" s="8"/>
      <c r="AA296" s="8"/>
      <c r="AB296" s="8"/>
      <c r="AC296" s="8"/>
      <c r="AD296" s="8"/>
    </row>
    <row r="297" spans="3:30" x14ac:dyDescent="0.35">
      <c r="C297" s="162"/>
      <c r="D297" s="162"/>
      <c r="E297" s="8"/>
      <c r="F297" s="162"/>
      <c r="G297" s="162"/>
      <c r="H297" s="8"/>
      <c r="I297" s="8"/>
      <c r="J297" s="8"/>
      <c r="K297" s="8"/>
      <c r="L297" s="162"/>
      <c r="M297" s="162"/>
      <c r="N297" s="8"/>
      <c r="O297" s="8"/>
      <c r="P297" s="8"/>
      <c r="Q297" s="8"/>
      <c r="R297" s="162"/>
      <c r="S297" s="162"/>
      <c r="T297" s="8"/>
      <c r="U297" s="162"/>
      <c r="V297" s="162"/>
      <c r="W297" s="162"/>
      <c r="X297" s="162"/>
      <c r="Y297" s="162"/>
      <c r="Z297" s="8"/>
      <c r="AA297" s="8"/>
      <c r="AB297" s="8"/>
      <c r="AC297" s="8"/>
      <c r="AD297" s="8"/>
    </row>
    <row r="298" spans="3:30" x14ac:dyDescent="0.35">
      <c r="C298" s="162"/>
      <c r="D298" s="162"/>
      <c r="E298" s="8"/>
      <c r="F298" s="162"/>
      <c r="G298" s="162"/>
      <c r="H298" s="8"/>
      <c r="I298" s="8"/>
      <c r="J298" s="8"/>
      <c r="K298" s="8"/>
      <c r="L298" s="162"/>
      <c r="M298" s="162"/>
      <c r="N298" s="8"/>
      <c r="O298" s="8"/>
      <c r="P298" s="8"/>
      <c r="Q298" s="8"/>
      <c r="R298" s="162"/>
      <c r="S298" s="162"/>
      <c r="T298" s="8"/>
      <c r="U298" s="162"/>
      <c r="V298" s="162"/>
      <c r="W298" s="162"/>
      <c r="X298" s="162"/>
      <c r="Y298" s="162"/>
      <c r="Z298" s="8"/>
      <c r="AA298" s="8"/>
      <c r="AB298" s="8"/>
      <c r="AC298" s="8"/>
      <c r="AD298" s="8"/>
    </row>
    <row r="299" spans="3:30" x14ac:dyDescent="0.35">
      <c r="C299" s="162"/>
      <c r="D299" s="162"/>
      <c r="E299" s="8"/>
      <c r="F299" s="162"/>
      <c r="G299" s="162"/>
      <c r="H299" s="8"/>
      <c r="I299" s="8"/>
      <c r="J299" s="8"/>
      <c r="K299" s="8"/>
      <c r="L299" s="162"/>
      <c r="M299" s="162"/>
      <c r="N299" s="8"/>
      <c r="O299" s="8"/>
      <c r="P299" s="8"/>
      <c r="Q299" s="8"/>
      <c r="R299" s="162"/>
      <c r="S299" s="162"/>
      <c r="T299" s="8"/>
      <c r="U299" s="162"/>
      <c r="V299" s="162"/>
      <c r="W299" s="162"/>
      <c r="X299" s="162"/>
      <c r="Y299" s="162"/>
      <c r="Z299" s="8"/>
      <c r="AA299" s="8"/>
      <c r="AB299" s="8"/>
      <c r="AC299" s="8"/>
      <c r="AD299" s="8"/>
    </row>
    <row r="300" spans="3:30" x14ac:dyDescent="0.35">
      <c r="C300" s="162"/>
      <c r="D300" s="162"/>
      <c r="E300" s="8"/>
      <c r="F300" s="162"/>
      <c r="G300" s="162"/>
      <c r="H300" s="8"/>
      <c r="I300" s="8"/>
      <c r="J300" s="8"/>
      <c r="K300" s="8"/>
      <c r="L300" s="162"/>
      <c r="M300" s="162"/>
      <c r="N300" s="8"/>
      <c r="O300" s="8"/>
      <c r="P300" s="8"/>
      <c r="Q300" s="8"/>
      <c r="R300" s="162"/>
      <c r="S300" s="162"/>
      <c r="T300" s="8"/>
      <c r="U300" s="162"/>
      <c r="V300" s="162"/>
      <c r="W300" s="162"/>
      <c r="X300" s="162"/>
      <c r="Y300" s="162"/>
      <c r="Z300" s="8"/>
      <c r="AA300" s="8"/>
      <c r="AB300" s="8"/>
      <c r="AC300" s="8"/>
      <c r="AD300" s="8"/>
    </row>
    <row r="301" spans="3:30" x14ac:dyDescent="0.35">
      <c r="C301" s="162"/>
      <c r="D301" s="162"/>
      <c r="E301" s="8"/>
      <c r="F301" s="162"/>
      <c r="G301" s="162"/>
      <c r="H301" s="8"/>
      <c r="I301" s="8"/>
      <c r="J301" s="8"/>
      <c r="K301" s="8"/>
      <c r="L301" s="162"/>
      <c r="M301" s="162"/>
      <c r="N301" s="8"/>
      <c r="O301" s="8"/>
      <c r="P301" s="8"/>
      <c r="Q301" s="8"/>
      <c r="R301" s="162"/>
      <c r="S301" s="162"/>
      <c r="T301" s="8"/>
      <c r="U301" s="162"/>
      <c r="V301" s="162"/>
      <c r="W301" s="162"/>
      <c r="X301" s="162"/>
      <c r="Y301" s="162"/>
      <c r="Z301" s="8"/>
      <c r="AA301" s="8"/>
      <c r="AB301" s="8"/>
      <c r="AC301" s="8"/>
      <c r="AD301" s="8"/>
    </row>
    <row r="302" spans="3:30" x14ac:dyDescent="0.35">
      <c r="C302" s="162"/>
      <c r="D302" s="162"/>
      <c r="E302" s="8"/>
      <c r="F302" s="162"/>
      <c r="G302" s="162"/>
      <c r="H302" s="8"/>
      <c r="I302" s="8"/>
      <c r="J302" s="8"/>
      <c r="K302" s="8"/>
      <c r="L302" s="162"/>
      <c r="M302" s="162"/>
      <c r="N302" s="8"/>
      <c r="O302" s="8"/>
      <c r="P302" s="8"/>
      <c r="Q302" s="8"/>
      <c r="R302" s="162"/>
      <c r="S302" s="162"/>
      <c r="T302" s="8"/>
      <c r="U302" s="162"/>
      <c r="V302" s="162"/>
      <c r="W302" s="162"/>
      <c r="X302" s="162"/>
      <c r="Y302" s="162"/>
      <c r="Z302" s="8"/>
      <c r="AA302" s="8"/>
      <c r="AB302" s="8"/>
      <c r="AC302" s="8"/>
      <c r="AD302" s="8"/>
    </row>
    <row r="303" spans="3:30" x14ac:dyDescent="0.35">
      <c r="C303" s="162"/>
      <c r="D303" s="162"/>
      <c r="E303" s="8"/>
      <c r="F303" s="162"/>
      <c r="G303" s="162"/>
      <c r="H303" s="8"/>
      <c r="I303" s="8"/>
      <c r="J303" s="8"/>
      <c r="K303" s="8"/>
      <c r="L303" s="162"/>
      <c r="M303" s="162"/>
      <c r="N303" s="8"/>
      <c r="O303" s="8"/>
      <c r="P303" s="8"/>
      <c r="Q303" s="8"/>
      <c r="R303" s="162"/>
      <c r="S303" s="162"/>
      <c r="T303" s="8"/>
      <c r="U303" s="162"/>
      <c r="V303" s="162"/>
      <c r="W303" s="162"/>
      <c r="X303" s="162"/>
      <c r="Y303" s="162"/>
      <c r="Z303" s="8"/>
      <c r="AA303" s="8"/>
      <c r="AB303" s="8"/>
      <c r="AC303" s="8"/>
      <c r="AD303" s="8"/>
    </row>
    <row r="304" spans="3:30" x14ac:dyDescent="0.35">
      <c r="C304" s="162"/>
      <c r="D304" s="162"/>
      <c r="E304" s="8"/>
      <c r="F304" s="162"/>
      <c r="G304" s="162"/>
      <c r="H304" s="8"/>
      <c r="I304" s="8"/>
      <c r="J304" s="8"/>
      <c r="K304" s="8"/>
      <c r="L304" s="162"/>
      <c r="M304" s="162"/>
      <c r="N304" s="8"/>
      <c r="O304" s="8"/>
      <c r="P304" s="8"/>
      <c r="Q304" s="8"/>
      <c r="R304" s="162"/>
      <c r="S304" s="162"/>
      <c r="T304" s="8"/>
      <c r="U304" s="162"/>
      <c r="V304" s="162"/>
      <c r="W304" s="162"/>
      <c r="X304" s="162"/>
      <c r="Y304" s="162"/>
      <c r="Z304" s="8"/>
      <c r="AA304" s="8"/>
      <c r="AB304" s="8"/>
      <c r="AC304" s="8"/>
      <c r="AD304" s="8"/>
    </row>
    <row r="305" spans="3:30" x14ac:dyDescent="0.35">
      <c r="C305" s="162"/>
      <c r="D305" s="162"/>
      <c r="E305" s="8"/>
      <c r="F305" s="162"/>
      <c r="G305" s="162"/>
      <c r="H305" s="8"/>
      <c r="I305" s="8"/>
      <c r="J305" s="8"/>
      <c r="K305" s="8"/>
      <c r="L305" s="162"/>
      <c r="M305" s="162"/>
      <c r="N305" s="8"/>
      <c r="O305" s="8"/>
      <c r="P305" s="8"/>
      <c r="Q305" s="8"/>
      <c r="R305" s="162"/>
      <c r="S305" s="162"/>
      <c r="T305" s="8"/>
      <c r="U305" s="162"/>
      <c r="V305" s="162"/>
      <c r="W305" s="162"/>
      <c r="X305" s="162"/>
      <c r="Y305" s="162"/>
      <c r="Z305" s="8"/>
      <c r="AA305" s="8"/>
      <c r="AB305" s="8"/>
      <c r="AC305" s="8"/>
      <c r="AD305" s="8"/>
    </row>
    <row r="306" spans="3:30" x14ac:dyDescent="0.35">
      <c r="C306" s="162"/>
      <c r="D306" s="162"/>
      <c r="E306" s="8"/>
      <c r="F306" s="162"/>
      <c r="G306" s="162"/>
      <c r="H306" s="8"/>
      <c r="I306" s="8"/>
      <c r="J306" s="8"/>
      <c r="K306" s="8"/>
      <c r="L306" s="162"/>
      <c r="M306" s="162"/>
      <c r="N306" s="8"/>
      <c r="O306" s="8"/>
      <c r="P306" s="8"/>
      <c r="Q306" s="8"/>
      <c r="R306" s="162"/>
      <c r="S306" s="162"/>
      <c r="T306" s="8"/>
      <c r="U306" s="162"/>
      <c r="V306" s="162"/>
      <c r="W306" s="162"/>
      <c r="X306" s="162"/>
      <c r="Y306" s="162"/>
      <c r="Z306" s="8"/>
      <c r="AA306" s="8"/>
      <c r="AB306" s="8"/>
      <c r="AC306" s="8"/>
      <c r="AD306" s="8"/>
    </row>
    <row r="307" spans="3:30" x14ac:dyDescent="0.35">
      <c r="C307" s="162"/>
      <c r="D307" s="162"/>
      <c r="E307" s="8"/>
      <c r="F307" s="162"/>
      <c r="G307" s="162"/>
      <c r="H307" s="8"/>
      <c r="I307" s="8"/>
      <c r="J307" s="8"/>
      <c r="K307" s="8"/>
      <c r="L307" s="162"/>
      <c r="M307" s="162"/>
      <c r="N307" s="8"/>
      <c r="O307" s="8"/>
      <c r="P307" s="8"/>
      <c r="Q307" s="8"/>
      <c r="R307" s="162"/>
      <c r="S307" s="162"/>
      <c r="T307" s="8"/>
      <c r="U307" s="162"/>
      <c r="V307" s="162"/>
      <c r="W307" s="162"/>
      <c r="X307" s="162"/>
      <c r="Y307" s="162"/>
      <c r="Z307" s="8"/>
      <c r="AA307" s="8"/>
      <c r="AB307" s="8"/>
      <c r="AC307" s="8"/>
      <c r="AD307" s="8"/>
    </row>
    <row r="308" spans="3:30" x14ac:dyDescent="0.35">
      <c r="C308" s="162"/>
      <c r="D308" s="162"/>
      <c r="E308" s="8"/>
      <c r="F308" s="162"/>
      <c r="G308" s="162"/>
      <c r="H308" s="8"/>
      <c r="I308" s="8"/>
      <c r="J308" s="8"/>
      <c r="K308" s="8"/>
      <c r="L308" s="162"/>
      <c r="M308" s="162"/>
      <c r="N308" s="8"/>
      <c r="O308" s="8"/>
      <c r="P308" s="8"/>
      <c r="Q308" s="8"/>
      <c r="R308" s="162"/>
      <c r="S308" s="162"/>
      <c r="T308" s="8"/>
      <c r="U308" s="162"/>
      <c r="V308" s="162"/>
      <c r="W308" s="162"/>
      <c r="X308" s="162"/>
      <c r="Y308" s="162"/>
      <c r="Z308" s="8"/>
      <c r="AA308" s="8"/>
      <c r="AB308" s="8"/>
      <c r="AC308" s="8"/>
      <c r="AD308" s="8"/>
    </row>
    <row r="309" spans="3:30" x14ac:dyDescent="0.35">
      <c r="C309" s="162"/>
      <c r="D309" s="162"/>
      <c r="E309" s="8"/>
      <c r="F309" s="162"/>
      <c r="G309" s="162"/>
      <c r="H309" s="8"/>
      <c r="I309" s="8"/>
      <c r="J309" s="8"/>
      <c r="K309" s="8"/>
      <c r="L309" s="162"/>
      <c r="M309" s="162"/>
      <c r="N309" s="8"/>
      <c r="O309" s="8"/>
      <c r="P309" s="8"/>
      <c r="Q309" s="8"/>
      <c r="R309" s="162"/>
      <c r="S309" s="162"/>
      <c r="T309" s="8"/>
      <c r="U309" s="162"/>
      <c r="V309" s="162"/>
      <c r="W309" s="162"/>
      <c r="X309" s="162"/>
      <c r="Y309" s="162"/>
      <c r="Z309" s="8"/>
      <c r="AA309" s="8"/>
      <c r="AB309" s="8"/>
      <c r="AC309" s="8"/>
      <c r="AD309" s="8"/>
    </row>
    <row r="310" spans="3:30" x14ac:dyDescent="0.35">
      <c r="C310" s="162"/>
      <c r="D310" s="162"/>
      <c r="E310" s="8"/>
      <c r="F310" s="162"/>
      <c r="G310" s="162"/>
      <c r="H310" s="8"/>
      <c r="I310" s="8"/>
      <c r="J310" s="8"/>
      <c r="K310" s="8"/>
      <c r="L310" s="162"/>
      <c r="M310" s="162"/>
      <c r="N310" s="8"/>
      <c r="O310" s="8"/>
      <c r="P310" s="8"/>
      <c r="Q310" s="8"/>
      <c r="R310" s="162"/>
      <c r="S310" s="162"/>
      <c r="T310" s="8"/>
      <c r="U310" s="162"/>
      <c r="V310" s="162"/>
      <c r="W310" s="162"/>
      <c r="X310" s="162"/>
      <c r="Y310" s="162"/>
      <c r="Z310" s="8"/>
      <c r="AA310" s="8"/>
      <c r="AB310" s="8"/>
      <c r="AC310" s="8"/>
      <c r="AD310" s="8"/>
    </row>
    <row r="311" spans="3:30" x14ac:dyDescent="0.35">
      <c r="C311" s="162"/>
      <c r="D311" s="162"/>
      <c r="E311" s="8"/>
      <c r="F311" s="162"/>
      <c r="G311" s="162"/>
      <c r="H311" s="8"/>
      <c r="I311" s="8"/>
      <c r="J311" s="8"/>
      <c r="K311" s="8"/>
      <c r="L311" s="162"/>
      <c r="M311" s="162"/>
      <c r="N311" s="8"/>
      <c r="O311" s="8"/>
      <c r="P311" s="8"/>
      <c r="Q311" s="8"/>
      <c r="R311" s="162"/>
      <c r="S311" s="162"/>
      <c r="T311" s="8"/>
      <c r="U311" s="162"/>
      <c r="V311" s="162"/>
      <c r="W311" s="162"/>
      <c r="X311" s="162"/>
      <c r="Y311" s="162"/>
      <c r="Z311" s="8"/>
      <c r="AA311" s="8"/>
      <c r="AB311" s="8"/>
      <c r="AC311" s="8"/>
      <c r="AD311" s="8"/>
    </row>
    <row r="312" spans="3:30" x14ac:dyDescent="0.35">
      <c r="C312" s="162"/>
      <c r="D312" s="162"/>
      <c r="E312" s="8"/>
      <c r="F312" s="162"/>
      <c r="G312" s="162"/>
      <c r="H312" s="8"/>
      <c r="I312" s="8"/>
      <c r="J312" s="8"/>
      <c r="K312" s="8"/>
      <c r="L312" s="162"/>
      <c r="M312" s="162"/>
      <c r="N312" s="8"/>
      <c r="O312" s="8"/>
      <c r="P312" s="8"/>
      <c r="Q312" s="8"/>
      <c r="R312" s="162"/>
      <c r="S312" s="162"/>
      <c r="T312" s="8"/>
      <c r="U312" s="162"/>
      <c r="V312" s="162"/>
      <c r="W312" s="162"/>
      <c r="X312" s="162"/>
      <c r="Y312" s="162"/>
      <c r="Z312" s="8"/>
      <c r="AA312" s="8"/>
      <c r="AB312" s="8"/>
      <c r="AC312" s="8"/>
      <c r="AD312" s="8"/>
    </row>
    <row r="313" spans="3:30" x14ac:dyDescent="0.35">
      <c r="C313" s="162"/>
      <c r="D313" s="162"/>
      <c r="E313" s="8"/>
      <c r="F313" s="162"/>
      <c r="G313" s="162"/>
      <c r="H313" s="8"/>
      <c r="I313" s="8"/>
      <c r="J313" s="8"/>
      <c r="K313" s="8"/>
      <c r="L313" s="162"/>
      <c r="M313" s="162"/>
      <c r="N313" s="8"/>
      <c r="O313" s="8"/>
      <c r="P313" s="8"/>
      <c r="Q313" s="8"/>
      <c r="R313" s="162"/>
      <c r="S313" s="162"/>
      <c r="T313" s="8"/>
      <c r="U313" s="162"/>
      <c r="V313" s="162"/>
      <c r="W313" s="162"/>
      <c r="X313" s="162"/>
      <c r="Y313" s="162"/>
      <c r="Z313" s="8"/>
      <c r="AA313" s="8"/>
      <c r="AB313" s="8"/>
      <c r="AC313" s="8"/>
      <c r="AD313" s="8"/>
    </row>
    <row r="314" spans="3:30" x14ac:dyDescent="0.35">
      <c r="C314" s="162"/>
      <c r="D314" s="162"/>
      <c r="E314" s="8"/>
      <c r="F314" s="162"/>
      <c r="G314" s="162"/>
      <c r="H314" s="8"/>
      <c r="I314" s="8"/>
      <c r="J314" s="8"/>
      <c r="K314" s="8"/>
      <c r="L314" s="162"/>
      <c r="M314" s="162"/>
      <c r="N314" s="8"/>
      <c r="O314" s="8"/>
      <c r="P314" s="8"/>
      <c r="Q314" s="8"/>
      <c r="R314" s="162"/>
      <c r="S314" s="162"/>
      <c r="T314" s="8"/>
      <c r="U314" s="162"/>
      <c r="V314" s="162"/>
      <c r="W314" s="162"/>
      <c r="X314" s="162"/>
      <c r="Y314" s="162"/>
      <c r="Z314" s="8"/>
      <c r="AA314" s="8"/>
      <c r="AB314" s="8"/>
      <c r="AC314" s="8"/>
      <c r="AD314" s="8"/>
    </row>
    <row r="315" spans="3:30" x14ac:dyDescent="0.35">
      <c r="C315" s="162"/>
      <c r="D315" s="162"/>
      <c r="E315" s="8"/>
      <c r="F315" s="162"/>
      <c r="G315" s="162"/>
      <c r="H315" s="8"/>
      <c r="I315" s="8"/>
      <c r="J315" s="8"/>
      <c r="K315" s="8"/>
      <c r="L315" s="162"/>
      <c r="M315" s="162"/>
      <c r="N315" s="8"/>
      <c r="O315" s="8"/>
      <c r="P315" s="8"/>
      <c r="Q315" s="8"/>
      <c r="R315" s="162"/>
      <c r="S315" s="162"/>
      <c r="T315" s="8"/>
      <c r="U315" s="162"/>
      <c r="V315" s="162"/>
      <c r="W315" s="162"/>
      <c r="X315" s="162"/>
      <c r="Y315" s="162"/>
      <c r="Z315" s="8"/>
      <c r="AA315" s="8"/>
      <c r="AB315" s="8"/>
      <c r="AC315" s="8"/>
      <c r="AD315" s="8"/>
    </row>
    <row r="316" spans="3:30" x14ac:dyDescent="0.35">
      <c r="C316" s="162"/>
      <c r="D316" s="162"/>
      <c r="E316" s="8"/>
      <c r="F316" s="162"/>
      <c r="G316" s="162"/>
      <c r="H316" s="8"/>
      <c r="I316" s="8"/>
      <c r="J316" s="8"/>
      <c r="K316" s="8"/>
      <c r="L316" s="162"/>
      <c r="M316" s="162"/>
      <c r="N316" s="8"/>
      <c r="O316" s="8"/>
      <c r="P316" s="8"/>
      <c r="Q316" s="8"/>
      <c r="R316" s="162"/>
      <c r="S316" s="162"/>
      <c r="T316" s="8"/>
      <c r="U316" s="162"/>
      <c r="V316" s="162"/>
      <c r="W316" s="162"/>
      <c r="X316" s="162"/>
      <c r="Y316" s="162"/>
      <c r="Z316" s="8"/>
      <c r="AA316" s="8"/>
      <c r="AB316" s="8"/>
      <c r="AC316" s="8"/>
      <c r="AD316" s="8"/>
    </row>
    <row r="317" spans="3:30" x14ac:dyDescent="0.35">
      <c r="C317" s="162"/>
      <c r="D317" s="162"/>
      <c r="E317" s="8"/>
      <c r="F317" s="162"/>
      <c r="G317" s="162"/>
      <c r="H317" s="8"/>
      <c r="I317" s="8"/>
      <c r="J317" s="8"/>
      <c r="K317" s="8"/>
      <c r="L317" s="162"/>
      <c r="M317" s="162"/>
      <c r="N317" s="8"/>
      <c r="O317" s="8"/>
      <c r="P317" s="8"/>
      <c r="Q317" s="8"/>
      <c r="R317" s="162"/>
      <c r="S317" s="162"/>
      <c r="T317" s="8"/>
      <c r="U317" s="162"/>
      <c r="V317" s="162"/>
      <c r="W317" s="162"/>
      <c r="X317" s="162"/>
      <c r="Y317" s="162"/>
      <c r="Z317" s="8"/>
      <c r="AA317" s="8"/>
      <c r="AB317" s="8"/>
      <c r="AC317" s="8"/>
      <c r="AD317" s="8"/>
    </row>
    <row r="318" spans="3:30" x14ac:dyDescent="0.35">
      <c r="C318" s="162"/>
      <c r="D318" s="162"/>
      <c r="E318" s="8"/>
      <c r="F318" s="162"/>
      <c r="G318" s="162"/>
      <c r="H318" s="8"/>
      <c r="I318" s="8"/>
      <c r="J318" s="8"/>
      <c r="K318" s="8"/>
      <c r="L318" s="162"/>
      <c r="M318" s="162"/>
      <c r="N318" s="8"/>
      <c r="O318" s="8"/>
      <c r="P318" s="8"/>
      <c r="Q318" s="8"/>
      <c r="R318" s="162"/>
      <c r="S318" s="162"/>
      <c r="T318" s="8"/>
      <c r="U318" s="162"/>
      <c r="V318" s="162"/>
      <c r="W318" s="162"/>
      <c r="X318" s="162"/>
      <c r="Y318" s="162"/>
      <c r="Z318" s="8"/>
      <c r="AA318" s="8"/>
      <c r="AB318" s="8"/>
      <c r="AC318" s="8"/>
      <c r="AD318" s="8"/>
    </row>
    <row r="319" spans="3:30" x14ac:dyDescent="0.35">
      <c r="C319" s="162"/>
      <c r="D319" s="162"/>
      <c r="E319" s="8"/>
      <c r="F319" s="162"/>
      <c r="G319" s="162"/>
      <c r="H319" s="8"/>
      <c r="I319" s="8"/>
      <c r="J319" s="8"/>
      <c r="K319" s="8"/>
      <c r="L319" s="162"/>
      <c r="M319" s="162"/>
      <c r="N319" s="8"/>
      <c r="O319" s="8"/>
      <c r="P319" s="8"/>
      <c r="Q319" s="8"/>
      <c r="R319" s="162"/>
      <c r="S319" s="162"/>
      <c r="T319" s="8"/>
      <c r="U319" s="162"/>
      <c r="V319" s="162"/>
      <c r="W319" s="162"/>
      <c r="X319" s="162"/>
      <c r="Y319" s="162"/>
      <c r="Z319" s="8"/>
      <c r="AA319" s="8"/>
      <c r="AB319" s="8"/>
      <c r="AC319" s="8"/>
      <c r="AD319" s="8"/>
    </row>
    <row r="320" spans="3:30" x14ac:dyDescent="0.35">
      <c r="C320" s="162"/>
      <c r="D320" s="162"/>
      <c r="E320" s="8"/>
      <c r="F320" s="162"/>
      <c r="G320" s="162"/>
      <c r="H320" s="8"/>
      <c r="I320" s="8"/>
      <c r="J320" s="8"/>
      <c r="K320" s="8"/>
      <c r="L320" s="162"/>
      <c r="M320" s="162"/>
      <c r="N320" s="8"/>
      <c r="O320" s="8"/>
      <c r="P320" s="8"/>
      <c r="Q320" s="8"/>
      <c r="R320" s="162"/>
      <c r="S320" s="162"/>
      <c r="T320" s="8"/>
      <c r="U320" s="162"/>
      <c r="V320" s="162"/>
      <c r="W320" s="162"/>
      <c r="X320" s="162"/>
      <c r="Y320" s="162"/>
      <c r="Z320" s="8"/>
      <c r="AA320" s="8"/>
      <c r="AB320" s="8"/>
      <c r="AC320" s="8"/>
      <c r="AD320" s="8"/>
    </row>
    <row r="321" spans="3:30" x14ac:dyDescent="0.35">
      <c r="C321" s="162"/>
      <c r="D321" s="162"/>
      <c r="E321" s="8"/>
      <c r="F321" s="162"/>
      <c r="G321" s="162"/>
      <c r="H321" s="8"/>
      <c r="I321" s="8"/>
      <c r="J321" s="8"/>
      <c r="K321" s="8"/>
      <c r="L321" s="162"/>
      <c r="M321" s="162"/>
      <c r="N321" s="8"/>
      <c r="O321" s="8"/>
      <c r="P321" s="8"/>
      <c r="Q321" s="8"/>
      <c r="R321" s="162"/>
      <c r="S321" s="162"/>
      <c r="T321" s="8"/>
      <c r="U321" s="162"/>
      <c r="V321" s="162"/>
      <c r="W321" s="162"/>
      <c r="X321" s="162"/>
      <c r="Y321" s="162"/>
      <c r="Z321" s="8"/>
      <c r="AA321" s="8"/>
      <c r="AB321" s="8"/>
      <c r="AC321" s="8"/>
      <c r="AD321" s="8"/>
    </row>
    <row r="322" spans="3:30" x14ac:dyDescent="0.35">
      <c r="C322" s="162"/>
      <c r="D322" s="162"/>
      <c r="E322" s="8"/>
      <c r="F322" s="162"/>
      <c r="G322" s="162"/>
      <c r="H322" s="8"/>
      <c r="I322" s="8"/>
      <c r="J322" s="8"/>
      <c r="K322" s="8"/>
      <c r="L322" s="162"/>
      <c r="M322" s="162"/>
      <c r="N322" s="8"/>
      <c r="O322" s="8"/>
      <c r="P322" s="8"/>
      <c r="Q322" s="8"/>
      <c r="R322" s="162"/>
      <c r="S322" s="162"/>
      <c r="T322" s="8"/>
      <c r="U322" s="162"/>
      <c r="V322" s="162"/>
      <c r="W322" s="162"/>
      <c r="X322" s="162"/>
      <c r="Y322" s="162"/>
      <c r="Z322" s="8"/>
      <c r="AA322" s="8"/>
      <c r="AB322" s="8"/>
      <c r="AC322" s="8"/>
      <c r="AD322" s="8"/>
    </row>
    <row r="323" spans="3:30" x14ac:dyDescent="0.35">
      <c r="C323" s="162"/>
      <c r="D323" s="162"/>
      <c r="E323" s="8"/>
      <c r="F323" s="162"/>
      <c r="G323" s="162"/>
      <c r="H323" s="8"/>
      <c r="I323" s="8"/>
      <c r="J323" s="8"/>
      <c r="K323" s="8"/>
      <c r="L323" s="162"/>
      <c r="M323" s="162"/>
      <c r="N323" s="8"/>
      <c r="O323" s="8"/>
      <c r="P323" s="8"/>
      <c r="Q323" s="8"/>
      <c r="R323" s="162"/>
      <c r="S323" s="162"/>
      <c r="T323" s="8"/>
      <c r="U323" s="162"/>
      <c r="V323" s="162"/>
      <c r="W323" s="162"/>
      <c r="X323" s="162"/>
      <c r="Y323" s="162"/>
      <c r="Z323" s="8"/>
      <c r="AA323" s="8"/>
      <c r="AB323" s="8"/>
      <c r="AC323" s="8"/>
      <c r="AD323" s="8"/>
    </row>
    <row r="324" spans="3:30" x14ac:dyDescent="0.35">
      <c r="C324" s="162"/>
      <c r="D324" s="162"/>
      <c r="E324" s="8"/>
      <c r="F324" s="162"/>
      <c r="G324" s="162"/>
      <c r="H324" s="8"/>
      <c r="I324" s="8"/>
      <c r="J324" s="8"/>
      <c r="K324" s="8"/>
      <c r="L324" s="162"/>
      <c r="M324" s="162"/>
      <c r="N324" s="8"/>
      <c r="O324" s="8"/>
      <c r="P324" s="8"/>
      <c r="Q324" s="8"/>
      <c r="R324" s="162"/>
      <c r="S324" s="162"/>
      <c r="T324" s="8"/>
      <c r="U324" s="162"/>
      <c r="V324" s="162"/>
      <c r="W324" s="162"/>
      <c r="X324" s="162"/>
      <c r="Y324" s="162"/>
      <c r="Z324" s="8"/>
      <c r="AA324" s="8"/>
      <c r="AB324" s="8"/>
      <c r="AC324" s="8"/>
      <c r="AD324" s="8"/>
    </row>
    <row r="325" spans="3:30" x14ac:dyDescent="0.35">
      <c r="C325" s="162"/>
      <c r="D325" s="162"/>
      <c r="E325" s="8"/>
      <c r="F325" s="162"/>
      <c r="G325" s="162"/>
      <c r="H325" s="8"/>
      <c r="I325" s="8"/>
      <c r="J325" s="8"/>
      <c r="K325" s="8"/>
      <c r="L325" s="162"/>
      <c r="M325" s="162"/>
      <c r="N325" s="8"/>
      <c r="O325" s="8"/>
      <c r="P325" s="8"/>
      <c r="Q325" s="8"/>
      <c r="R325" s="162"/>
      <c r="S325" s="162"/>
      <c r="T325" s="8"/>
      <c r="U325" s="162"/>
      <c r="V325" s="162"/>
      <c r="W325" s="162"/>
      <c r="X325" s="162"/>
      <c r="Y325" s="162"/>
      <c r="Z325" s="8"/>
      <c r="AA325" s="8"/>
      <c r="AB325" s="8"/>
      <c r="AC325" s="8"/>
      <c r="AD325" s="8"/>
    </row>
    <row r="326" spans="3:30" x14ac:dyDescent="0.35">
      <c r="C326" s="162"/>
      <c r="D326" s="162"/>
      <c r="E326" s="8"/>
      <c r="F326" s="162"/>
      <c r="G326" s="162"/>
      <c r="H326" s="8"/>
      <c r="I326" s="8"/>
      <c r="J326" s="8"/>
      <c r="K326" s="8"/>
      <c r="L326" s="162"/>
      <c r="M326" s="162"/>
      <c r="N326" s="8"/>
      <c r="O326" s="8"/>
      <c r="P326" s="8"/>
      <c r="Q326" s="8"/>
      <c r="R326" s="162"/>
      <c r="S326" s="162"/>
      <c r="T326" s="8"/>
      <c r="U326" s="162"/>
      <c r="V326" s="162"/>
      <c r="W326" s="162"/>
      <c r="X326" s="162"/>
      <c r="Y326" s="162"/>
      <c r="Z326" s="8"/>
      <c r="AA326" s="8"/>
      <c r="AB326" s="8"/>
      <c r="AC326" s="8"/>
      <c r="AD326" s="8"/>
    </row>
    <row r="327" spans="3:30" x14ac:dyDescent="0.35">
      <c r="C327" s="162"/>
      <c r="D327" s="162"/>
      <c r="E327" s="8"/>
      <c r="F327" s="162"/>
      <c r="G327" s="162"/>
      <c r="H327" s="8"/>
      <c r="I327" s="8"/>
      <c r="J327" s="8"/>
      <c r="K327" s="8"/>
      <c r="L327" s="162"/>
      <c r="M327" s="162"/>
      <c r="N327" s="8"/>
      <c r="O327" s="8"/>
      <c r="P327" s="8"/>
      <c r="Q327" s="8"/>
      <c r="R327" s="162"/>
      <c r="S327" s="162"/>
      <c r="T327" s="8"/>
      <c r="U327" s="162"/>
      <c r="V327" s="162"/>
      <c r="W327" s="162"/>
      <c r="X327" s="162"/>
      <c r="Y327" s="162"/>
      <c r="Z327" s="8"/>
      <c r="AA327" s="8"/>
      <c r="AB327" s="8"/>
      <c r="AC327" s="8"/>
      <c r="AD327" s="8"/>
    </row>
    <row r="328" spans="3:30" x14ac:dyDescent="0.35">
      <c r="C328" s="162"/>
      <c r="D328" s="162"/>
      <c r="E328" s="8"/>
      <c r="F328" s="162"/>
      <c r="G328" s="162"/>
      <c r="H328" s="8"/>
      <c r="I328" s="8"/>
      <c r="J328" s="8"/>
      <c r="K328" s="8"/>
      <c r="L328" s="162"/>
      <c r="M328" s="162"/>
      <c r="N328" s="8"/>
      <c r="O328" s="8"/>
      <c r="P328" s="8"/>
      <c r="Q328" s="8"/>
      <c r="R328" s="162"/>
      <c r="S328" s="162"/>
      <c r="T328" s="8"/>
      <c r="U328" s="162"/>
      <c r="V328" s="162"/>
      <c r="W328" s="162"/>
      <c r="X328" s="162"/>
      <c r="Y328" s="162"/>
      <c r="Z328" s="8"/>
      <c r="AA328" s="8"/>
      <c r="AB328" s="8"/>
      <c r="AC328" s="8"/>
      <c r="AD328" s="8"/>
    </row>
    <row r="329" spans="3:30" x14ac:dyDescent="0.35">
      <c r="C329" s="162"/>
      <c r="D329" s="162"/>
      <c r="E329" s="8"/>
      <c r="F329" s="162"/>
      <c r="G329" s="162"/>
      <c r="H329" s="8"/>
      <c r="I329" s="8"/>
      <c r="J329" s="8"/>
      <c r="K329" s="8"/>
      <c r="L329" s="162"/>
      <c r="M329" s="162"/>
      <c r="N329" s="8"/>
      <c r="O329" s="8"/>
      <c r="P329" s="8"/>
      <c r="Q329" s="8"/>
      <c r="R329" s="162"/>
      <c r="S329" s="162"/>
      <c r="T329" s="8"/>
      <c r="U329" s="162"/>
      <c r="V329" s="162"/>
      <c r="W329" s="162"/>
      <c r="X329" s="162"/>
      <c r="Y329" s="162"/>
      <c r="Z329" s="8"/>
      <c r="AA329" s="8"/>
      <c r="AB329" s="8"/>
      <c r="AC329" s="8"/>
      <c r="AD329" s="8"/>
    </row>
    <row r="330" spans="3:30" x14ac:dyDescent="0.35">
      <c r="C330" s="162"/>
      <c r="D330" s="162"/>
      <c r="E330" s="8"/>
      <c r="F330" s="162"/>
      <c r="G330" s="162"/>
      <c r="H330" s="8"/>
      <c r="I330" s="8"/>
      <c r="J330" s="8"/>
      <c r="K330" s="8"/>
      <c r="L330" s="162"/>
      <c r="M330" s="162"/>
      <c r="N330" s="8"/>
      <c r="O330" s="8"/>
      <c r="P330" s="8"/>
      <c r="Q330" s="8"/>
      <c r="R330" s="162"/>
      <c r="S330" s="162"/>
      <c r="T330" s="8"/>
      <c r="U330" s="162"/>
      <c r="V330" s="162"/>
      <c r="W330" s="162"/>
      <c r="X330" s="162"/>
      <c r="Y330" s="162"/>
      <c r="Z330" s="8"/>
      <c r="AA330" s="8"/>
      <c r="AB330" s="8"/>
      <c r="AC330" s="8"/>
      <c r="AD330" s="8"/>
    </row>
    <row r="331" spans="3:30" x14ac:dyDescent="0.35">
      <c r="C331" s="162"/>
      <c r="D331" s="162"/>
      <c r="E331" s="8"/>
      <c r="F331" s="162"/>
      <c r="G331" s="162"/>
      <c r="H331" s="8"/>
      <c r="I331" s="8"/>
      <c r="J331" s="8"/>
      <c r="K331" s="8"/>
      <c r="L331" s="162"/>
      <c r="M331" s="162"/>
      <c r="N331" s="8"/>
      <c r="O331" s="8"/>
      <c r="P331" s="8"/>
      <c r="Q331" s="8"/>
      <c r="R331" s="162"/>
      <c r="S331" s="162"/>
      <c r="T331" s="8"/>
      <c r="U331" s="162"/>
      <c r="V331" s="162"/>
      <c r="W331" s="162"/>
      <c r="X331" s="162"/>
      <c r="Y331" s="162"/>
      <c r="Z331" s="8"/>
      <c r="AA331" s="8"/>
      <c r="AB331" s="8"/>
      <c r="AC331" s="8"/>
      <c r="AD331" s="8"/>
    </row>
    <row r="332" spans="3:30" x14ac:dyDescent="0.35">
      <c r="C332" s="162"/>
      <c r="D332" s="162"/>
      <c r="E332" s="8"/>
      <c r="F332" s="162"/>
      <c r="G332" s="162"/>
      <c r="H332" s="8"/>
      <c r="I332" s="8"/>
      <c r="J332" s="8"/>
      <c r="K332" s="8"/>
      <c r="L332" s="162"/>
      <c r="M332" s="162"/>
      <c r="N332" s="8"/>
      <c r="O332" s="8"/>
      <c r="P332" s="8"/>
      <c r="Q332" s="8"/>
      <c r="R332" s="162"/>
      <c r="S332" s="162"/>
      <c r="T332" s="8"/>
      <c r="U332" s="162"/>
      <c r="V332" s="162"/>
      <c r="W332" s="162"/>
      <c r="X332" s="162"/>
      <c r="Y332" s="162"/>
      <c r="Z332" s="8"/>
      <c r="AA332" s="8"/>
      <c r="AB332" s="8"/>
      <c r="AC332" s="8"/>
      <c r="AD332" s="8"/>
    </row>
    <row r="333" spans="3:30" x14ac:dyDescent="0.35">
      <c r="C333" s="162"/>
      <c r="D333" s="162"/>
      <c r="E333" s="8"/>
      <c r="F333" s="162"/>
      <c r="G333" s="162"/>
      <c r="H333" s="8"/>
      <c r="I333" s="8"/>
      <c r="J333" s="8"/>
      <c r="K333" s="8"/>
      <c r="L333" s="162"/>
      <c r="M333" s="162"/>
      <c r="N333" s="8"/>
      <c r="O333" s="8"/>
      <c r="P333" s="8"/>
      <c r="Q333" s="8"/>
      <c r="R333" s="162"/>
      <c r="S333" s="162"/>
      <c r="T333" s="8"/>
      <c r="U333" s="162"/>
      <c r="V333" s="162"/>
      <c r="W333" s="162"/>
      <c r="X333" s="162"/>
      <c r="Y333" s="162"/>
      <c r="Z333" s="8"/>
      <c r="AA333" s="8"/>
      <c r="AB333" s="8"/>
      <c r="AC333" s="8"/>
      <c r="AD333" s="8"/>
    </row>
    <row r="334" spans="3:30" x14ac:dyDescent="0.35">
      <c r="C334" s="162"/>
      <c r="D334" s="162"/>
      <c r="E334" s="8"/>
      <c r="F334" s="162"/>
      <c r="G334" s="162"/>
      <c r="H334" s="8"/>
      <c r="I334" s="8"/>
      <c r="J334" s="8"/>
      <c r="K334" s="8"/>
      <c r="L334" s="162"/>
      <c r="M334" s="162"/>
      <c r="N334" s="8"/>
      <c r="O334" s="8"/>
      <c r="P334" s="8"/>
      <c r="Q334" s="8"/>
      <c r="R334" s="162"/>
      <c r="S334" s="162"/>
      <c r="T334" s="8"/>
      <c r="U334" s="162"/>
      <c r="V334" s="162"/>
      <c r="W334" s="162"/>
      <c r="X334" s="162"/>
      <c r="Y334" s="162"/>
      <c r="Z334" s="8"/>
      <c r="AA334" s="8"/>
      <c r="AB334" s="8"/>
      <c r="AC334" s="8"/>
      <c r="AD334" s="8"/>
    </row>
    <row r="335" spans="3:30" x14ac:dyDescent="0.35">
      <c r="C335" s="162"/>
      <c r="D335" s="162"/>
      <c r="E335" s="8"/>
      <c r="F335" s="162"/>
      <c r="G335" s="162"/>
      <c r="H335" s="8"/>
      <c r="I335" s="8"/>
      <c r="J335" s="8"/>
      <c r="K335" s="8"/>
      <c r="L335" s="162"/>
      <c r="M335" s="162"/>
      <c r="N335" s="8"/>
      <c r="O335" s="8"/>
      <c r="P335" s="8"/>
      <c r="Q335" s="8"/>
      <c r="R335" s="162"/>
      <c r="S335" s="162"/>
      <c r="T335" s="8"/>
      <c r="U335" s="162"/>
      <c r="V335" s="162"/>
      <c r="W335" s="162"/>
      <c r="X335" s="162"/>
      <c r="Y335" s="162"/>
      <c r="Z335" s="8"/>
      <c r="AA335" s="8"/>
      <c r="AB335" s="8"/>
      <c r="AC335" s="8"/>
      <c r="AD335" s="8"/>
    </row>
    <row r="336" spans="3:30" x14ac:dyDescent="0.35">
      <c r="C336" s="162"/>
      <c r="D336" s="162"/>
      <c r="E336" s="8"/>
      <c r="F336" s="162"/>
      <c r="G336" s="162"/>
      <c r="H336" s="8"/>
      <c r="I336" s="8"/>
      <c r="J336" s="8"/>
      <c r="K336" s="8"/>
      <c r="L336" s="162"/>
      <c r="M336" s="162"/>
      <c r="N336" s="8"/>
      <c r="O336" s="8"/>
      <c r="P336" s="8"/>
      <c r="Q336" s="8"/>
      <c r="R336" s="162"/>
      <c r="S336" s="162"/>
      <c r="T336" s="8"/>
      <c r="U336" s="162"/>
      <c r="V336" s="162"/>
      <c r="W336" s="162"/>
      <c r="X336" s="162"/>
      <c r="Y336" s="162"/>
      <c r="Z336" s="8"/>
      <c r="AA336" s="8"/>
      <c r="AB336" s="8"/>
      <c r="AC336" s="8"/>
      <c r="AD336" s="8"/>
    </row>
    <row r="337" spans="3:30" x14ac:dyDescent="0.35">
      <c r="C337" s="162"/>
      <c r="D337" s="162"/>
      <c r="E337" s="8"/>
      <c r="F337" s="162"/>
      <c r="G337" s="162"/>
      <c r="H337" s="8"/>
      <c r="I337" s="8"/>
      <c r="J337" s="8"/>
      <c r="K337" s="8"/>
      <c r="L337" s="162"/>
      <c r="M337" s="162"/>
      <c r="N337" s="8"/>
      <c r="O337" s="8"/>
      <c r="P337" s="8"/>
      <c r="Q337" s="8"/>
      <c r="R337" s="162"/>
      <c r="S337" s="162"/>
      <c r="T337" s="8"/>
      <c r="U337" s="162"/>
      <c r="V337" s="162"/>
      <c r="W337" s="162"/>
      <c r="X337" s="162"/>
      <c r="Y337" s="162"/>
      <c r="Z337" s="8"/>
      <c r="AA337" s="8"/>
      <c r="AB337" s="8"/>
      <c r="AC337" s="8"/>
      <c r="AD337" s="8"/>
    </row>
    <row r="338" spans="3:30" x14ac:dyDescent="0.35">
      <c r="C338" s="162"/>
      <c r="D338" s="162"/>
      <c r="E338" s="8"/>
      <c r="F338" s="162"/>
      <c r="G338" s="162"/>
      <c r="H338" s="8"/>
      <c r="I338" s="8"/>
      <c r="J338" s="8"/>
      <c r="K338" s="8"/>
      <c r="L338" s="162"/>
      <c r="M338" s="162"/>
      <c r="N338" s="8"/>
      <c r="O338" s="8"/>
      <c r="P338" s="8"/>
      <c r="Q338" s="8"/>
      <c r="R338" s="162"/>
      <c r="S338" s="162"/>
      <c r="T338" s="8"/>
      <c r="U338" s="162"/>
      <c r="V338" s="162"/>
      <c r="W338" s="162"/>
      <c r="X338" s="162"/>
      <c r="Y338" s="162"/>
      <c r="Z338" s="8"/>
      <c r="AA338" s="8"/>
      <c r="AB338" s="8"/>
      <c r="AC338" s="8"/>
      <c r="AD338" s="8"/>
    </row>
    <row r="339" spans="3:30" x14ac:dyDescent="0.35">
      <c r="C339" s="162"/>
      <c r="D339" s="162"/>
      <c r="E339" s="8"/>
      <c r="F339" s="162"/>
      <c r="G339" s="162"/>
      <c r="H339" s="8"/>
      <c r="I339" s="8"/>
      <c r="J339" s="8"/>
      <c r="K339" s="8"/>
      <c r="L339" s="162"/>
      <c r="M339" s="162"/>
      <c r="N339" s="8"/>
      <c r="O339" s="8"/>
      <c r="P339" s="8"/>
      <c r="Q339" s="8"/>
      <c r="R339" s="162"/>
      <c r="S339" s="162"/>
      <c r="T339" s="8"/>
      <c r="U339" s="162"/>
      <c r="V339" s="162"/>
      <c r="W339" s="162"/>
      <c r="X339" s="162"/>
      <c r="Y339" s="162"/>
      <c r="Z339" s="8"/>
      <c r="AA339" s="8"/>
      <c r="AB339" s="8"/>
      <c r="AC339" s="8"/>
      <c r="AD339" s="8"/>
    </row>
    <row r="340" spans="3:30" x14ac:dyDescent="0.35">
      <c r="C340" s="162"/>
      <c r="D340" s="162"/>
      <c r="E340" s="8"/>
      <c r="F340" s="162"/>
      <c r="G340" s="162"/>
      <c r="H340" s="8"/>
      <c r="I340" s="8"/>
      <c r="J340" s="8"/>
      <c r="K340" s="8"/>
      <c r="L340" s="162"/>
      <c r="M340" s="162"/>
      <c r="N340" s="8"/>
      <c r="O340" s="8"/>
      <c r="P340" s="8"/>
      <c r="Q340" s="8"/>
      <c r="R340" s="162"/>
      <c r="S340" s="162"/>
      <c r="T340" s="8"/>
      <c r="U340" s="162"/>
      <c r="V340" s="162"/>
      <c r="W340" s="162"/>
      <c r="X340" s="162"/>
      <c r="Y340" s="162"/>
      <c r="Z340" s="8"/>
      <c r="AA340" s="8"/>
      <c r="AB340" s="8"/>
      <c r="AC340" s="8"/>
      <c r="AD340" s="8"/>
    </row>
    <row r="341" spans="3:30" x14ac:dyDescent="0.35">
      <c r="C341" s="162"/>
      <c r="D341" s="162"/>
      <c r="E341" s="8"/>
      <c r="F341" s="162"/>
      <c r="G341" s="162"/>
      <c r="H341" s="8"/>
      <c r="I341" s="8"/>
      <c r="J341" s="8"/>
      <c r="K341" s="8"/>
      <c r="L341" s="162"/>
      <c r="M341" s="162"/>
      <c r="N341" s="8"/>
      <c r="O341" s="8"/>
      <c r="P341" s="8"/>
      <c r="Q341" s="8"/>
      <c r="R341" s="162"/>
      <c r="S341" s="162"/>
      <c r="T341" s="8"/>
      <c r="U341" s="162"/>
      <c r="V341" s="162"/>
      <c r="W341" s="162"/>
      <c r="X341" s="162"/>
      <c r="Y341" s="162"/>
      <c r="Z341" s="8"/>
      <c r="AA341" s="8"/>
      <c r="AB341" s="8"/>
      <c r="AC341" s="8"/>
      <c r="AD341" s="8"/>
    </row>
    <row r="342" spans="3:30" x14ac:dyDescent="0.35">
      <c r="C342" s="162"/>
      <c r="D342" s="162"/>
      <c r="E342" s="8"/>
      <c r="F342" s="162"/>
      <c r="G342" s="162"/>
      <c r="H342" s="8"/>
      <c r="I342" s="8"/>
      <c r="J342" s="8"/>
      <c r="K342" s="8"/>
      <c r="L342" s="162"/>
      <c r="M342" s="162"/>
      <c r="N342" s="8"/>
      <c r="O342" s="8"/>
      <c r="P342" s="8"/>
      <c r="Q342" s="8"/>
      <c r="R342" s="162"/>
      <c r="S342" s="162"/>
      <c r="T342" s="8"/>
      <c r="U342" s="162"/>
      <c r="V342" s="162"/>
      <c r="W342" s="162"/>
      <c r="X342" s="162"/>
      <c r="Y342" s="162"/>
      <c r="Z342" s="8"/>
      <c r="AA342" s="8"/>
      <c r="AB342" s="8"/>
      <c r="AC342" s="8"/>
      <c r="AD342" s="8"/>
    </row>
    <row r="343" spans="3:30" x14ac:dyDescent="0.35">
      <c r="C343" s="162"/>
      <c r="D343" s="162"/>
      <c r="E343" s="8"/>
      <c r="F343" s="162"/>
      <c r="G343" s="162"/>
      <c r="H343" s="8"/>
      <c r="I343" s="8"/>
      <c r="J343" s="8"/>
      <c r="K343" s="8"/>
      <c r="L343" s="162"/>
      <c r="M343" s="162"/>
      <c r="N343" s="8"/>
      <c r="O343" s="8"/>
      <c r="P343" s="8"/>
      <c r="Q343" s="8"/>
      <c r="R343" s="162"/>
      <c r="S343" s="162"/>
      <c r="T343" s="8"/>
      <c r="U343" s="162"/>
      <c r="V343" s="162"/>
      <c r="W343" s="162"/>
      <c r="X343" s="162"/>
      <c r="Y343" s="162"/>
      <c r="Z343" s="8"/>
      <c r="AA343" s="8"/>
      <c r="AB343" s="8"/>
      <c r="AC343" s="8"/>
      <c r="AD343" s="8"/>
    </row>
    <row r="344" spans="3:30" x14ac:dyDescent="0.35">
      <c r="C344" s="162"/>
      <c r="D344" s="162"/>
      <c r="E344" s="8"/>
      <c r="F344" s="162"/>
      <c r="G344" s="162"/>
      <c r="H344" s="8"/>
      <c r="I344" s="8"/>
      <c r="J344" s="8"/>
      <c r="K344" s="8"/>
      <c r="L344" s="162"/>
      <c r="M344" s="162"/>
      <c r="N344" s="8"/>
      <c r="O344" s="8"/>
      <c r="P344" s="8"/>
      <c r="Q344" s="8"/>
      <c r="R344" s="162"/>
      <c r="S344" s="162"/>
      <c r="T344" s="8"/>
      <c r="U344" s="162"/>
      <c r="V344" s="162"/>
      <c r="W344" s="162"/>
      <c r="X344" s="162"/>
      <c r="Y344" s="162"/>
      <c r="Z344" s="8"/>
      <c r="AA344" s="8"/>
      <c r="AB344" s="8"/>
      <c r="AC344" s="8"/>
      <c r="AD344" s="8"/>
    </row>
  </sheetData>
  <mergeCells count="10">
    <mergeCell ref="U7:V7"/>
    <mergeCell ref="X7:Y7"/>
    <mergeCell ref="AA7:AB7"/>
    <mergeCell ref="F137:G137"/>
    <mergeCell ref="C7:D7"/>
    <mergeCell ref="F7:G7"/>
    <mergeCell ref="I7:J7"/>
    <mergeCell ref="L7:M7"/>
    <mergeCell ref="O7:P7"/>
    <mergeCell ref="R7:S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81946"/>
  <sheetViews>
    <sheetView tabSelected="1" zoomScale="90" zoomScaleNormal="90" workbookViewId="0">
      <selection activeCell="B2" sqref="B2"/>
    </sheetView>
  </sheetViews>
  <sheetFormatPr defaultRowHeight="14.5" x14ac:dyDescent="0.35"/>
  <cols>
    <col min="1" max="1" width="2.36328125" customWidth="1"/>
    <col min="2" max="2" width="17.36328125" style="29" customWidth="1"/>
    <col min="3" max="3" width="10.1796875" customWidth="1"/>
    <col min="4" max="4" width="8.1796875" customWidth="1"/>
    <col min="5" max="5" width="1.81640625" style="30" customWidth="1"/>
    <col min="6" max="6" width="9.08984375" customWidth="1"/>
    <col min="8" max="8" width="1.453125" style="30" customWidth="1"/>
    <col min="9" max="9" width="9.1796875" style="8" customWidth="1"/>
    <col min="10" max="10" width="8.90625" style="8"/>
    <col min="11" max="11" width="1.90625" style="31" customWidth="1"/>
    <col min="12" max="12" width="9.81640625" customWidth="1"/>
    <col min="14" max="14" width="1.81640625" style="30" customWidth="1"/>
    <col min="15" max="15" width="9.1796875" customWidth="1"/>
    <col min="17" max="17" width="1.54296875" style="30" customWidth="1"/>
    <col min="18" max="18" width="9.36328125" style="8" customWidth="1"/>
    <col min="19" max="19" width="8.90625" style="8"/>
    <col min="20" max="20" width="2" customWidth="1"/>
    <col min="21" max="21" width="8.54296875" customWidth="1"/>
    <col min="22" max="23" width="8.90625" customWidth="1"/>
    <col min="24" max="24" width="2.1796875" customWidth="1"/>
    <col min="25" max="25" width="11.1796875" customWidth="1"/>
    <col min="26" max="26" width="10.1796875" customWidth="1"/>
    <col min="27" max="27" width="3.54296875" customWidth="1"/>
  </cols>
  <sheetData>
    <row r="1" spans="1:36" s="8" customForma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s="8" customFormat="1" ht="18.5" x14ac:dyDescent="0.45">
      <c r="A2" s="1"/>
      <c r="B2" s="2" t="s">
        <v>505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s="8" customFormat="1" x14ac:dyDescent="0.35">
      <c r="A3" s="1"/>
      <c r="B3" s="1" t="s">
        <v>211</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s="8" customFormat="1" x14ac:dyDescent="0.35">
      <c r="A4" s="1"/>
      <c r="B4" s="1" t="s">
        <v>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s="8" customFormat="1" x14ac:dyDescent="0.35">
      <c r="A5" s="1"/>
      <c r="B5" s="81" t="s">
        <v>607</v>
      </c>
      <c r="C5" s="81"/>
      <c r="D5" s="81"/>
      <c r="E5" s="81"/>
      <c r="F5" s="81"/>
      <c r="G5" s="81"/>
      <c r="H5" s="81"/>
      <c r="I5" s="81"/>
      <c r="J5" s="1"/>
      <c r="K5" s="1"/>
      <c r="L5" s="1"/>
      <c r="M5" s="1"/>
      <c r="N5" s="1"/>
      <c r="O5" s="1"/>
      <c r="P5" s="1"/>
      <c r="Q5" s="1"/>
      <c r="R5" s="1"/>
      <c r="S5" s="1"/>
      <c r="T5" s="1"/>
      <c r="U5" s="1"/>
      <c r="V5" s="1"/>
      <c r="W5" s="1"/>
      <c r="X5" s="1"/>
      <c r="Y5" s="1"/>
      <c r="Z5" s="1"/>
      <c r="AA5" s="1"/>
      <c r="AB5" s="1"/>
      <c r="AC5" s="1"/>
      <c r="AD5" s="1"/>
      <c r="AE5" s="1"/>
      <c r="AF5" s="1"/>
      <c r="AG5" s="1"/>
      <c r="AH5" s="1"/>
      <c r="AI5" s="1"/>
      <c r="AJ5" s="1"/>
    </row>
    <row r="6" spans="1:36" s="8" customFormat="1" x14ac:dyDescent="0.35">
      <c r="A6" s="1"/>
      <c r="B6" s="159" t="s">
        <v>608</v>
      </c>
      <c r="C6" s="159"/>
      <c r="D6" s="159"/>
      <c r="E6" s="159"/>
      <c r="F6" s="159"/>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s="8" customForma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15.5" x14ac:dyDescent="0.35">
      <c r="A8" s="3"/>
      <c r="B8" s="4"/>
      <c r="C8" s="5" t="s">
        <v>449</v>
      </c>
      <c r="D8" s="6"/>
      <c r="E8" s="7"/>
      <c r="F8" s="7"/>
      <c r="G8" s="7"/>
      <c r="H8" s="7"/>
      <c r="I8" s="7"/>
      <c r="K8" s="9"/>
      <c r="L8" s="5" t="s">
        <v>450</v>
      </c>
      <c r="M8" s="6"/>
      <c r="N8" s="7"/>
      <c r="O8" s="7"/>
      <c r="P8" s="7"/>
      <c r="Q8" s="7"/>
      <c r="R8" s="7"/>
      <c r="S8" s="7"/>
      <c r="T8" s="9"/>
      <c r="U8" s="5"/>
      <c r="V8" s="5"/>
      <c r="W8" s="6"/>
      <c r="X8" s="9"/>
      <c r="Y8" s="5" t="s">
        <v>3</v>
      </c>
      <c r="Z8" s="5"/>
      <c r="AA8" s="6"/>
      <c r="AB8" s="3"/>
      <c r="AC8" s="3"/>
      <c r="AD8" s="3"/>
      <c r="AE8" s="3"/>
      <c r="AF8" s="3"/>
      <c r="AG8" s="3"/>
      <c r="AH8" s="3"/>
      <c r="AI8" s="3"/>
      <c r="AJ8" s="3"/>
    </row>
    <row r="9" spans="1:36" s="28" customFormat="1" ht="41.25" customHeight="1" x14ac:dyDescent="0.35">
      <c r="A9" s="10"/>
      <c r="B9" s="11"/>
      <c r="C9" s="423" t="s">
        <v>4</v>
      </c>
      <c r="D9" s="423"/>
      <c r="E9" s="12"/>
      <c r="F9" s="423" t="s">
        <v>5</v>
      </c>
      <c r="G9" s="424"/>
      <c r="H9" s="12"/>
      <c r="I9" s="425" t="s">
        <v>6</v>
      </c>
      <c r="J9" s="424"/>
      <c r="K9" s="13"/>
      <c r="L9" s="423" t="s">
        <v>7</v>
      </c>
      <c r="M9" s="424"/>
      <c r="N9" s="12"/>
      <c r="O9" s="423" t="s">
        <v>8</v>
      </c>
      <c r="P9" s="424"/>
      <c r="Q9" s="12"/>
      <c r="R9" s="425" t="s">
        <v>9</v>
      </c>
      <c r="S9" s="424"/>
      <c r="T9" s="14"/>
      <c r="U9" s="15" t="s">
        <v>10</v>
      </c>
      <c r="V9" s="15" t="s">
        <v>11</v>
      </c>
      <c r="W9" s="16" t="s">
        <v>12</v>
      </c>
      <c r="X9" s="14"/>
      <c r="Y9" s="422" t="s">
        <v>13</v>
      </c>
      <c r="Z9" s="422"/>
      <c r="AA9" s="10"/>
      <c r="AB9" s="10"/>
      <c r="AC9" s="10"/>
      <c r="AD9" s="10"/>
      <c r="AE9" s="10"/>
      <c r="AF9" s="10"/>
      <c r="AG9" s="10"/>
      <c r="AH9" s="10"/>
      <c r="AI9" s="10"/>
      <c r="AJ9" s="10"/>
    </row>
    <row r="10" spans="1:36" ht="39.5" x14ac:dyDescent="0.35">
      <c r="A10" s="3"/>
      <c r="B10" s="17" t="s">
        <v>448</v>
      </c>
      <c r="C10" s="18" t="s">
        <v>15</v>
      </c>
      <c r="D10" s="18" t="s">
        <v>16</v>
      </c>
      <c r="E10" s="19"/>
      <c r="F10" s="18" t="s">
        <v>15</v>
      </c>
      <c r="G10" s="18" t="s">
        <v>16</v>
      </c>
      <c r="H10" s="19"/>
      <c r="I10" s="18" t="s">
        <v>15</v>
      </c>
      <c r="J10" s="20" t="s">
        <v>16</v>
      </c>
      <c r="K10" s="9"/>
      <c r="L10" s="18" t="s">
        <v>15</v>
      </c>
      <c r="M10" s="18" t="s">
        <v>16</v>
      </c>
      <c r="N10" s="19"/>
      <c r="O10" s="18" t="s">
        <v>15</v>
      </c>
      <c r="P10" s="18" t="s">
        <v>16</v>
      </c>
      <c r="Q10" s="19"/>
      <c r="R10" s="18" t="s">
        <v>15</v>
      </c>
      <c r="S10" s="20" t="s">
        <v>16</v>
      </c>
      <c r="T10" s="9"/>
      <c r="U10" s="20" t="s">
        <v>17</v>
      </c>
      <c r="V10" s="20" t="s">
        <v>17</v>
      </c>
      <c r="W10" s="20" t="s">
        <v>17</v>
      </c>
      <c r="X10" s="9"/>
      <c r="Y10" s="20" t="s">
        <v>18</v>
      </c>
      <c r="Z10" s="20" t="s">
        <v>19</v>
      </c>
      <c r="AA10" s="20"/>
      <c r="AB10" s="3"/>
      <c r="AC10" s="3"/>
      <c r="AD10" s="3"/>
      <c r="AE10" s="3"/>
      <c r="AF10" s="3"/>
      <c r="AG10" s="3"/>
      <c r="AH10" s="3"/>
      <c r="AI10" s="3"/>
      <c r="AJ10" s="3"/>
    </row>
    <row r="11" spans="1:36" x14ac:dyDescent="0.35">
      <c r="A11" s="3"/>
      <c r="B11" s="21" t="s">
        <v>20</v>
      </c>
      <c r="C11" s="22">
        <v>2211</v>
      </c>
      <c r="D11" s="3">
        <v>78</v>
      </c>
      <c r="E11" s="23"/>
      <c r="F11" s="22">
        <v>3189</v>
      </c>
      <c r="G11" s="3">
        <v>9</v>
      </c>
      <c r="H11" s="23"/>
      <c r="I11" s="24">
        <v>12</v>
      </c>
      <c r="J11" s="1">
        <v>1</v>
      </c>
      <c r="K11" s="13"/>
      <c r="L11" s="3"/>
      <c r="M11" s="3"/>
      <c r="N11" s="23"/>
      <c r="O11" s="3"/>
      <c r="P11" s="3"/>
      <c r="Q11" s="23"/>
      <c r="R11" s="1"/>
      <c r="S11" s="1"/>
      <c r="T11" s="13"/>
      <c r="U11" s="25">
        <f>(D11+G11+J11)/3</f>
        <v>29.333333333333332</v>
      </c>
      <c r="V11" s="25">
        <f>(M11+P11+S11)/3</f>
        <v>0</v>
      </c>
      <c r="W11" s="25">
        <f>U11-V11</f>
        <v>29.333333333333332</v>
      </c>
      <c r="X11" s="13"/>
      <c r="Y11" s="24">
        <f>(C11+F11+I11+L11+O11+R11)/3</f>
        <v>1804</v>
      </c>
      <c r="Z11" s="25">
        <f>U11+V11</f>
        <v>29.333333333333332</v>
      </c>
      <c r="AA11" s="25"/>
      <c r="AB11" s="3"/>
      <c r="AC11" s="3"/>
      <c r="AD11" s="3"/>
      <c r="AE11" s="3"/>
      <c r="AF11" s="3"/>
      <c r="AG11" s="3"/>
      <c r="AH11" s="3"/>
      <c r="AI11" s="3"/>
      <c r="AJ11" s="3"/>
    </row>
    <row r="12" spans="1:36" x14ac:dyDescent="0.35">
      <c r="A12" s="3"/>
      <c r="B12" s="21" t="s">
        <v>21</v>
      </c>
      <c r="E12" s="23"/>
      <c r="F12" s="22">
        <v>277</v>
      </c>
      <c r="G12" s="3">
        <v>3</v>
      </c>
      <c r="H12" s="23"/>
      <c r="I12" s="1"/>
      <c r="J12" s="1"/>
      <c r="K12" s="13"/>
      <c r="L12" s="3"/>
      <c r="M12" s="3"/>
      <c r="N12" s="23"/>
      <c r="O12" s="3"/>
      <c r="P12" s="3"/>
      <c r="Q12" s="23"/>
      <c r="R12" s="1"/>
      <c r="S12" s="1"/>
      <c r="T12" s="13"/>
      <c r="U12" s="25">
        <f t="shared" ref="U12:U75" si="0">(D12+G12+J12)/3</f>
        <v>1</v>
      </c>
      <c r="V12" s="25">
        <f t="shared" ref="V12:V75" si="1">(M12+P12+S12)/3</f>
        <v>0</v>
      </c>
      <c r="W12" s="25">
        <f t="shared" ref="W12:W75" si="2">U12-V12</f>
        <v>1</v>
      </c>
      <c r="X12" s="13"/>
      <c r="Y12" s="24">
        <f t="shared" ref="Y12:Y75" si="3">(C12+F12+I12+L12+O12+R12)/3</f>
        <v>92.333333333333329</v>
      </c>
      <c r="Z12" s="25">
        <f t="shared" ref="Z12:Z75" si="4">U12+V12</f>
        <v>1</v>
      </c>
      <c r="AA12" s="3"/>
      <c r="AB12" s="3"/>
      <c r="AC12" s="3"/>
      <c r="AD12" s="3"/>
      <c r="AE12" s="3"/>
      <c r="AF12" s="3"/>
      <c r="AG12" s="3"/>
      <c r="AH12" s="3"/>
      <c r="AI12" s="3"/>
      <c r="AJ12" s="3"/>
    </row>
    <row r="13" spans="1:36" x14ac:dyDescent="0.35">
      <c r="A13" s="3"/>
      <c r="B13" s="21" t="s">
        <v>22</v>
      </c>
      <c r="C13" s="22">
        <v>11057</v>
      </c>
      <c r="D13" s="3">
        <v>465</v>
      </c>
      <c r="E13" s="23"/>
      <c r="F13" s="22">
        <v>126</v>
      </c>
      <c r="G13" s="3">
        <v>16</v>
      </c>
      <c r="H13" s="23"/>
      <c r="I13" s="24">
        <v>4812</v>
      </c>
      <c r="J13" s="1">
        <v>5</v>
      </c>
      <c r="K13" s="13"/>
      <c r="L13" s="3"/>
      <c r="M13" s="3"/>
      <c r="N13" s="23"/>
      <c r="O13" s="3"/>
      <c r="P13" s="3"/>
      <c r="Q13" s="23"/>
      <c r="R13" s="1"/>
      <c r="S13" s="1"/>
      <c r="T13" s="13"/>
      <c r="U13" s="25">
        <f t="shared" si="0"/>
        <v>162</v>
      </c>
      <c r="V13" s="25">
        <f t="shared" si="1"/>
        <v>0</v>
      </c>
      <c r="W13" s="25">
        <f t="shared" si="2"/>
        <v>162</v>
      </c>
      <c r="X13" s="13"/>
      <c r="Y13" s="24">
        <f t="shared" si="3"/>
        <v>5331.666666666667</v>
      </c>
      <c r="Z13" s="25">
        <f t="shared" si="4"/>
        <v>162</v>
      </c>
      <c r="AA13" s="3"/>
      <c r="AB13" s="3"/>
      <c r="AC13" s="3"/>
      <c r="AD13" s="3"/>
      <c r="AE13" s="3"/>
      <c r="AF13" s="3"/>
      <c r="AG13" s="3"/>
      <c r="AH13" s="3"/>
      <c r="AI13" s="3"/>
      <c r="AJ13" s="3"/>
    </row>
    <row r="14" spans="1:36" x14ac:dyDescent="0.35">
      <c r="A14" s="3"/>
      <c r="B14" s="21" t="s">
        <v>23</v>
      </c>
      <c r="C14" s="22">
        <v>128187</v>
      </c>
      <c r="D14" s="26">
        <v>2415</v>
      </c>
      <c r="E14" s="23"/>
      <c r="F14" s="22">
        <v>65731</v>
      </c>
      <c r="G14" s="3">
        <v>863</v>
      </c>
      <c r="H14" s="23"/>
      <c r="I14" s="24">
        <v>756108</v>
      </c>
      <c r="J14" s="25">
        <v>9084</v>
      </c>
      <c r="K14" s="13"/>
      <c r="L14" s="22">
        <v>2603393</v>
      </c>
      <c r="M14" s="26">
        <v>43264</v>
      </c>
      <c r="N14" s="23"/>
      <c r="O14" s="22">
        <v>860</v>
      </c>
      <c r="P14" s="3">
        <v>3</v>
      </c>
      <c r="Q14" s="23"/>
      <c r="R14" s="24">
        <v>1502</v>
      </c>
      <c r="S14" s="1">
        <v>1</v>
      </c>
      <c r="T14" s="13"/>
      <c r="U14" s="25">
        <f t="shared" si="0"/>
        <v>4120.666666666667</v>
      </c>
      <c r="V14" s="25">
        <f t="shared" si="1"/>
        <v>14422.666666666666</v>
      </c>
      <c r="W14" s="25">
        <f t="shared" si="2"/>
        <v>-10302</v>
      </c>
      <c r="X14" s="13"/>
      <c r="Y14" s="24">
        <f t="shared" si="3"/>
        <v>1185260.3333333333</v>
      </c>
      <c r="Z14" s="25">
        <f t="shared" si="4"/>
        <v>18543.333333333332</v>
      </c>
      <c r="AA14" s="3"/>
      <c r="AB14" s="3"/>
      <c r="AC14" s="3"/>
      <c r="AD14" s="3"/>
      <c r="AE14" s="3"/>
      <c r="AF14" s="3"/>
      <c r="AG14" s="3"/>
      <c r="AH14" s="3"/>
      <c r="AI14" s="3"/>
      <c r="AJ14" s="3"/>
    </row>
    <row r="15" spans="1:36" x14ac:dyDescent="0.35">
      <c r="A15" s="3"/>
      <c r="B15" s="21" t="s">
        <v>24</v>
      </c>
      <c r="E15" s="23"/>
      <c r="F15" s="22">
        <v>149</v>
      </c>
      <c r="G15" s="3">
        <v>0</v>
      </c>
      <c r="H15" s="23"/>
      <c r="I15" s="1"/>
      <c r="J15" s="1"/>
      <c r="K15" s="13"/>
      <c r="L15" s="3"/>
      <c r="M15" s="3"/>
      <c r="N15" s="23"/>
      <c r="Q15" s="23"/>
      <c r="R15" s="1"/>
      <c r="S15" s="1"/>
      <c r="T15" s="13"/>
      <c r="U15" s="25">
        <f t="shared" si="0"/>
        <v>0</v>
      </c>
      <c r="V15" s="25">
        <f t="shared" si="1"/>
        <v>0</v>
      </c>
      <c r="W15" s="25">
        <f t="shared" si="2"/>
        <v>0</v>
      </c>
      <c r="X15" s="13"/>
      <c r="Y15" s="24">
        <f t="shared" si="3"/>
        <v>49.666666666666664</v>
      </c>
      <c r="Z15" s="25">
        <f t="shared" si="4"/>
        <v>0</v>
      </c>
      <c r="AA15" s="3"/>
      <c r="AB15" s="3"/>
      <c r="AC15" s="3"/>
      <c r="AD15" s="3"/>
      <c r="AE15" s="3"/>
      <c r="AF15" s="3"/>
      <c r="AG15" s="3"/>
      <c r="AH15" s="3"/>
      <c r="AI15" s="3"/>
      <c r="AJ15" s="3"/>
    </row>
    <row r="16" spans="1:36" x14ac:dyDescent="0.35">
      <c r="A16" s="3"/>
      <c r="B16" s="21" t="s">
        <v>25</v>
      </c>
      <c r="E16" s="23"/>
      <c r="F16" s="22">
        <v>72</v>
      </c>
      <c r="G16" s="3">
        <v>4</v>
      </c>
      <c r="H16" s="23"/>
      <c r="I16" s="1"/>
      <c r="J16" s="1"/>
      <c r="K16" s="13"/>
      <c r="L16" s="3"/>
      <c r="M16" s="3"/>
      <c r="N16" s="23"/>
      <c r="Q16" s="23"/>
      <c r="R16" s="1"/>
      <c r="S16" s="1"/>
      <c r="T16" s="13"/>
      <c r="U16" s="25">
        <f t="shared" si="0"/>
        <v>1.3333333333333333</v>
      </c>
      <c r="V16" s="25">
        <f t="shared" si="1"/>
        <v>0</v>
      </c>
      <c r="W16" s="25">
        <f t="shared" si="2"/>
        <v>1.3333333333333333</v>
      </c>
      <c r="X16" s="13"/>
      <c r="Y16" s="24">
        <f t="shared" si="3"/>
        <v>24</v>
      </c>
      <c r="Z16" s="25">
        <f t="shared" si="4"/>
        <v>1.3333333333333333</v>
      </c>
      <c r="AA16" s="3"/>
      <c r="AB16" s="3"/>
      <c r="AC16" s="3"/>
      <c r="AD16" s="3"/>
      <c r="AE16" s="3"/>
      <c r="AF16" s="3"/>
      <c r="AG16" s="3"/>
      <c r="AH16" s="3"/>
      <c r="AI16" s="3"/>
      <c r="AJ16" s="3"/>
    </row>
    <row r="17" spans="1:36" x14ac:dyDescent="0.35">
      <c r="A17" s="3"/>
      <c r="B17" s="235" t="s">
        <v>26</v>
      </c>
      <c r="C17" s="22">
        <v>690101</v>
      </c>
      <c r="D17" s="26">
        <v>29288</v>
      </c>
      <c r="E17" s="23"/>
      <c r="F17" s="22">
        <v>1113665</v>
      </c>
      <c r="G17" s="26">
        <v>20086</v>
      </c>
      <c r="H17" s="23"/>
      <c r="I17" s="24">
        <v>1285910</v>
      </c>
      <c r="J17" s="25">
        <v>28040</v>
      </c>
      <c r="K17" s="13"/>
      <c r="L17" s="22">
        <v>275276</v>
      </c>
      <c r="M17" s="26">
        <v>2539</v>
      </c>
      <c r="N17" s="23"/>
      <c r="O17" s="22">
        <v>435897</v>
      </c>
      <c r="P17" s="26">
        <v>10809</v>
      </c>
      <c r="Q17" s="23"/>
      <c r="R17" s="24">
        <v>28473</v>
      </c>
      <c r="S17" s="1">
        <v>145</v>
      </c>
      <c r="T17" s="13"/>
      <c r="U17" s="142">
        <f t="shared" si="0"/>
        <v>25804.666666666668</v>
      </c>
      <c r="V17" s="236">
        <f t="shared" si="1"/>
        <v>4497.666666666667</v>
      </c>
      <c r="W17" s="25">
        <f t="shared" si="2"/>
        <v>21307</v>
      </c>
      <c r="X17" s="13"/>
      <c r="Y17" s="24">
        <f t="shared" si="3"/>
        <v>1276440.6666666667</v>
      </c>
      <c r="Z17" s="25">
        <f t="shared" si="4"/>
        <v>30302.333333333336</v>
      </c>
      <c r="AA17" s="3"/>
      <c r="AB17" s="3"/>
      <c r="AC17" s="3"/>
      <c r="AD17" s="3"/>
      <c r="AE17" s="3"/>
      <c r="AF17" s="3"/>
      <c r="AG17" s="3"/>
      <c r="AH17" s="3"/>
      <c r="AI17" s="3"/>
      <c r="AJ17" s="3"/>
    </row>
    <row r="18" spans="1:36" x14ac:dyDescent="0.35">
      <c r="A18" s="3"/>
      <c r="B18" s="21" t="s">
        <v>27</v>
      </c>
      <c r="C18" s="22">
        <v>23543</v>
      </c>
      <c r="D18" s="3">
        <v>223</v>
      </c>
      <c r="E18" s="23"/>
      <c r="F18" s="22">
        <v>23440</v>
      </c>
      <c r="G18" s="3">
        <v>200</v>
      </c>
      <c r="H18" s="23"/>
      <c r="I18" s="24">
        <v>13978</v>
      </c>
      <c r="J18" s="1">
        <v>211</v>
      </c>
      <c r="K18" s="13"/>
      <c r="L18" s="22">
        <v>845</v>
      </c>
      <c r="M18" s="3">
        <v>9</v>
      </c>
      <c r="N18" s="23"/>
      <c r="O18" s="3"/>
      <c r="P18" s="3"/>
      <c r="Q18" s="23"/>
      <c r="R18" s="24">
        <v>1106</v>
      </c>
      <c r="S18" s="1">
        <v>18</v>
      </c>
      <c r="T18" s="13"/>
      <c r="U18" s="25">
        <f t="shared" si="0"/>
        <v>211.33333333333334</v>
      </c>
      <c r="V18" s="25">
        <f t="shared" si="1"/>
        <v>9</v>
      </c>
      <c r="W18" s="25">
        <f t="shared" si="2"/>
        <v>202.33333333333334</v>
      </c>
      <c r="X18" s="13"/>
      <c r="Y18" s="24">
        <f t="shared" si="3"/>
        <v>20970.666666666668</v>
      </c>
      <c r="Z18" s="25">
        <f t="shared" si="4"/>
        <v>220.33333333333334</v>
      </c>
      <c r="AA18" s="3"/>
      <c r="AB18" s="3"/>
      <c r="AC18" s="3"/>
      <c r="AD18" s="3"/>
      <c r="AE18" s="3"/>
      <c r="AF18" s="3"/>
      <c r="AG18" s="3"/>
      <c r="AH18" s="3"/>
      <c r="AI18" s="3"/>
      <c r="AJ18" s="3"/>
    </row>
    <row r="19" spans="1:36" x14ac:dyDescent="0.35">
      <c r="A19" s="3"/>
      <c r="B19" s="21" t="s">
        <v>28</v>
      </c>
      <c r="E19" s="23"/>
      <c r="F19" s="22">
        <v>89</v>
      </c>
      <c r="G19" s="3">
        <v>1</v>
      </c>
      <c r="H19" s="23"/>
      <c r="I19" s="1"/>
      <c r="J19" s="1"/>
      <c r="K19" s="13"/>
      <c r="L19" s="3"/>
      <c r="M19" s="3"/>
      <c r="N19" s="23"/>
      <c r="O19" s="3"/>
      <c r="P19" s="3"/>
      <c r="Q19" s="23"/>
      <c r="R19" s="1"/>
      <c r="S19" s="1"/>
      <c r="T19" s="13"/>
      <c r="U19" s="25">
        <f t="shared" si="0"/>
        <v>0.33333333333333331</v>
      </c>
      <c r="V19" s="25">
        <f t="shared" si="1"/>
        <v>0</v>
      </c>
      <c r="W19" s="25">
        <f t="shared" si="2"/>
        <v>0.33333333333333331</v>
      </c>
      <c r="X19" s="13"/>
      <c r="Y19" s="24">
        <f t="shared" si="3"/>
        <v>29.666666666666668</v>
      </c>
      <c r="Z19" s="25">
        <f t="shared" si="4"/>
        <v>0.33333333333333331</v>
      </c>
      <c r="AA19" s="3"/>
      <c r="AB19" s="3"/>
      <c r="AC19" s="3"/>
      <c r="AD19" s="3"/>
      <c r="AE19" s="3"/>
      <c r="AF19" s="3"/>
      <c r="AG19" s="3"/>
      <c r="AH19" s="3"/>
      <c r="AI19" s="3"/>
      <c r="AJ19" s="3"/>
    </row>
    <row r="20" spans="1:36" x14ac:dyDescent="0.35">
      <c r="A20" s="3"/>
      <c r="B20" s="21" t="s">
        <v>29</v>
      </c>
      <c r="C20" s="22">
        <v>8100</v>
      </c>
      <c r="D20" s="3">
        <v>54</v>
      </c>
      <c r="E20" s="23"/>
      <c r="F20" s="22">
        <v>6800</v>
      </c>
      <c r="G20" s="3">
        <v>53</v>
      </c>
      <c r="H20" s="23"/>
      <c r="I20" s="1"/>
      <c r="J20" s="1"/>
      <c r="K20" s="13"/>
      <c r="L20" s="3"/>
      <c r="M20" s="3"/>
      <c r="N20" s="23"/>
      <c r="O20" s="3"/>
      <c r="P20" s="3"/>
      <c r="Q20" s="23"/>
      <c r="R20" s="1"/>
      <c r="S20" s="1"/>
      <c r="T20" s="13"/>
      <c r="U20" s="25">
        <f t="shared" si="0"/>
        <v>35.666666666666664</v>
      </c>
      <c r="V20" s="25">
        <f t="shared" si="1"/>
        <v>0</v>
      </c>
      <c r="W20" s="25">
        <f t="shared" si="2"/>
        <v>35.666666666666664</v>
      </c>
      <c r="X20" s="13"/>
      <c r="Y20" s="24">
        <f t="shared" si="3"/>
        <v>4966.666666666667</v>
      </c>
      <c r="Z20" s="25">
        <f t="shared" si="4"/>
        <v>35.666666666666664</v>
      </c>
      <c r="AA20" s="3"/>
      <c r="AB20" s="3"/>
      <c r="AC20" s="3"/>
      <c r="AD20" s="3"/>
      <c r="AE20" s="3"/>
      <c r="AF20" s="3"/>
      <c r="AG20" s="3"/>
      <c r="AH20" s="3"/>
      <c r="AI20" s="3"/>
      <c r="AJ20" s="3"/>
    </row>
    <row r="21" spans="1:36" x14ac:dyDescent="0.35">
      <c r="A21" s="3"/>
      <c r="B21" s="21" t="s">
        <v>30</v>
      </c>
      <c r="C21" s="22">
        <v>135117</v>
      </c>
      <c r="D21" s="3">
        <v>707</v>
      </c>
      <c r="E21" s="23"/>
      <c r="F21" s="22">
        <v>124330</v>
      </c>
      <c r="G21" s="3">
        <v>558</v>
      </c>
      <c r="H21" s="23"/>
      <c r="I21" s="24">
        <v>81515</v>
      </c>
      <c r="J21" s="25">
        <v>3502</v>
      </c>
      <c r="K21" s="13"/>
      <c r="L21" s="22">
        <v>117130</v>
      </c>
      <c r="M21" s="26">
        <v>8218</v>
      </c>
      <c r="N21" s="23"/>
      <c r="O21" s="22">
        <v>16788</v>
      </c>
      <c r="P21" s="3">
        <v>110</v>
      </c>
      <c r="Q21" s="23"/>
      <c r="R21" s="24">
        <v>35493</v>
      </c>
      <c r="S21" s="25">
        <v>2113</v>
      </c>
      <c r="T21" s="13"/>
      <c r="U21" s="25">
        <f t="shared" si="0"/>
        <v>1589</v>
      </c>
      <c r="V21" s="25">
        <f t="shared" si="1"/>
        <v>3480.3333333333335</v>
      </c>
      <c r="W21" s="25">
        <f t="shared" si="2"/>
        <v>-1891.3333333333335</v>
      </c>
      <c r="X21" s="13"/>
      <c r="Y21" s="24">
        <f t="shared" si="3"/>
        <v>170124.33333333334</v>
      </c>
      <c r="Z21" s="25">
        <f t="shared" si="4"/>
        <v>5069.3333333333339</v>
      </c>
      <c r="AA21" s="3"/>
      <c r="AB21" s="3"/>
      <c r="AC21" s="3"/>
      <c r="AD21" s="3"/>
      <c r="AE21" s="3"/>
      <c r="AF21" s="3"/>
      <c r="AG21" s="3"/>
      <c r="AH21" s="3"/>
      <c r="AI21" s="3"/>
      <c r="AJ21" s="3"/>
    </row>
    <row r="22" spans="1:36" x14ac:dyDescent="0.35">
      <c r="A22" s="3"/>
      <c r="B22" s="235" t="s">
        <v>31</v>
      </c>
      <c r="C22" s="22">
        <v>556309</v>
      </c>
      <c r="D22" s="26">
        <v>8686</v>
      </c>
      <c r="E22" s="23"/>
      <c r="F22" s="22">
        <v>522910</v>
      </c>
      <c r="G22" s="26">
        <v>12102</v>
      </c>
      <c r="H22" s="23"/>
      <c r="I22" s="24">
        <v>6698818</v>
      </c>
      <c r="J22" s="25">
        <v>140193</v>
      </c>
      <c r="K22" s="13"/>
      <c r="L22" s="3"/>
      <c r="M22" s="3"/>
      <c r="N22" s="23"/>
      <c r="O22" s="3"/>
      <c r="P22" s="3"/>
      <c r="Q22" s="23"/>
      <c r="R22" s="1"/>
      <c r="S22" s="1"/>
      <c r="T22" s="13"/>
      <c r="U22" s="142">
        <f t="shared" si="0"/>
        <v>53660.333333333336</v>
      </c>
      <c r="V22" s="236">
        <f t="shared" si="1"/>
        <v>0</v>
      </c>
      <c r="W22" s="25">
        <f t="shared" si="2"/>
        <v>53660.333333333336</v>
      </c>
      <c r="X22" s="13"/>
      <c r="Y22" s="24">
        <f t="shared" si="3"/>
        <v>2592679</v>
      </c>
      <c r="Z22" s="25">
        <f t="shared" si="4"/>
        <v>53660.333333333336</v>
      </c>
      <c r="AA22" s="3"/>
      <c r="AB22" s="3"/>
      <c r="AC22" s="3"/>
      <c r="AD22" s="3"/>
      <c r="AE22" s="3"/>
      <c r="AF22" s="3"/>
      <c r="AG22" s="3"/>
      <c r="AH22" s="3"/>
      <c r="AI22" s="3"/>
      <c r="AJ22" s="3"/>
    </row>
    <row r="23" spans="1:36" x14ac:dyDescent="0.35">
      <c r="A23" s="3"/>
      <c r="B23" s="21" t="s">
        <v>32</v>
      </c>
      <c r="C23" s="22">
        <v>283</v>
      </c>
      <c r="D23" s="3">
        <v>7</v>
      </c>
      <c r="E23" s="23"/>
      <c r="F23" s="3"/>
      <c r="G23" s="3"/>
      <c r="H23" s="23"/>
      <c r="I23" s="24">
        <v>14977</v>
      </c>
      <c r="J23" s="1">
        <v>345</v>
      </c>
      <c r="K23" s="13"/>
      <c r="L23" s="3"/>
      <c r="M23" s="3"/>
      <c r="N23" s="23"/>
      <c r="O23" s="3"/>
      <c r="P23" s="3"/>
      <c r="Q23" s="23"/>
      <c r="R23" s="1"/>
      <c r="S23" s="1"/>
      <c r="T23" s="13"/>
      <c r="U23" s="25">
        <f t="shared" si="0"/>
        <v>117.33333333333333</v>
      </c>
      <c r="V23" s="25">
        <f t="shared" si="1"/>
        <v>0</v>
      </c>
      <c r="W23" s="25">
        <f t="shared" si="2"/>
        <v>117.33333333333333</v>
      </c>
      <c r="X23" s="13"/>
      <c r="Y23" s="24">
        <f t="shared" si="3"/>
        <v>5086.666666666667</v>
      </c>
      <c r="Z23" s="25">
        <f t="shared" si="4"/>
        <v>117.33333333333333</v>
      </c>
      <c r="AA23" s="3"/>
      <c r="AB23" s="3"/>
      <c r="AC23" s="3"/>
      <c r="AD23" s="3"/>
      <c r="AE23" s="3"/>
      <c r="AF23" s="3"/>
      <c r="AG23" s="3"/>
      <c r="AH23" s="3"/>
      <c r="AI23" s="3"/>
      <c r="AJ23" s="3"/>
    </row>
    <row r="24" spans="1:36" x14ac:dyDescent="0.35">
      <c r="A24" s="3"/>
      <c r="B24" s="21" t="s">
        <v>33</v>
      </c>
      <c r="C24" s="22">
        <v>460</v>
      </c>
      <c r="D24" s="3">
        <v>22</v>
      </c>
      <c r="E24" s="23"/>
      <c r="F24" s="3"/>
      <c r="G24" s="3"/>
      <c r="H24" s="23"/>
      <c r="I24" s="24">
        <v>165</v>
      </c>
      <c r="J24" s="1">
        <v>12</v>
      </c>
      <c r="K24" s="13"/>
      <c r="L24" s="3"/>
      <c r="M24" s="3"/>
      <c r="N24" s="23"/>
      <c r="O24" s="3"/>
      <c r="P24" s="3"/>
      <c r="Q24" s="23"/>
      <c r="R24" s="1"/>
      <c r="S24" s="1"/>
      <c r="T24" s="13"/>
      <c r="U24" s="25">
        <f t="shared" si="0"/>
        <v>11.333333333333334</v>
      </c>
      <c r="V24" s="25">
        <f t="shared" si="1"/>
        <v>0</v>
      </c>
      <c r="W24" s="25">
        <f t="shared" si="2"/>
        <v>11.333333333333334</v>
      </c>
      <c r="X24" s="13"/>
      <c r="Y24" s="24">
        <f t="shared" si="3"/>
        <v>208.33333333333334</v>
      </c>
      <c r="Z24" s="25">
        <f t="shared" si="4"/>
        <v>11.333333333333334</v>
      </c>
      <c r="AA24" s="3"/>
      <c r="AB24" s="3"/>
      <c r="AC24" s="3"/>
      <c r="AD24" s="3"/>
      <c r="AE24" s="3"/>
      <c r="AF24" s="3"/>
      <c r="AG24" s="3"/>
      <c r="AH24" s="3"/>
      <c r="AI24" s="3"/>
      <c r="AJ24" s="3"/>
    </row>
    <row r="25" spans="1:36" x14ac:dyDescent="0.35">
      <c r="A25" s="3"/>
      <c r="B25" s="21" t="s">
        <v>34</v>
      </c>
      <c r="C25" s="22">
        <v>3851271</v>
      </c>
      <c r="D25" s="26">
        <v>36152</v>
      </c>
      <c r="E25" s="23"/>
      <c r="F25" s="22">
        <v>2954334</v>
      </c>
      <c r="G25" s="26">
        <v>30151</v>
      </c>
      <c r="H25" s="23"/>
      <c r="I25" s="24">
        <v>215640</v>
      </c>
      <c r="J25" s="25">
        <v>3450</v>
      </c>
      <c r="K25" s="13"/>
      <c r="L25" s="22">
        <v>124588</v>
      </c>
      <c r="M25" s="26">
        <v>2415</v>
      </c>
      <c r="N25" s="23"/>
      <c r="O25" s="3"/>
      <c r="P25" s="3"/>
      <c r="Q25" s="23"/>
      <c r="R25" s="1"/>
      <c r="S25" s="1"/>
      <c r="T25" s="13"/>
      <c r="U25" s="25">
        <f t="shared" si="0"/>
        <v>23251</v>
      </c>
      <c r="V25" s="25">
        <f t="shared" si="1"/>
        <v>805</v>
      </c>
      <c r="W25" s="25">
        <f t="shared" si="2"/>
        <v>22446</v>
      </c>
      <c r="X25" s="13"/>
      <c r="Y25" s="24">
        <f t="shared" si="3"/>
        <v>2381944.3333333335</v>
      </c>
      <c r="Z25" s="25">
        <f t="shared" si="4"/>
        <v>24056</v>
      </c>
      <c r="AA25" s="3"/>
      <c r="AB25" s="3"/>
      <c r="AC25" s="3"/>
      <c r="AD25" s="3"/>
      <c r="AE25" s="3"/>
      <c r="AF25" s="3"/>
      <c r="AG25" s="3"/>
      <c r="AH25" s="3"/>
      <c r="AI25" s="3"/>
      <c r="AJ25" s="3"/>
    </row>
    <row r="26" spans="1:36" x14ac:dyDescent="0.35">
      <c r="A26" s="3"/>
      <c r="B26" s="21" t="s">
        <v>35</v>
      </c>
      <c r="C26" s="22">
        <v>650</v>
      </c>
      <c r="D26" s="3">
        <v>3</v>
      </c>
      <c r="E26" s="23"/>
      <c r="F26" s="22">
        <v>784</v>
      </c>
      <c r="G26" s="3">
        <v>8</v>
      </c>
      <c r="H26" s="23"/>
      <c r="I26" s="24">
        <v>380</v>
      </c>
      <c r="J26" s="1">
        <v>33</v>
      </c>
      <c r="K26" s="13"/>
      <c r="L26" s="3"/>
      <c r="M26" s="3"/>
      <c r="N26" s="23"/>
      <c r="O26" s="3"/>
      <c r="P26" s="3"/>
      <c r="Q26" s="23"/>
      <c r="R26" s="1"/>
      <c r="S26" s="1"/>
      <c r="T26" s="13"/>
      <c r="U26" s="25">
        <f t="shared" si="0"/>
        <v>14.666666666666666</v>
      </c>
      <c r="V26" s="25">
        <f t="shared" si="1"/>
        <v>0</v>
      </c>
      <c r="W26" s="25">
        <f t="shared" si="2"/>
        <v>14.666666666666666</v>
      </c>
      <c r="X26" s="13"/>
      <c r="Y26" s="24">
        <f t="shared" si="3"/>
        <v>604.66666666666663</v>
      </c>
      <c r="Z26" s="25">
        <f t="shared" si="4"/>
        <v>14.666666666666666</v>
      </c>
      <c r="AA26" s="3"/>
      <c r="AB26" s="3"/>
      <c r="AC26" s="3"/>
      <c r="AD26" s="3"/>
      <c r="AE26" s="3"/>
      <c r="AF26" s="3"/>
      <c r="AG26" s="3"/>
      <c r="AH26" s="3"/>
      <c r="AI26" s="3"/>
      <c r="AJ26" s="3"/>
    </row>
    <row r="27" spans="1:36" x14ac:dyDescent="0.35">
      <c r="A27" s="3"/>
      <c r="B27" s="21" t="s">
        <v>36</v>
      </c>
      <c r="C27" s="22">
        <v>821</v>
      </c>
      <c r="D27" s="3">
        <v>7</v>
      </c>
      <c r="E27" s="23"/>
      <c r="F27" s="22">
        <v>1530</v>
      </c>
      <c r="G27" s="3">
        <v>10</v>
      </c>
      <c r="H27" s="23"/>
      <c r="I27" s="24">
        <v>1524</v>
      </c>
      <c r="J27" s="1">
        <v>5</v>
      </c>
      <c r="K27" s="13"/>
      <c r="L27" s="3"/>
      <c r="M27" s="3"/>
      <c r="N27" s="23"/>
      <c r="O27" s="3"/>
      <c r="P27" s="3"/>
      <c r="Q27" s="23"/>
      <c r="R27" s="1"/>
      <c r="S27" s="1"/>
      <c r="T27" s="13"/>
      <c r="U27" s="25">
        <f t="shared" si="0"/>
        <v>7.333333333333333</v>
      </c>
      <c r="V27" s="25">
        <f t="shared" si="1"/>
        <v>0</v>
      </c>
      <c r="W27" s="25">
        <f t="shared" si="2"/>
        <v>7.333333333333333</v>
      </c>
      <c r="X27" s="13"/>
      <c r="Y27" s="24">
        <f t="shared" si="3"/>
        <v>1291.6666666666667</v>
      </c>
      <c r="Z27" s="25">
        <f t="shared" si="4"/>
        <v>7.333333333333333</v>
      </c>
      <c r="AA27" s="3"/>
      <c r="AB27" s="3"/>
      <c r="AC27" s="3"/>
      <c r="AD27" s="3"/>
      <c r="AE27" s="3"/>
      <c r="AF27" s="3"/>
      <c r="AG27" s="3"/>
      <c r="AH27" s="3"/>
      <c r="AI27" s="3"/>
      <c r="AJ27" s="3"/>
    </row>
    <row r="28" spans="1:36" x14ac:dyDescent="0.35">
      <c r="A28" s="3"/>
      <c r="B28" s="21" t="s">
        <v>37</v>
      </c>
      <c r="C28" s="22"/>
      <c r="D28" s="3"/>
      <c r="E28" s="23"/>
      <c r="F28" s="22"/>
      <c r="G28" s="3"/>
      <c r="H28" s="23"/>
      <c r="I28" s="24">
        <v>2952</v>
      </c>
      <c r="J28" s="1">
        <v>14</v>
      </c>
      <c r="K28" s="13"/>
      <c r="L28" s="3"/>
      <c r="M28" s="3"/>
      <c r="N28" s="23"/>
      <c r="O28" s="3"/>
      <c r="P28" s="3"/>
      <c r="Q28" s="23"/>
      <c r="R28" s="1"/>
      <c r="S28" s="1"/>
      <c r="T28" s="13"/>
      <c r="U28" s="25">
        <f t="shared" si="0"/>
        <v>4.666666666666667</v>
      </c>
      <c r="V28" s="25">
        <f t="shared" si="1"/>
        <v>0</v>
      </c>
      <c r="W28" s="25">
        <f t="shared" si="2"/>
        <v>4.666666666666667</v>
      </c>
      <c r="X28" s="13"/>
      <c r="Y28" s="24">
        <f t="shared" si="3"/>
        <v>984</v>
      </c>
      <c r="Z28" s="25">
        <f t="shared" si="4"/>
        <v>4.666666666666667</v>
      </c>
      <c r="AA28" s="3"/>
      <c r="AB28" s="3"/>
      <c r="AC28" s="3"/>
      <c r="AD28" s="3"/>
      <c r="AE28" s="3"/>
      <c r="AF28" s="3"/>
      <c r="AG28" s="3"/>
      <c r="AH28" s="3"/>
      <c r="AI28" s="3"/>
      <c r="AJ28" s="3"/>
    </row>
    <row r="29" spans="1:36" x14ac:dyDescent="0.35">
      <c r="A29" s="3"/>
      <c r="B29" s="21" t="s">
        <v>38</v>
      </c>
      <c r="C29" s="22"/>
      <c r="D29" s="3"/>
      <c r="E29" s="23"/>
      <c r="F29" s="22"/>
      <c r="G29" s="3"/>
      <c r="H29" s="23"/>
      <c r="I29" s="24">
        <v>37</v>
      </c>
      <c r="J29" s="1">
        <v>3</v>
      </c>
      <c r="K29" s="13"/>
      <c r="L29" s="3"/>
      <c r="M29" s="3"/>
      <c r="N29" s="23"/>
      <c r="O29" s="3"/>
      <c r="P29" s="3"/>
      <c r="Q29" s="23"/>
      <c r="R29" s="1"/>
      <c r="S29" s="1"/>
      <c r="T29" s="13"/>
      <c r="U29" s="25">
        <f t="shared" si="0"/>
        <v>1</v>
      </c>
      <c r="V29" s="25">
        <f t="shared" si="1"/>
        <v>0</v>
      </c>
      <c r="W29" s="25">
        <f t="shared" si="2"/>
        <v>1</v>
      </c>
      <c r="X29" s="13"/>
      <c r="Y29" s="24">
        <f t="shared" si="3"/>
        <v>12.333333333333334</v>
      </c>
      <c r="Z29" s="25">
        <f t="shared" si="4"/>
        <v>1</v>
      </c>
      <c r="AA29" s="3"/>
      <c r="AB29" s="3"/>
      <c r="AC29" s="3"/>
      <c r="AD29" s="3"/>
      <c r="AE29" s="3"/>
      <c r="AF29" s="3"/>
      <c r="AG29" s="3"/>
      <c r="AH29" s="3"/>
      <c r="AI29" s="3"/>
      <c r="AJ29" s="3"/>
    </row>
    <row r="30" spans="1:36" x14ac:dyDescent="0.35">
      <c r="A30" s="3"/>
      <c r="B30" s="21" t="s">
        <v>39</v>
      </c>
      <c r="C30" s="22">
        <v>3952</v>
      </c>
      <c r="D30" s="26">
        <v>5128</v>
      </c>
      <c r="E30" s="23"/>
      <c r="H30" s="23"/>
      <c r="I30" s="24">
        <v>169</v>
      </c>
      <c r="J30" s="1">
        <v>73</v>
      </c>
      <c r="K30" s="13"/>
      <c r="L30" s="3"/>
      <c r="M30" s="3"/>
      <c r="N30" s="23"/>
      <c r="O30" s="3"/>
      <c r="P30" s="3"/>
      <c r="Q30" s="23"/>
      <c r="R30" s="1"/>
      <c r="S30" s="1"/>
      <c r="T30" s="13"/>
      <c r="U30" s="25">
        <f t="shared" si="0"/>
        <v>1733.6666666666667</v>
      </c>
      <c r="V30" s="25">
        <f t="shared" si="1"/>
        <v>0</v>
      </c>
      <c r="W30" s="25">
        <f t="shared" si="2"/>
        <v>1733.6666666666667</v>
      </c>
      <c r="X30" s="13"/>
      <c r="Y30" s="24">
        <f t="shared" si="3"/>
        <v>1373.6666666666667</v>
      </c>
      <c r="Z30" s="25">
        <f t="shared" si="4"/>
        <v>1733.6666666666667</v>
      </c>
      <c r="AA30" s="3"/>
      <c r="AB30" s="3"/>
      <c r="AC30" s="3"/>
      <c r="AD30" s="3"/>
      <c r="AE30" s="3"/>
      <c r="AF30" s="3"/>
      <c r="AG30" s="3"/>
      <c r="AH30" s="3"/>
      <c r="AI30" s="3"/>
      <c r="AJ30" s="3"/>
    </row>
    <row r="31" spans="1:36" x14ac:dyDescent="0.35">
      <c r="A31" s="3"/>
      <c r="B31" s="235" t="s">
        <v>40</v>
      </c>
      <c r="C31" s="22">
        <v>6209</v>
      </c>
      <c r="D31" s="3">
        <v>625</v>
      </c>
      <c r="E31" s="23"/>
      <c r="F31" s="22">
        <v>1368250</v>
      </c>
      <c r="G31" s="26">
        <v>144101</v>
      </c>
      <c r="H31" s="23"/>
      <c r="I31" s="24">
        <v>50506</v>
      </c>
      <c r="J31" s="25">
        <v>6143</v>
      </c>
      <c r="K31" s="13"/>
      <c r="L31" s="22">
        <v>32822</v>
      </c>
      <c r="M31" s="26">
        <v>29114</v>
      </c>
      <c r="N31" s="23"/>
      <c r="O31" s="22">
        <v>1687434</v>
      </c>
      <c r="P31" s="26">
        <v>178772</v>
      </c>
      <c r="Q31" s="23"/>
      <c r="R31" s="24">
        <v>142830</v>
      </c>
      <c r="S31" s="25">
        <v>8646</v>
      </c>
      <c r="T31" s="13"/>
      <c r="U31" s="142">
        <f t="shared" si="0"/>
        <v>50289.666666666664</v>
      </c>
      <c r="V31" s="236">
        <f t="shared" si="1"/>
        <v>72177.333333333328</v>
      </c>
      <c r="W31" s="25">
        <f t="shared" si="2"/>
        <v>-21887.666666666664</v>
      </c>
      <c r="X31" s="13"/>
      <c r="Y31" s="24">
        <f t="shared" si="3"/>
        <v>1096017</v>
      </c>
      <c r="Z31" s="25">
        <f t="shared" si="4"/>
        <v>122467</v>
      </c>
      <c r="AA31" s="3"/>
      <c r="AB31" s="3"/>
      <c r="AC31" s="3"/>
      <c r="AD31" s="3"/>
      <c r="AE31" s="3"/>
      <c r="AF31" s="3"/>
      <c r="AG31" s="3"/>
      <c r="AH31" s="3"/>
      <c r="AI31" s="3"/>
      <c r="AJ31" s="3"/>
    </row>
    <row r="32" spans="1:36" x14ac:dyDescent="0.35">
      <c r="A32" s="3"/>
      <c r="B32" s="21" t="s">
        <v>41</v>
      </c>
      <c r="C32" s="22">
        <v>233660</v>
      </c>
      <c r="D32" s="26">
        <v>2231</v>
      </c>
      <c r="E32" s="23"/>
      <c r="F32" s="3"/>
      <c r="G32" s="3"/>
      <c r="H32" s="23"/>
      <c r="I32" s="24">
        <v>55476</v>
      </c>
      <c r="J32" s="25">
        <v>1004</v>
      </c>
      <c r="K32" s="13"/>
      <c r="L32" s="22">
        <v>118805</v>
      </c>
      <c r="M32" s="26">
        <v>21556</v>
      </c>
      <c r="N32" s="23"/>
      <c r="O32" s="3"/>
      <c r="P32" s="3"/>
      <c r="Q32" s="23"/>
      <c r="R32" s="1"/>
      <c r="S32" s="1"/>
      <c r="T32" s="13"/>
      <c r="U32" s="25">
        <f t="shared" si="0"/>
        <v>1078.3333333333333</v>
      </c>
      <c r="V32" s="25">
        <f t="shared" si="1"/>
        <v>7185.333333333333</v>
      </c>
      <c r="W32" s="25">
        <f t="shared" si="2"/>
        <v>-6107</v>
      </c>
      <c r="X32" s="13"/>
      <c r="Y32" s="24">
        <f t="shared" si="3"/>
        <v>135980.33333333334</v>
      </c>
      <c r="Z32" s="25">
        <f t="shared" si="4"/>
        <v>8263.6666666666661</v>
      </c>
      <c r="AA32" s="3"/>
      <c r="AB32" s="3"/>
      <c r="AC32" s="3"/>
      <c r="AD32" s="3"/>
      <c r="AE32" s="3"/>
      <c r="AF32" s="3"/>
      <c r="AG32" s="3"/>
      <c r="AH32" s="3"/>
      <c r="AI32" s="3"/>
      <c r="AJ32" s="3"/>
    </row>
    <row r="33" spans="1:36" x14ac:dyDescent="0.35">
      <c r="A33" s="3"/>
      <c r="B33" s="235" t="s">
        <v>42</v>
      </c>
      <c r="C33" s="22">
        <v>8911869</v>
      </c>
      <c r="D33" s="26">
        <v>99940</v>
      </c>
      <c r="E33" s="23"/>
      <c r="F33" s="22">
        <v>6834410</v>
      </c>
      <c r="G33" s="26">
        <v>127167</v>
      </c>
      <c r="H33" s="23"/>
      <c r="I33" s="24">
        <v>5387045</v>
      </c>
      <c r="J33" s="25">
        <v>133206</v>
      </c>
      <c r="K33" s="13"/>
      <c r="L33" s="22">
        <v>74</v>
      </c>
      <c r="M33" s="3">
        <v>2</v>
      </c>
      <c r="N33" s="23"/>
      <c r="O33" s="3"/>
      <c r="P33" s="3"/>
      <c r="Q33" s="23"/>
      <c r="R33" s="24">
        <v>744027</v>
      </c>
      <c r="S33" s="25">
        <v>9074</v>
      </c>
      <c r="T33" s="13"/>
      <c r="U33" s="142">
        <f t="shared" si="0"/>
        <v>120104.33333333333</v>
      </c>
      <c r="V33" s="236">
        <f t="shared" si="1"/>
        <v>3025.3333333333335</v>
      </c>
      <c r="W33" s="25">
        <f t="shared" si="2"/>
        <v>117079</v>
      </c>
      <c r="X33" s="13"/>
      <c r="Y33" s="24">
        <f t="shared" si="3"/>
        <v>7292475</v>
      </c>
      <c r="Z33" s="25">
        <f t="shared" si="4"/>
        <v>123129.66666666666</v>
      </c>
      <c r="AA33" s="3"/>
      <c r="AB33" s="3"/>
      <c r="AC33" s="3"/>
      <c r="AD33" s="3"/>
      <c r="AE33" s="3"/>
      <c r="AF33" s="3"/>
      <c r="AG33" s="3"/>
      <c r="AH33" s="3"/>
      <c r="AI33" s="3"/>
      <c r="AJ33" s="3"/>
    </row>
    <row r="34" spans="1:36" x14ac:dyDescent="0.35">
      <c r="A34" s="3"/>
      <c r="B34" s="21" t="s">
        <v>43</v>
      </c>
      <c r="C34" s="22">
        <v>349</v>
      </c>
      <c r="D34" s="3">
        <v>42</v>
      </c>
      <c r="E34" s="23"/>
      <c r="F34" s="3"/>
      <c r="G34" s="3"/>
      <c r="H34" s="23"/>
      <c r="I34" s="1"/>
      <c r="J34" s="1"/>
      <c r="K34" s="13"/>
      <c r="L34" s="3"/>
      <c r="M34" s="3"/>
      <c r="N34" s="23"/>
      <c r="O34" s="3"/>
      <c r="P34" s="3"/>
      <c r="Q34" s="23"/>
      <c r="R34" s="1"/>
      <c r="S34" s="1"/>
      <c r="T34" s="13"/>
      <c r="U34" s="25">
        <f t="shared" si="0"/>
        <v>14</v>
      </c>
      <c r="V34" s="25">
        <f t="shared" si="1"/>
        <v>0</v>
      </c>
      <c r="W34" s="25">
        <f t="shared" si="2"/>
        <v>14</v>
      </c>
      <c r="X34" s="13"/>
      <c r="Y34" s="24">
        <f t="shared" si="3"/>
        <v>116.33333333333333</v>
      </c>
      <c r="Z34" s="25">
        <f t="shared" si="4"/>
        <v>14</v>
      </c>
      <c r="AA34" s="3"/>
      <c r="AB34" s="3"/>
      <c r="AC34" s="3"/>
      <c r="AD34" s="3"/>
      <c r="AE34" s="3"/>
      <c r="AF34" s="3"/>
      <c r="AG34" s="3"/>
      <c r="AH34" s="3"/>
      <c r="AI34" s="3"/>
      <c r="AJ34" s="3"/>
    </row>
    <row r="35" spans="1:36" x14ac:dyDescent="0.35">
      <c r="A35" s="3"/>
      <c r="B35" s="21" t="s">
        <v>44</v>
      </c>
      <c r="E35" s="23"/>
      <c r="F35" s="22">
        <v>1206</v>
      </c>
      <c r="G35" s="3">
        <v>1</v>
      </c>
      <c r="H35" s="23"/>
      <c r="I35" s="24">
        <v>473</v>
      </c>
      <c r="J35" s="1">
        <v>27</v>
      </c>
      <c r="K35" s="13"/>
      <c r="L35" s="22">
        <v>109</v>
      </c>
      <c r="M35" s="3">
        <v>14</v>
      </c>
      <c r="N35" s="23"/>
      <c r="O35" s="3"/>
      <c r="P35" s="3"/>
      <c r="Q35" s="23"/>
      <c r="R35" s="1"/>
      <c r="S35" s="1"/>
      <c r="T35" s="13"/>
      <c r="U35" s="25">
        <f t="shared" si="0"/>
        <v>9.3333333333333339</v>
      </c>
      <c r="V35" s="25">
        <f t="shared" si="1"/>
        <v>4.666666666666667</v>
      </c>
      <c r="W35" s="25">
        <f t="shared" si="2"/>
        <v>4.666666666666667</v>
      </c>
      <c r="X35" s="13"/>
      <c r="Y35" s="24">
        <f t="shared" si="3"/>
        <v>596</v>
      </c>
      <c r="Z35" s="25">
        <f t="shared" si="4"/>
        <v>14</v>
      </c>
      <c r="AA35" s="3"/>
      <c r="AB35" s="3"/>
      <c r="AC35" s="3"/>
      <c r="AD35" s="3"/>
      <c r="AE35" s="3"/>
      <c r="AF35" s="3"/>
      <c r="AG35" s="3"/>
      <c r="AH35" s="3"/>
      <c r="AI35" s="3"/>
      <c r="AJ35" s="3"/>
    </row>
    <row r="36" spans="1:36" x14ac:dyDescent="0.35">
      <c r="A36" s="3"/>
      <c r="B36" s="21" t="s">
        <v>45</v>
      </c>
      <c r="C36" s="22">
        <v>3229</v>
      </c>
      <c r="D36" s="3">
        <v>30</v>
      </c>
      <c r="E36" s="23"/>
      <c r="F36" s="22">
        <v>2336</v>
      </c>
      <c r="G36" s="3">
        <v>19</v>
      </c>
      <c r="H36" s="23"/>
      <c r="I36" s="24">
        <v>626</v>
      </c>
      <c r="J36" s="1">
        <v>5</v>
      </c>
      <c r="K36" s="13"/>
      <c r="L36" s="3"/>
      <c r="M36" s="3"/>
      <c r="N36" s="23"/>
      <c r="O36" s="3"/>
      <c r="P36" s="3"/>
      <c r="Q36" s="23"/>
      <c r="R36" s="1"/>
      <c r="S36" s="1"/>
      <c r="T36" s="13"/>
      <c r="U36" s="25">
        <f t="shared" si="0"/>
        <v>18</v>
      </c>
      <c r="V36" s="25">
        <f t="shared" si="1"/>
        <v>0</v>
      </c>
      <c r="W36" s="25">
        <f t="shared" si="2"/>
        <v>18</v>
      </c>
      <c r="X36" s="13"/>
      <c r="Y36" s="24">
        <f t="shared" si="3"/>
        <v>2063.6666666666665</v>
      </c>
      <c r="Z36" s="25">
        <f t="shared" si="4"/>
        <v>18</v>
      </c>
      <c r="AA36" s="3"/>
      <c r="AB36" s="3"/>
      <c r="AC36" s="3"/>
      <c r="AD36" s="3"/>
      <c r="AE36" s="3"/>
      <c r="AF36" s="3"/>
      <c r="AG36" s="3"/>
      <c r="AH36" s="3"/>
      <c r="AI36" s="3"/>
      <c r="AJ36" s="3"/>
    </row>
    <row r="37" spans="1:36" x14ac:dyDescent="0.35">
      <c r="A37" s="3"/>
      <c r="B37" s="21" t="s">
        <v>46</v>
      </c>
      <c r="C37" s="22">
        <v>101425</v>
      </c>
      <c r="D37" s="26">
        <v>3783</v>
      </c>
      <c r="E37" s="23"/>
      <c r="F37" s="22">
        <v>92056</v>
      </c>
      <c r="G37" s="26">
        <v>20046</v>
      </c>
      <c r="H37" s="23"/>
      <c r="I37" s="24">
        <v>215792</v>
      </c>
      <c r="J37" s="25">
        <v>8813</v>
      </c>
      <c r="K37" s="13"/>
      <c r="L37" s="22">
        <v>9490</v>
      </c>
      <c r="M37" s="3">
        <v>177</v>
      </c>
      <c r="N37" s="23"/>
      <c r="O37" s="22">
        <v>8955</v>
      </c>
      <c r="P37" s="3">
        <v>180</v>
      </c>
      <c r="Q37" s="23"/>
      <c r="R37" s="24">
        <v>8588</v>
      </c>
      <c r="S37" s="1">
        <v>155</v>
      </c>
      <c r="T37" s="13"/>
      <c r="U37" s="25">
        <f t="shared" si="0"/>
        <v>10880.666666666666</v>
      </c>
      <c r="V37" s="25">
        <f t="shared" si="1"/>
        <v>170.66666666666666</v>
      </c>
      <c r="W37" s="25">
        <f t="shared" si="2"/>
        <v>10710</v>
      </c>
      <c r="X37" s="13"/>
      <c r="Y37" s="24">
        <f t="shared" si="3"/>
        <v>145435.33333333334</v>
      </c>
      <c r="Z37" s="25">
        <f t="shared" si="4"/>
        <v>11051.333333333332</v>
      </c>
      <c r="AA37" s="3"/>
      <c r="AB37" s="3"/>
      <c r="AC37" s="3"/>
      <c r="AD37" s="3"/>
      <c r="AE37" s="3"/>
      <c r="AF37" s="3"/>
      <c r="AG37" s="3"/>
      <c r="AH37" s="3"/>
      <c r="AI37" s="3"/>
      <c r="AJ37" s="3"/>
    </row>
    <row r="38" spans="1:36" x14ac:dyDescent="0.35">
      <c r="A38" s="3"/>
      <c r="B38" s="21" t="s">
        <v>47</v>
      </c>
      <c r="C38" s="22">
        <v>1072</v>
      </c>
      <c r="D38" s="3">
        <v>8</v>
      </c>
      <c r="E38" s="23"/>
      <c r="F38" s="22">
        <v>1668</v>
      </c>
      <c r="G38" s="3">
        <v>222</v>
      </c>
      <c r="H38" s="23"/>
      <c r="I38" s="24">
        <v>5324</v>
      </c>
      <c r="J38" s="25">
        <v>1301</v>
      </c>
      <c r="K38" s="13"/>
      <c r="L38" s="3"/>
      <c r="M38" s="3"/>
      <c r="N38" s="23"/>
      <c r="O38" s="3"/>
      <c r="P38" s="3"/>
      <c r="Q38" s="23"/>
      <c r="R38" s="1"/>
      <c r="S38" s="1"/>
      <c r="T38" s="13"/>
      <c r="U38" s="25">
        <f t="shared" si="0"/>
        <v>510.33333333333331</v>
      </c>
      <c r="V38" s="25">
        <f t="shared" si="1"/>
        <v>0</v>
      </c>
      <c r="W38" s="25">
        <f t="shared" si="2"/>
        <v>510.33333333333331</v>
      </c>
      <c r="X38" s="13"/>
      <c r="Y38" s="24">
        <f t="shared" si="3"/>
        <v>2688</v>
      </c>
      <c r="Z38" s="25">
        <f t="shared" si="4"/>
        <v>510.33333333333331</v>
      </c>
      <c r="AA38" s="3"/>
      <c r="AB38" s="3"/>
      <c r="AC38" s="3"/>
      <c r="AD38" s="3"/>
      <c r="AE38" s="3"/>
      <c r="AF38" s="3"/>
      <c r="AG38" s="3"/>
      <c r="AH38" s="3"/>
      <c r="AI38" s="3"/>
      <c r="AJ38" s="3"/>
    </row>
    <row r="39" spans="1:36" x14ac:dyDescent="0.35">
      <c r="A39" s="3"/>
      <c r="B39" s="21" t="s">
        <v>48</v>
      </c>
      <c r="C39" s="22">
        <v>22</v>
      </c>
      <c r="D39" s="3">
        <v>0</v>
      </c>
      <c r="E39" s="23"/>
      <c r="F39" s="22">
        <v>1145</v>
      </c>
      <c r="G39" s="3">
        <v>13</v>
      </c>
      <c r="H39" s="23"/>
      <c r="I39" s="24">
        <v>56</v>
      </c>
      <c r="J39" s="1">
        <v>1</v>
      </c>
      <c r="K39" s="13"/>
      <c r="L39" s="3"/>
      <c r="M39" s="3"/>
      <c r="N39" s="23"/>
      <c r="O39" s="3"/>
      <c r="P39" s="3"/>
      <c r="Q39" s="23"/>
      <c r="R39" s="1"/>
      <c r="S39" s="1"/>
      <c r="T39" s="13"/>
      <c r="U39" s="25">
        <f t="shared" si="0"/>
        <v>4.666666666666667</v>
      </c>
      <c r="V39" s="25">
        <f t="shared" si="1"/>
        <v>0</v>
      </c>
      <c r="W39" s="25">
        <f t="shared" si="2"/>
        <v>4.666666666666667</v>
      </c>
      <c r="X39" s="13"/>
      <c r="Y39" s="24">
        <f t="shared" si="3"/>
        <v>407.66666666666669</v>
      </c>
      <c r="Z39" s="25">
        <f t="shared" si="4"/>
        <v>4.666666666666667</v>
      </c>
      <c r="AA39" s="3"/>
      <c r="AB39" s="3"/>
      <c r="AC39" s="3"/>
      <c r="AD39" s="3"/>
      <c r="AE39" s="3"/>
      <c r="AF39" s="3"/>
      <c r="AG39" s="3"/>
      <c r="AH39" s="3"/>
      <c r="AI39" s="3"/>
      <c r="AJ39" s="3"/>
    </row>
    <row r="40" spans="1:36" x14ac:dyDescent="0.35">
      <c r="A40" s="3"/>
      <c r="B40" s="21" t="s">
        <v>49</v>
      </c>
      <c r="C40" s="22">
        <v>646403</v>
      </c>
      <c r="D40" s="26">
        <v>7708</v>
      </c>
      <c r="E40" s="23"/>
      <c r="F40" s="22">
        <v>153938</v>
      </c>
      <c r="G40" s="26">
        <v>1919</v>
      </c>
      <c r="H40" s="23"/>
      <c r="I40" s="24">
        <v>1673</v>
      </c>
      <c r="J40" s="1">
        <v>111</v>
      </c>
      <c r="K40" s="13"/>
      <c r="L40" s="3"/>
      <c r="M40" s="3"/>
      <c r="N40" s="23"/>
      <c r="O40" s="3"/>
      <c r="P40" s="3"/>
      <c r="Q40" s="23"/>
      <c r="R40" s="1"/>
      <c r="S40" s="1"/>
      <c r="T40" s="13"/>
      <c r="U40" s="25">
        <f t="shared" si="0"/>
        <v>3246</v>
      </c>
      <c r="V40" s="25">
        <f t="shared" si="1"/>
        <v>0</v>
      </c>
      <c r="W40" s="25">
        <f t="shared" si="2"/>
        <v>3246</v>
      </c>
      <c r="X40" s="13"/>
      <c r="Y40" s="24">
        <f t="shared" si="3"/>
        <v>267338</v>
      </c>
      <c r="Z40" s="25">
        <f t="shared" si="4"/>
        <v>3246</v>
      </c>
      <c r="AA40" s="3"/>
      <c r="AB40" s="3"/>
      <c r="AC40" s="3"/>
      <c r="AD40" s="3"/>
      <c r="AE40" s="3"/>
      <c r="AF40" s="3"/>
      <c r="AG40" s="3"/>
      <c r="AH40" s="3"/>
      <c r="AI40" s="3"/>
      <c r="AJ40" s="3"/>
    </row>
    <row r="41" spans="1:36" x14ac:dyDescent="0.35">
      <c r="A41" s="3"/>
      <c r="B41" s="21" t="s">
        <v>50</v>
      </c>
      <c r="C41" s="22">
        <v>38561</v>
      </c>
      <c r="D41" s="3">
        <v>518</v>
      </c>
      <c r="E41" s="23"/>
      <c r="F41" s="3"/>
      <c r="G41" s="3"/>
      <c r="H41" s="23"/>
      <c r="I41" s="24">
        <v>68747</v>
      </c>
      <c r="J41" s="1">
        <v>968</v>
      </c>
      <c r="K41" s="13"/>
      <c r="L41" s="3"/>
      <c r="M41" s="3"/>
      <c r="N41" s="23"/>
      <c r="O41" s="3"/>
      <c r="P41" s="3"/>
      <c r="Q41" s="23"/>
      <c r="R41" s="1"/>
      <c r="S41" s="1"/>
      <c r="T41" s="13"/>
      <c r="U41" s="25">
        <f t="shared" si="0"/>
        <v>495.33333333333331</v>
      </c>
      <c r="V41" s="25">
        <f t="shared" si="1"/>
        <v>0</v>
      </c>
      <c r="W41" s="25">
        <f t="shared" si="2"/>
        <v>495.33333333333331</v>
      </c>
      <c r="X41" s="13"/>
      <c r="Y41" s="24">
        <f t="shared" si="3"/>
        <v>35769.333333333336</v>
      </c>
      <c r="Z41" s="25">
        <f t="shared" si="4"/>
        <v>495.33333333333331</v>
      </c>
      <c r="AA41" s="3"/>
      <c r="AB41" s="3"/>
      <c r="AC41" s="3"/>
      <c r="AD41" s="3"/>
      <c r="AE41" s="3"/>
      <c r="AF41" s="3"/>
      <c r="AG41" s="3"/>
      <c r="AH41" s="3"/>
      <c r="AI41" s="3"/>
      <c r="AJ41" s="3"/>
    </row>
    <row r="42" spans="1:36" x14ac:dyDescent="0.35">
      <c r="A42" s="3"/>
      <c r="B42" s="21" t="s">
        <v>51</v>
      </c>
      <c r="C42" s="22">
        <v>39473</v>
      </c>
      <c r="D42" s="3">
        <v>279</v>
      </c>
      <c r="E42" s="23"/>
      <c r="F42" s="22">
        <v>12694</v>
      </c>
      <c r="G42" s="3">
        <v>96</v>
      </c>
      <c r="H42" s="23"/>
      <c r="I42" s="1"/>
      <c r="J42" s="1"/>
      <c r="K42" s="13"/>
      <c r="L42" s="3"/>
      <c r="M42" s="3"/>
      <c r="N42" s="23"/>
      <c r="O42" s="3"/>
      <c r="P42" s="3"/>
      <c r="Q42" s="23"/>
      <c r="R42" s="1"/>
      <c r="S42" s="1"/>
      <c r="T42" s="13"/>
      <c r="U42" s="25">
        <f t="shared" si="0"/>
        <v>125</v>
      </c>
      <c r="V42" s="25">
        <f t="shared" si="1"/>
        <v>0</v>
      </c>
      <c r="W42" s="25">
        <f t="shared" si="2"/>
        <v>125</v>
      </c>
      <c r="X42" s="13"/>
      <c r="Y42" s="24">
        <f t="shared" si="3"/>
        <v>17389</v>
      </c>
      <c r="Z42" s="25">
        <f t="shared" si="4"/>
        <v>125</v>
      </c>
      <c r="AA42" s="3"/>
      <c r="AB42" s="3"/>
      <c r="AC42" s="3"/>
      <c r="AD42" s="3"/>
      <c r="AE42" s="3"/>
      <c r="AF42" s="3"/>
      <c r="AG42" s="3"/>
      <c r="AH42" s="3"/>
      <c r="AI42" s="3"/>
      <c r="AJ42" s="3"/>
    </row>
    <row r="43" spans="1:36" x14ac:dyDescent="0.35">
      <c r="A43" s="3"/>
      <c r="B43" s="21" t="s">
        <v>52</v>
      </c>
      <c r="C43" s="22">
        <v>697</v>
      </c>
      <c r="D43" s="3">
        <v>3</v>
      </c>
      <c r="E43" s="23"/>
      <c r="F43" s="22">
        <v>98</v>
      </c>
      <c r="G43" s="3">
        <v>0</v>
      </c>
      <c r="H43" s="23"/>
      <c r="I43" s="24">
        <v>720</v>
      </c>
      <c r="J43" s="1">
        <v>9</v>
      </c>
      <c r="K43" s="13"/>
      <c r="L43" s="3"/>
      <c r="M43" s="3"/>
      <c r="N43" s="23"/>
      <c r="O43" s="3"/>
      <c r="P43" s="3"/>
      <c r="Q43" s="23"/>
      <c r="R43" s="1"/>
      <c r="S43" s="1"/>
      <c r="T43" s="13"/>
      <c r="U43" s="25">
        <f t="shared" si="0"/>
        <v>4</v>
      </c>
      <c r="V43" s="25">
        <f t="shared" si="1"/>
        <v>0</v>
      </c>
      <c r="W43" s="25">
        <f t="shared" si="2"/>
        <v>4</v>
      </c>
      <c r="X43" s="13"/>
      <c r="Y43" s="24">
        <f t="shared" si="3"/>
        <v>505</v>
      </c>
      <c r="Z43" s="25">
        <f t="shared" si="4"/>
        <v>4</v>
      </c>
      <c r="AA43" s="3"/>
      <c r="AB43" s="3"/>
      <c r="AC43" s="3"/>
      <c r="AD43" s="3"/>
      <c r="AE43" s="3"/>
      <c r="AF43" s="3"/>
      <c r="AG43" s="3"/>
      <c r="AH43" s="3"/>
      <c r="AI43" s="3"/>
      <c r="AJ43" s="3"/>
    </row>
    <row r="44" spans="1:36" x14ac:dyDescent="0.35">
      <c r="A44" s="3"/>
      <c r="B44" s="235" t="s">
        <v>53</v>
      </c>
      <c r="C44" s="22">
        <v>409913</v>
      </c>
      <c r="D44" s="26">
        <v>171335</v>
      </c>
      <c r="E44" s="23"/>
      <c r="F44" s="22">
        <v>401118</v>
      </c>
      <c r="G44" s="26">
        <v>218428</v>
      </c>
      <c r="H44" s="23"/>
      <c r="I44" s="24">
        <v>983</v>
      </c>
      <c r="J44" s="1">
        <v>17</v>
      </c>
      <c r="K44" s="13"/>
      <c r="L44" s="3"/>
      <c r="M44" s="3"/>
      <c r="N44" s="23"/>
      <c r="O44" s="3"/>
      <c r="P44" s="3"/>
      <c r="Q44" s="23"/>
      <c r="R44" s="1"/>
      <c r="S44" s="1"/>
      <c r="T44" s="13"/>
      <c r="U44" s="142">
        <f t="shared" si="0"/>
        <v>129926.66666666667</v>
      </c>
      <c r="V44" s="236">
        <f t="shared" si="1"/>
        <v>0</v>
      </c>
      <c r="W44" s="25">
        <f t="shared" si="2"/>
        <v>129926.66666666667</v>
      </c>
      <c r="X44" s="13"/>
      <c r="Y44" s="24">
        <f t="shared" si="3"/>
        <v>270671.33333333331</v>
      </c>
      <c r="Z44" s="25">
        <f t="shared" si="4"/>
        <v>129926.66666666667</v>
      </c>
      <c r="AA44" s="3"/>
      <c r="AB44" s="3"/>
      <c r="AC44" s="3"/>
      <c r="AD44" s="3"/>
      <c r="AE44" s="3"/>
      <c r="AF44" s="3"/>
      <c r="AG44" s="3"/>
      <c r="AH44" s="3"/>
      <c r="AI44" s="3"/>
      <c r="AJ44" s="3"/>
    </row>
    <row r="45" spans="1:36" x14ac:dyDescent="0.35">
      <c r="A45" s="3"/>
      <c r="B45" s="21" t="s">
        <v>54</v>
      </c>
      <c r="C45" s="22">
        <v>409</v>
      </c>
      <c r="D45" s="3">
        <v>2</v>
      </c>
      <c r="E45" s="23"/>
      <c r="F45" s="22">
        <v>14906</v>
      </c>
      <c r="G45" s="3">
        <v>88</v>
      </c>
      <c r="H45" s="23"/>
      <c r="I45" s="24">
        <v>1463</v>
      </c>
      <c r="J45" s="1">
        <v>6</v>
      </c>
      <c r="K45" s="13"/>
      <c r="L45" s="3"/>
      <c r="M45" s="3"/>
      <c r="N45" s="23"/>
      <c r="O45" s="3"/>
      <c r="P45" s="3"/>
      <c r="Q45" s="23"/>
      <c r="R45" s="1"/>
      <c r="S45" s="1"/>
      <c r="T45" s="13"/>
      <c r="U45" s="25">
        <f t="shared" si="0"/>
        <v>32</v>
      </c>
      <c r="V45" s="25">
        <f t="shared" si="1"/>
        <v>0</v>
      </c>
      <c r="W45" s="25">
        <f t="shared" si="2"/>
        <v>32</v>
      </c>
      <c r="X45" s="13"/>
      <c r="Y45" s="24">
        <f t="shared" si="3"/>
        <v>5592.666666666667</v>
      </c>
      <c r="Z45" s="25">
        <f t="shared" si="4"/>
        <v>32</v>
      </c>
      <c r="AA45" s="3"/>
      <c r="AB45" s="3"/>
      <c r="AC45" s="3"/>
      <c r="AD45" s="3"/>
      <c r="AE45" s="3"/>
      <c r="AF45" s="3"/>
      <c r="AG45" s="3"/>
      <c r="AH45" s="3"/>
      <c r="AI45" s="3"/>
      <c r="AJ45" s="3"/>
    </row>
    <row r="46" spans="1:36" x14ac:dyDescent="0.35">
      <c r="A46" s="3"/>
      <c r="B46" s="21" t="s">
        <v>55</v>
      </c>
      <c r="C46" s="22">
        <v>3504</v>
      </c>
      <c r="D46" s="3">
        <v>19</v>
      </c>
      <c r="E46" s="23"/>
      <c r="F46" s="22">
        <v>5801</v>
      </c>
      <c r="G46" s="3">
        <v>31</v>
      </c>
      <c r="H46" s="23"/>
      <c r="I46" s="24">
        <v>4214</v>
      </c>
      <c r="J46" s="1">
        <v>22</v>
      </c>
      <c r="K46" s="13"/>
      <c r="L46" s="3"/>
      <c r="M46" s="3"/>
      <c r="N46" s="23"/>
      <c r="O46" s="3"/>
      <c r="P46" s="3"/>
      <c r="Q46" s="23"/>
      <c r="R46" s="24">
        <v>215</v>
      </c>
      <c r="S46" s="1">
        <v>16</v>
      </c>
      <c r="T46" s="13"/>
      <c r="U46" s="25">
        <f t="shared" si="0"/>
        <v>24</v>
      </c>
      <c r="V46" s="25">
        <f t="shared" si="1"/>
        <v>5.333333333333333</v>
      </c>
      <c r="W46" s="25">
        <f t="shared" si="2"/>
        <v>18.666666666666668</v>
      </c>
      <c r="X46" s="13"/>
      <c r="Y46" s="24">
        <f t="shared" si="3"/>
        <v>4578</v>
      </c>
      <c r="Z46" s="25">
        <f t="shared" si="4"/>
        <v>29.333333333333332</v>
      </c>
      <c r="AA46" s="3"/>
      <c r="AB46" s="3"/>
      <c r="AC46" s="3"/>
      <c r="AD46" s="3"/>
      <c r="AE46" s="3"/>
      <c r="AF46" s="3"/>
      <c r="AG46" s="3"/>
      <c r="AH46" s="3"/>
      <c r="AI46" s="3"/>
      <c r="AJ46" s="3"/>
    </row>
    <row r="47" spans="1:36" x14ac:dyDescent="0.35">
      <c r="A47" s="3"/>
      <c r="B47" s="21" t="s">
        <v>56</v>
      </c>
      <c r="C47" s="22">
        <v>27173</v>
      </c>
      <c r="D47" s="3">
        <v>181</v>
      </c>
      <c r="E47" s="23"/>
      <c r="F47" s="22">
        <v>32588</v>
      </c>
      <c r="G47" s="3">
        <v>405</v>
      </c>
      <c r="H47" s="23"/>
      <c r="I47" s="24">
        <v>37427</v>
      </c>
      <c r="J47" s="1">
        <v>386</v>
      </c>
      <c r="K47" s="13"/>
      <c r="L47" s="22">
        <v>120339</v>
      </c>
      <c r="M47" s="26">
        <v>1092</v>
      </c>
      <c r="N47" s="23"/>
      <c r="O47" s="22">
        <v>99126</v>
      </c>
      <c r="P47" s="26">
        <v>1216</v>
      </c>
      <c r="Q47" s="23"/>
      <c r="R47" s="24">
        <v>235943</v>
      </c>
      <c r="S47" s="25">
        <v>3653</v>
      </c>
      <c r="T47" s="13"/>
      <c r="U47" s="25">
        <f t="shared" si="0"/>
        <v>324</v>
      </c>
      <c r="V47" s="25">
        <f t="shared" si="1"/>
        <v>1987</v>
      </c>
      <c r="W47" s="25">
        <f t="shared" si="2"/>
        <v>-1663</v>
      </c>
      <c r="X47" s="13"/>
      <c r="Y47" s="24">
        <f t="shared" si="3"/>
        <v>184198.66666666666</v>
      </c>
      <c r="Z47" s="25">
        <f t="shared" si="4"/>
        <v>2311</v>
      </c>
      <c r="AA47" s="3"/>
      <c r="AB47" s="3"/>
      <c r="AC47" s="3"/>
      <c r="AD47" s="3"/>
      <c r="AE47" s="3"/>
      <c r="AF47" s="3"/>
      <c r="AG47" s="3"/>
      <c r="AH47" s="3"/>
      <c r="AI47" s="3"/>
      <c r="AJ47" s="3"/>
    </row>
    <row r="48" spans="1:36" x14ac:dyDescent="0.35">
      <c r="A48" s="3"/>
      <c r="B48" s="21" t="s">
        <v>57</v>
      </c>
      <c r="E48" s="23"/>
      <c r="F48" s="3"/>
      <c r="G48" s="3"/>
      <c r="H48" s="23"/>
      <c r="I48" s="24">
        <v>34</v>
      </c>
      <c r="J48" s="1">
        <v>0</v>
      </c>
      <c r="K48" s="13"/>
      <c r="L48" s="3"/>
      <c r="M48" s="3"/>
      <c r="N48" s="23"/>
      <c r="O48" s="3"/>
      <c r="P48" s="3"/>
      <c r="Q48" s="23"/>
      <c r="R48" s="1"/>
      <c r="S48" s="1"/>
      <c r="T48" s="13"/>
      <c r="U48" s="25">
        <f t="shared" si="0"/>
        <v>0</v>
      </c>
      <c r="V48" s="25">
        <f t="shared" si="1"/>
        <v>0</v>
      </c>
      <c r="W48" s="25">
        <f t="shared" si="2"/>
        <v>0</v>
      </c>
      <c r="X48" s="13"/>
      <c r="Y48" s="24">
        <f t="shared" si="3"/>
        <v>11.333333333333334</v>
      </c>
      <c r="Z48" s="25">
        <f t="shared" si="4"/>
        <v>0</v>
      </c>
      <c r="AA48" s="3"/>
      <c r="AB48" s="3"/>
      <c r="AC48" s="3"/>
      <c r="AD48" s="3"/>
      <c r="AE48" s="3"/>
      <c r="AF48" s="3"/>
      <c r="AG48" s="3"/>
      <c r="AH48" s="3"/>
      <c r="AI48" s="3"/>
      <c r="AJ48" s="3"/>
    </row>
    <row r="49" spans="1:36" x14ac:dyDescent="0.35">
      <c r="A49" s="3"/>
      <c r="B49" s="21" t="s">
        <v>58</v>
      </c>
      <c r="C49" s="22">
        <v>104</v>
      </c>
      <c r="D49" s="3">
        <v>2</v>
      </c>
      <c r="E49" s="23"/>
      <c r="F49" s="3"/>
      <c r="G49" s="3"/>
      <c r="H49" s="23"/>
      <c r="I49" s="1"/>
      <c r="J49" s="1"/>
      <c r="K49" s="13"/>
      <c r="L49" s="3"/>
      <c r="M49" s="3"/>
      <c r="N49" s="23"/>
      <c r="O49" s="3"/>
      <c r="P49" s="3"/>
      <c r="Q49" s="23"/>
      <c r="R49" s="1"/>
      <c r="S49" s="1"/>
      <c r="T49" s="13"/>
      <c r="U49" s="25">
        <f t="shared" si="0"/>
        <v>0.66666666666666663</v>
      </c>
      <c r="V49" s="25">
        <f t="shared" si="1"/>
        <v>0</v>
      </c>
      <c r="W49" s="25">
        <f t="shared" si="2"/>
        <v>0.66666666666666663</v>
      </c>
      <c r="X49" s="13"/>
      <c r="Y49" s="24">
        <f t="shared" si="3"/>
        <v>34.666666666666664</v>
      </c>
      <c r="Z49" s="25">
        <f t="shared" si="4"/>
        <v>0.66666666666666663</v>
      </c>
      <c r="AA49" s="3"/>
      <c r="AB49" s="3"/>
      <c r="AC49" s="3"/>
      <c r="AD49" s="3"/>
      <c r="AE49" s="3"/>
      <c r="AF49" s="3"/>
      <c r="AG49" s="3"/>
      <c r="AH49" s="3"/>
      <c r="AI49" s="3"/>
      <c r="AJ49" s="3"/>
    </row>
    <row r="50" spans="1:36" x14ac:dyDescent="0.35">
      <c r="A50" s="3"/>
      <c r="B50" s="235" t="s">
        <v>59</v>
      </c>
      <c r="C50" s="22">
        <v>1664211</v>
      </c>
      <c r="D50" s="26">
        <v>40046</v>
      </c>
      <c r="E50" s="23"/>
      <c r="F50" s="22">
        <v>1122070</v>
      </c>
      <c r="G50" s="26">
        <v>19254</v>
      </c>
      <c r="H50" s="23"/>
      <c r="I50" s="24">
        <v>354774</v>
      </c>
      <c r="J50" s="25">
        <v>4893</v>
      </c>
      <c r="K50" s="13"/>
      <c r="L50" s="22">
        <v>5171116</v>
      </c>
      <c r="M50" s="26">
        <v>133628</v>
      </c>
      <c r="N50" s="23"/>
      <c r="O50" s="22">
        <v>3279528</v>
      </c>
      <c r="P50" s="26">
        <v>57943</v>
      </c>
      <c r="Q50" s="23"/>
      <c r="R50" s="24">
        <v>650199</v>
      </c>
      <c r="S50" s="25">
        <v>11936</v>
      </c>
      <c r="T50" s="13"/>
      <c r="U50" s="142">
        <f t="shared" si="0"/>
        <v>21397.666666666668</v>
      </c>
      <c r="V50" s="236">
        <f t="shared" si="1"/>
        <v>67835.666666666672</v>
      </c>
      <c r="W50" s="25">
        <f t="shared" si="2"/>
        <v>-46438</v>
      </c>
      <c r="X50" s="13"/>
      <c r="Y50" s="24">
        <f t="shared" si="3"/>
        <v>4080632.6666666665</v>
      </c>
      <c r="Z50" s="25">
        <f t="shared" si="4"/>
        <v>89233.333333333343</v>
      </c>
      <c r="AA50" s="3"/>
      <c r="AB50" s="3"/>
      <c r="AC50" s="3"/>
      <c r="AD50" s="3"/>
      <c r="AE50" s="3"/>
      <c r="AF50" s="3"/>
      <c r="AG50" s="3"/>
      <c r="AH50" s="3"/>
      <c r="AI50" s="3"/>
      <c r="AJ50" s="3"/>
    </row>
    <row r="51" spans="1:36" x14ac:dyDescent="0.35">
      <c r="A51" s="3"/>
      <c r="B51" s="21" t="s">
        <v>60</v>
      </c>
      <c r="C51" s="22">
        <v>7543</v>
      </c>
      <c r="D51" s="26">
        <v>1175</v>
      </c>
      <c r="E51" s="23"/>
      <c r="F51" s="3"/>
      <c r="G51" s="3"/>
      <c r="H51" s="23"/>
      <c r="I51" s="1"/>
      <c r="J51" s="1"/>
      <c r="K51" s="13"/>
      <c r="L51" s="3"/>
      <c r="M51" s="3"/>
      <c r="N51" s="23"/>
      <c r="O51" s="3"/>
      <c r="P51" s="3"/>
      <c r="Q51" s="23"/>
      <c r="R51" s="1"/>
      <c r="S51" s="1"/>
      <c r="T51" s="13"/>
      <c r="U51" s="25">
        <f t="shared" si="0"/>
        <v>391.66666666666669</v>
      </c>
      <c r="V51" s="25">
        <f t="shared" si="1"/>
        <v>0</v>
      </c>
      <c r="W51" s="25">
        <f t="shared" si="2"/>
        <v>391.66666666666669</v>
      </c>
      <c r="X51" s="13"/>
      <c r="Y51" s="24">
        <f t="shared" si="3"/>
        <v>2514.3333333333335</v>
      </c>
      <c r="Z51" s="25">
        <f t="shared" si="4"/>
        <v>391.66666666666669</v>
      </c>
      <c r="AA51" s="3"/>
      <c r="AB51" s="3"/>
      <c r="AC51" s="3"/>
      <c r="AD51" s="3"/>
      <c r="AE51" s="3"/>
      <c r="AF51" s="3"/>
      <c r="AG51" s="3"/>
      <c r="AH51" s="3"/>
      <c r="AI51" s="3"/>
      <c r="AJ51" s="3"/>
    </row>
    <row r="52" spans="1:36" x14ac:dyDescent="0.35">
      <c r="A52" s="3"/>
      <c r="B52" s="21" t="s">
        <v>61</v>
      </c>
      <c r="C52" s="22">
        <v>84516</v>
      </c>
      <c r="D52" s="3">
        <v>906</v>
      </c>
      <c r="E52" s="23"/>
      <c r="F52" s="22">
        <v>126957</v>
      </c>
      <c r="G52" s="26">
        <v>2499</v>
      </c>
      <c r="H52" s="23"/>
      <c r="I52" s="24">
        <v>54418</v>
      </c>
      <c r="J52" s="25">
        <v>4277</v>
      </c>
      <c r="K52" s="13"/>
      <c r="L52" s="3"/>
      <c r="M52" s="3"/>
      <c r="N52" s="23"/>
      <c r="O52" s="3"/>
      <c r="P52" s="3"/>
      <c r="Q52" s="23"/>
      <c r="R52" s="1"/>
      <c r="S52" s="1"/>
      <c r="T52" s="13"/>
      <c r="U52" s="25">
        <f t="shared" si="0"/>
        <v>2560.6666666666665</v>
      </c>
      <c r="V52" s="25">
        <f t="shared" si="1"/>
        <v>0</v>
      </c>
      <c r="W52" s="25">
        <f t="shared" si="2"/>
        <v>2560.6666666666665</v>
      </c>
      <c r="X52" s="13"/>
      <c r="Y52" s="24">
        <f t="shared" si="3"/>
        <v>88630.333333333328</v>
      </c>
      <c r="Z52" s="25">
        <f t="shared" si="4"/>
        <v>2560.6666666666665</v>
      </c>
      <c r="AA52" s="3"/>
      <c r="AB52" s="3"/>
      <c r="AC52" s="3"/>
      <c r="AD52" s="3"/>
      <c r="AE52" s="3"/>
      <c r="AF52" s="3"/>
      <c r="AG52" s="3"/>
      <c r="AH52" s="3"/>
      <c r="AI52" s="3"/>
      <c r="AJ52" s="3"/>
    </row>
    <row r="53" spans="1:36" x14ac:dyDescent="0.35">
      <c r="A53" s="3"/>
      <c r="B53" s="21" t="s">
        <v>62</v>
      </c>
      <c r="C53" s="22">
        <v>8102</v>
      </c>
      <c r="D53" s="3">
        <v>80</v>
      </c>
      <c r="E53" s="23"/>
      <c r="F53" s="22">
        <v>107830</v>
      </c>
      <c r="G53" s="26">
        <v>1850</v>
      </c>
      <c r="H53" s="23"/>
      <c r="I53" s="24">
        <v>37699</v>
      </c>
      <c r="J53" s="1">
        <v>738</v>
      </c>
      <c r="K53" s="13"/>
      <c r="L53" s="22">
        <v>6992</v>
      </c>
      <c r="M53" s="3">
        <v>363</v>
      </c>
      <c r="N53" s="23"/>
      <c r="O53" s="22">
        <v>102859</v>
      </c>
      <c r="P53" s="26">
        <v>1906</v>
      </c>
      <c r="Q53" s="23"/>
      <c r="R53" s="1"/>
      <c r="S53" s="1"/>
      <c r="T53" s="13"/>
      <c r="U53" s="25">
        <f t="shared" si="0"/>
        <v>889.33333333333337</v>
      </c>
      <c r="V53" s="25">
        <f t="shared" si="1"/>
        <v>756.33333333333337</v>
      </c>
      <c r="W53" s="25">
        <f t="shared" si="2"/>
        <v>133</v>
      </c>
      <c r="X53" s="13"/>
      <c r="Y53" s="24">
        <f t="shared" si="3"/>
        <v>87827.333333333328</v>
      </c>
      <c r="Z53" s="25">
        <f t="shared" si="4"/>
        <v>1645.6666666666667</v>
      </c>
      <c r="AA53" s="3"/>
      <c r="AB53" s="3"/>
      <c r="AC53" s="3"/>
      <c r="AD53" s="3"/>
      <c r="AE53" s="3"/>
      <c r="AF53" s="3"/>
      <c r="AG53" s="3"/>
      <c r="AH53" s="3"/>
      <c r="AI53" s="3"/>
      <c r="AJ53" s="3"/>
    </row>
    <row r="54" spans="1:36" x14ac:dyDescent="0.35">
      <c r="A54" s="3"/>
      <c r="B54" s="235" t="s">
        <v>63</v>
      </c>
      <c r="C54" s="22">
        <v>905440</v>
      </c>
      <c r="D54" s="26">
        <v>77871</v>
      </c>
      <c r="E54" s="23"/>
      <c r="F54" s="22">
        <v>113443</v>
      </c>
      <c r="G54" s="26">
        <v>5313</v>
      </c>
      <c r="H54" s="23"/>
      <c r="I54" s="24">
        <v>553964</v>
      </c>
      <c r="J54" s="25">
        <v>29280</v>
      </c>
      <c r="K54" s="13"/>
      <c r="L54" s="3"/>
      <c r="M54" s="3"/>
      <c r="N54" s="23"/>
      <c r="O54" s="3"/>
      <c r="P54" s="3"/>
      <c r="Q54" s="23"/>
      <c r="R54" s="1"/>
      <c r="S54" s="1"/>
      <c r="T54" s="13"/>
      <c r="U54" s="142">
        <f t="shared" si="0"/>
        <v>37488</v>
      </c>
      <c r="V54" s="236">
        <f t="shared" si="1"/>
        <v>0</v>
      </c>
      <c r="W54" s="25">
        <f t="shared" si="2"/>
        <v>37488</v>
      </c>
      <c r="X54" s="13"/>
      <c r="Y54" s="24">
        <f t="shared" si="3"/>
        <v>524282.33333333331</v>
      </c>
      <c r="Z54" s="25">
        <f t="shared" si="4"/>
        <v>37488</v>
      </c>
      <c r="AA54" s="3"/>
      <c r="AB54" s="3"/>
      <c r="AC54" s="3"/>
      <c r="AD54" s="3"/>
      <c r="AE54" s="3"/>
      <c r="AF54" s="3"/>
      <c r="AG54" s="3"/>
      <c r="AH54" s="3"/>
      <c r="AI54" s="3"/>
      <c r="AJ54" s="3"/>
    </row>
    <row r="55" spans="1:36" x14ac:dyDescent="0.35">
      <c r="A55" s="3"/>
      <c r="B55" s="21" t="s">
        <v>64</v>
      </c>
      <c r="E55" s="23"/>
      <c r="F55" s="22">
        <v>122591</v>
      </c>
      <c r="G55" s="26">
        <v>1307</v>
      </c>
      <c r="H55" s="23"/>
      <c r="I55" s="1"/>
      <c r="J55" s="1"/>
      <c r="K55" s="13"/>
      <c r="L55" s="3"/>
      <c r="M55" s="3"/>
      <c r="N55" s="23"/>
      <c r="O55" s="3"/>
      <c r="P55" s="3"/>
      <c r="Q55" s="23"/>
      <c r="R55" s="1"/>
      <c r="S55" s="1"/>
      <c r="T55" s="13"/>
      <c r="U55" s="25">
        <f t="shared" si="0"/>
        <v>435.66666666666669</v>
      </c>
      <c r="V55" s="25">
        <f t="shared" si="1"/>
        <v>0</v>
      </c>
      <c r="W55" s="25">
        <f t="shared" si="2"/>
        <v>435.66666666666669</v>
      </c>
      <c r="X55" s="13"/>
      <c r="Y55" s="24">
        <f t="shared" si="3"/>
        <v>40863.666666666664</v>
      </c>
      <c r="Z55" s="25">
        <f t="shared" si="4"/>
        <v>435.66666666666669</v>
      </c>
      <c r="AA55" s="3"/>
      <c r="AB55" s="3"/>
      <c r="AC55" s="3"/>
      <c r="AD55" s="3"/>
      <c r="AE55" s="3"/>
      <c r="AF55" s="3"/>
      <c r="AG55" s="3"/>
      <c r="AH55" s="3"/>
      <c r="AI55" s="3"/>
      <c r="AJ55" s="3"/>
    </row>
    <row r="56" spans="1:36" x14ac:dyDescent="0.35">
      <c r="A56" s="3"/>
      <c r="B56" s="235" t="s">
        <v>65</v>
      </c>
      <c r="C56" s="22">
        <v>9555068</v>
      </c>
      <c r="D56" s="26">
        <v>107815</v>
      </c>
      <c r="E56" s="23"/>
      <c r="F56" s="22">
        <v>133888</v>
      </c>
      <c r="G56" s="26">
        <v>1726</v>
      </c>
      <c r="H56" s="23"/>
      <c r="I56" s="24">
        <v>1044022</v>
      </c>
      <c r="J56" s="25">
        <v>78010</v>
      </c>
      <c r="K56" s="13"/>
      <c r="L56" s="22">
        <v>13772698</v>
      </c>
      <c r="M56" s="26">
        <v>149390</v>
      </c>
      <c r="N56" s="23"/>
      <c r="O56" s="22">
        <v>8223538</v>
      </c>
      <c r="P56" s="26">
        <v>102485</v>
      </c>
      <c r="Q56" s="23"/>
      <c r="R56" s="24">
        <v>1127753</v>
      </c>
      <c r="S56" s="25">
        <v>20196</v>
      </c>
      <c r="T56" s="13"/>
      <c r="U56" s="142">
        <f t="shared" si="0"/>
        <v>62517</v>
      </c>
      <c r="V56" s="236">
        <f t="shared" si="1"/>
        <v>90690.333333333328</v>
      </c>
      <c r="W56" s="25">
        <f t="shared" si="2"/>
        <v>-28173.333333333328</v>
      </c>
      <c r="X56" s="13"/>
      <c r="Y56" s="24">
        <f t="shared" si="3"/>
        <v>11285655.666666666</v>
      </c>
      <c r="Z56" s="25">
        <f t="shared" si="4"/>
        <v>153207.33333333331</v>
      </c>
      <c r="AA56" s="3"/>
      <c r="AB56" s="3"/>
      <c r="AC56" s="3"/>
      <c r="AD56" s="3"/>
      <c r="AE56" s="3"/>
      <c r="AF56" s="3"/>
      <c r="AG56" s="3"/>
      <c r="AH56" s="3"/>
      <c r="AI56" s="3"/>
      <c r="AJ56" s="3"/>
    </row>
    <row r="57" spans="1:36" x14ac:dyDescent="0.35">
      <c r="A57" s="3"/>
      <c r="B57" s="21" t="s">
        <v>66</v>
      </c>
      <c r="C57" s="22">
        <v>129813</v>
      </c>
      <c r="D57" s="26">
        <v>5438</v>
      </c>
      <c r="E57" s="23"/>
      <c r="F57" s="22">
        <v>219215</v>
      </c>
      <c r="G57" s="26">
        <v>7006</v>
      </c>
      <c r="H57" s="23"/>
      <c r="I57" s="24">
        <v>175824</v>
      </c>
      <c r="J57" s="25">
        <v>8981</v>
      </c>
      <c r="K57" s="13"/>
      <c r="L57" s="22">
        <v>498724</v>
      </c>
      <c r="M57" s="26">
        <v>22750</v>
      </c>
      <c r="N57" s="23"/>
      <c r="O57" s="22">
        <v>21716</v>
      </c>
      <c r="P57" s="26">
        <v>4057</v>
      </c>
      <c r="Q57" s="23"/>
      <c r="R57" s="24">
        <v>25367</v>
      </c>
      <c r="S57" s="25">
        <v>7993</v>
      </c>
      <c r="T57" s="13"/>
      <c r="U57" s="25">
        <f t="shared" si="0"/>
        <v>7141.666666666667</v>
      </c>
      <c r="V57" s="25">
        <f t="shared" si="1"/>
        <v>11600</v>
      </c>
      <c r="W57" s="25">
        <f t="shared" si="2"/>
        <v>-4458.333333333333</v>
      </c>
      <c r="X57" s="13"/>
      <c r="Y57" s="24">
        <f t="shared" si="3"/>
        <v>356886.33333333331</v>
      </c>
      <c r="Z57" s="25">
        <f t="shared" si="4"/>
        <v>18741.666666666668</v>
      </c>
      <c r="AA57" s="3"/>
      <c r="AB57" s="3"/>
      <c r="AC57" s="3"/>
      <c r="AD57" s="3"/>
      <c r="AE57" s="3"/>
      <c r="AF57" s="3"/>
      <c r="AG57" s="3"/>
      <c r="AH57" s="3"/>
      <c r="AI57" s="3"/>
      <c r="AJ57" s="3"/>
    </row>
    <row r="58" spans="1:36" x14ac:dyDescent="0.35">
      <c r="A58" s="3"/>
      <c r="B58" s="21" t="s">
        <v>67</v>
      </c>
      <c r="C58" s="22">
        <v>870</v>
      </c>
      <c r="D58" s="3">
        <v>10</v>
      </c>
      <c r="E58" s="23"/>
      <c r="F58" s="3"/>
      <c r="G58" s="3"/>
      <c r="H58" s="23"/>
      <c r="I58" s="1"/>
      <c r="J58" s="1"/>
      <c r="K58" s="13"/>
      <c r="L58" s="3"/>
      <c r="M58" s="3"/>
      <c r="N58" s="23"/>
      <c r="O58" s="3"/>
      <c r="P58" s="3"/>
      <c r="Q58" s="23"/>
      <c r="R58" s="1"/>
      <c r="S58" s="1"/>
      <c r="T58" s="13"/>
      <c r="U58" s="25">
        <f t="shared" si="0"/>
        <v>3.3333333333333335</v>
      </c>
      <c r="V58" s="25">
        <f t="shared" si="1"/>
        <v>0</v>
      </c>
      <c r="W58" s="25">
        <f t="shared" si="2"/>
        <v>3.3333333333333335</v>
      </c>
      <c r="X58" s="13"/>
      <c r="Y58" s="24">
        <f t="shared" si="3"/>
        <v>290</v>
      </c>
      <c r="Z58" s="25">
        <f t="shared" si="4"/>
        <v>3.3333333333333335</v>
      </c>
      <c r="AA58" s="3"/>
      <c r="AB58" s="3"/>
      <c r="AC58" s="3"/>
      <c r="AD58" s="3"/>
      <c r="AE58" s="3"/>
      <c r="AF58" s="3"/>
      <c r="AG58" s="3"/>
      <c r="AH58" s="3"/>
      <c r="AI58" s="3"/>
      <c r="AJ58" s="3"/>
    </row>
    <row r="59" spans="1:36" x14ac:dyDescent="0.35">
      <c r="A59" s="3"/>
      <c r="B59" s="235" t="s">
        <v>68</v>
      </c>
      <c r="C59" s="22">
        <v>16984863</v>
      </c>
      <c r="D59" s="26">
        <v>182629</v>
      </c>
      <c r="E59" s="23"/>
      <c r="F59" s="22">
        <v>4834186</v>
      </c>
      <c r="G59" s="26">
        <v>78078</v>
      </c>
      <c r="H59" s="23"/>
      <c r="I59" s="24">
        <v>6420466</v>
      </c>
      <c r="J59" s="25">
        <v>153883</v>
      </c>
      <c r="K59" s="13"/>
      <c r="L59" s="22">
        <v>4752667</v>
      </c>
      <c r="M59" s="26">
        <v>99256</v>
      </c>
      <c r="N59" s="23"/>
      <c r="O59" s="22">
        <v>713431</v>
      </c>
      <c r="P59" s="26">
        <v>10865</v>
      </c>
      <c r="Q59" s="23"/>
      <c r="R59" s="24">
        <v>848590</v>
      </c>
      <c r="S59" s="133">
        <v>63778</v>
      </c>
      <c r="T59" s="13"/>
      <c r="U59" s="142">
        <f t="shared" si="0"/>
        <v>138196.66666666666</v>
      </c>
      <c r="V59" s="236">
        <f t="shared" si="1"/>
        <v>57966.333333333336</v>
      </c>
      <c r="W59" s="25">
        <f t="shared" si="2"/>
        <v>80230.333333333314</v>
      </c>
      <c r="X59" s="13"/>
      <c r="Y59" s="24">
        <f t="shared" si="3"/>
        <v>11518067.666666666</v>
      </c>
      <c r="Z59" s="25">
        <f t="shared" si="4"/>
        <v>196163</v>
      </c>
      <c r="AA59" s="3"/>
      <c r="AB59" s="3"/>
      <c r="AC59" s="3"/>
      <c r="AD59" s="3"/>
      <c r="AE59" s="3"/>
      <c r="AF59" s="3"/>
      <c r="AG59" s="3"/>
      <c r="AH59" s="3"/>
      <c r="AI59" s="3"/>
      <c r="AJ59" s="3"/>
    </row>
    <row r="60" spans="1:36" x14ac:dyDescent="0.35">
      <c r="A60" s="3"/>
      <c r="B60" s="235" t="s">
        <v>69</v>
      </c>
      <c r="C60" s="22">
        <v>185569</v>
      </c>
      <c r="D60" s="26">
        <v>1320</v>
      </c>
      <c r="E60" s="23"/>
      <c r="F60" s="22">
        <v>115356</v>
      </c>
      <c r="G60" s="3">
        <v>732</v>
      </c>
      <c r="H60" s="23"/>
      <c r="I60" s="24">
        <v>12450</v>
      </c>
      <c r="J60" s="1">
        <v>88</v>
      </c>
      <c r="K60" s="13"/>
      <c r="L60" s="22">
        <v>1929</v>
      </c>
      <c r="M60" s="26">
        <v>6978</v>
      </c>
      <c r="N60" s="23"/>
      <c r="O60" s="22">
        <v>255</v>
      </c>
      <c r="P60" s="3">
        <v>810</v>
      </c>
      <c r="Q60" s="23"/>
      <c r="R60" s="24">
        <v>2615999</v>
      </c>
      <c r="S60" s="133">
        <v>283767</v>
      </c>
      <c r="T60" s="13"/>
      <c r="U60" s="142">
        <f t="shared" si="0"/>
        <v>713.33333333333337</v>
      </c>
      <c r="V60" s="236">
        <f t="shared" si="1"/>
        <v>97185</v>
      </c>
      <c r="W60" s="25">
        <f t="shared" si="2"/>
        <v>-96471.666666666672</v>
      </c>
      <c r="X60" s="13"/>
      <c r="Y60" s="24">
        <f t="shared" si="3"/>
        <v>977186</v>
      </c>
      <c r="Z60" s="25">
        <f t="shared" si="4"/>
        <v>97898.333333333328</v>
      </c>
      <c r="AA60" s="3"/>
      <c r="AB60" s="3"/>
      <c r="AC60" s="3"/>
      <c r="AD60" s="3"/>
      <c r="AE60" s="3"/>
      <c r="AF60" s="3"/>
      <c r="AG60" s="3"/>
      <c r="AH60" s="3"/>
      <c r="AI60" s="3"/>
      <c r="AJ60" s="3"/>
    </row>
    <row r="61" spans="1:36" x14ac:dyDescent="0.35">
      <c r="A61" s="3"/>
      <c r="B61" s="21" t="s">
        <v>70</v>
      </c>
      <c r="C61" s="22">
        <v>2538</v>
      </c>
      <c r="D61" s="3">
        <v>69</v>
      </c>
      <c r="E61" s="23"/>
      <c r="F61" s="22">
        <v>5697</v>
      </c>
      <c r="G61" s="3">
        <v>85</v>
      </c>
      <c r="H61" s="23"/>
      <c r="I61" s="24">
        <v>7979</v>
      </c>
      <c r="J61" s="1">
        <v>140</v>
      </c>
      <c r="K61" s="13"/>
      <c r="L61" s="3"/>
      <c r="M61" s="3"/>
      <c r="N61" s="23"/>
      <c r="O61" s="3"/>
      <c r="P61" s="3"/>
      <c r="Q61" s="23"/>
      <c r="R61" s="1"/>
      <c r="S61" s="1"/>
      <c r="T61" s="13"/>
      <c r="U61" s="25">
        <f t="shared" si="0"/>
        <v>98</v>
      </c>
      <c r="V61" s="25">
        <f t="shared" si="1"/>
        <v>0</v>
      </c>
      <c r="W61" s="25">
        <f t="shared" si="2"/>
        <v>98</v>
      </c>
      <c r="X61" s="13"/>
      <c r="Y61" s="24">
        <f t="shared" si="3"/>
        <v>5404.666666666667</v>
      </c>
      <c r="Z61" s="25">
        <f t="shared" si="4"/>
        <v>98</v>
      </c>
      <c r="AA61" s="3"/>
      <c r="AB61" s="3"/>
      <c r="AC61" s="3"/>
      <c r="AD61" s="3"/>
      <c r="AE61" s="3"/>
      <c r="AF61" s="3"/>
      <c r="AG61" s="3"/>
      <c r="AH61" s="3"/>
      <c r="AI61" s="3"/>
      <c r="AJ61" s="3"/>
    </row>
    <row r="62" spans="1:36" x14ac:dyDescent="0.35">
      <c r="A62" s="3"/>
      <c r="B62" s="21" t="s">
        <v>71</v>
      </c>
      <c r="C62" s="22">
        <v>771000</v>
      </c>
      <c r="D62" s="26">
        <v>8423</v>
      </c>
      <c r="E62" s="23"/>
      <c r="F62" s="22">
        <v>336000</v>
      </c>
      <c r="G62" s="26">
        <v>3759</v>
      </c>
      <c r="H62" s="23"/>
      <c r="I62" s="24">
        <v>594000</v>
      </c>
      <c r="J62" s="25">
        <v>6029</v>
      </c>
      <c r="K62" s="13"/>
      <c r="L62" s="3"/>
      <c r="M62" s="3"/>
      <c r="N62" s="23"/>
      <c r="O62" s="3"/>
      <c r="P62" s="3"/>
      <c r="Q62" s="23"/>
      <c r="R62" s="1"/>
      <c r="S62" s="1"/>
      <c r="T62" s="13"/>
      <c r="U62" s="25">
        <f t="shared" si="0"/>
        <v>6070.333333333333</v>
      </c>
      <c r="V62" s="25">
        <f t="shared" si="1"/>
        <v>0</v>
      </c>
      <c r="W62" s="25">
        <f t="shared" si="2"/>
        <v>6070.333333333333</v>
      </c>
      <c r="X62" s="13"/>
      <c r="Y62" s="24">
        <f t="shared" si="3"/>
        <v>567000</v>
      </c>
      <c r="Z62" s="25">
        <f t="shared" si="4"/>
        <v>6070.333333333333</v>
      </c>
      <c r="AA62" s="3"/>
      <c r="AB62" s="3"/>
      <c r="AC62" s="3"/>
      <c r="AD62" s="3"/>
      <c r="AE62" s="3"/>
      <c r="AF62" s="3"/>
      <c r="AG62" s="3"/>
      <c r="AH62" s="3"/>
      <c r="AI62" s="3"/>
      <c r="AJ62" s="3"/>
    </row>
    <row r="63" spans="1:36" x14ac:dyDescent="0.35">
      <c r="A63" s="3"/>
      <c r="B63" s="21" t="s">
        <v>72</v>
      </c>
      <c r="C63" s="22">
        <v>113318</v>
      </c>
      <c r="D63" s="26">
        <v>1874</v>
      </c>
      <c r="E63" s="23"/>
      <c r="F63" s="22">
        <v>106861</v>
      </c>
      <c r="G63" s="26">
        <v>1579</v>
      </c>
      <c r="H63" s="23"/>
      <c r="I63" s="24">
        <v>143023</v>
      </c>
      <c r="J63" s="25">
        <v>2880</v>
      </c>
      <c r="K63" s="13"/>
      <c r="L63" s="22">
        <v>46480</v>
      </c>
      <c r="M63" s="26">
        <v>8743</v>
      </c>
      <c r="N63" s="23"/>
      <c r="O63" s="22">
        <v>19768</v>
      </c>
      <c r="P63" s="26">
        <v>1322</v>
      </c>
      <c r="Q63" s="23"/>
      <c r="R63" s="24">
        <v>121179</v>
      </c>
      <c r="S63" s="25">
        <v>8335</v>
      </c>
      <c r="T63" s="13"/>
      <c r="U63" s="25">
        <f t="shared" si="0"/>
        <v>2111</v>
      </c>
      <c r="V63" s="25">
        <f t="shared" si="1"/>
        <v>6133.333333333333</v>
      </c>
      <c r="W63" s="25">
        <f t="shared" si="2"/>
        <v>-4022.333333333333</v>
      </c>
      <c r="X63" s="13"/>
      <c r="Y63" s="24">
        <f t="shared" si="3"/>
        <v>183543</v>
      </c>
      <c r="Z63" s="25">
        <f t="shared" si="4"/>
        <v>8244.3333333333321</v>
      </c>
      <c r="AA63" s="3"/>
      <c r="AB63" s="3"/>
      <c r="AC63" s="3"/>
      <c r="AD63" s="3"/>
      <c r="AE63" s="3"/>
      <c r="AF63" s="3"/>
      <c r="AG63" s="3"/>
      <c r="AH63" s="3"/>
      <c r="AI63" s="3"/>
      <c r="AJ63" s="3"/>
    </row>
    <row r="64" spans="1:36" x14ac:dyDescent="0.35">
      <c r="A64" s="3"/>
      <c r="B64" s="21" t="s">
        <v>73</v>
      </c>
      <c r="C64" s="22">
        <v>864</v>
      </c>
      <c r="D64" s="3">
        <v>1</v>
      </c>
      <c r="E64" s="23"/>
      <c r="F64" s="22">
        <v>9</v>
      </c>
      <c r="G64" s="3">
        <v>0</v>
      </c>
      <c r="H64" s="23"/>
      <c r="I64" s="1"/>
      <c r="J64" s="1"/>
      <c r="K64" s="13"/>
      <c r="L64" s="3"/>
      <c r="M64" s="3"/>
      <c r="N64" s="23"/>
      <c r="O64" s="3"/>
      <c r="P64" s="3"/>
      <c r="Q64" s="23"/>
      <c r="R64" s="1"/>
      <c r="S64" s="1"/>
      <c r="T64" s="13"/>
      <c r="U64" s="25">
        <f t="shared" si="0"/>
        <v>0.33333333333333331</v>
      </c>
      <c r="V64" s="25">
        <f t="shared" si="1"/>
        <v>0</v>
      </c>
      <c r="W64" s="25">
        <f t="shared" si="2"/>
        <v>0.33333333333333331</v>
      </c>
      <c r="X64" s="13"/>
      <c r="Y64" s="24">
        <f t="shared" si="3"/>
        <v>291</v>
      </c>
      <c r="Z64" s="25">
        <f t="shared" si="4"/>
        <v>0.33333333333333331</v>
      </c>
      <c r="AA64" s="3"/>
      <c r="AB64" s="3"/>
      <c r="AC64" s="3"/>
      <c r="AD64" s="3"/>
      <c r="AE64" s="3"/>
      <c r="AF64" s="3"/>
      <c r="AG64" s="3"/>
      <c r="AH64" s="3"/>
      <c r="AI64" s="3"/>
      <c r="AJ64" s="3"/>
    </row>
    <row r="65" spans="1:36" x14ac:dyDescent="0.35">
      <c r="A65" s="3"/>
      <c r="B65" s="235" t="s">
        <v>74</v>
      </c>
      <c r="C65" s="22">
        <v>7402</v>
      </c>
      <c r="D65" s="3">
        <v>2</v>
      </c>
      <c r="E65" s="23"/>
      <c r="F65" s="22">
        <v>15826</v>
      </c>
      <c r="G65" s="3">
        <v>4</v>
      </c>
      <c r="H65" s="23"/>
      <c r="I65" s="24">
        <v>7710</v>
      </c>
      <c r="J65" s="1">
        <v>2</v>
      </c>
      <c r="K65" s="13"/>
      <c r="L65" s="22">
        <v>6197258</v>
      </c>
      <c r="M65" s="26">
        <v>72840</v>
      </c>
      <c r="N65" s="23"/>
      <c r="O65" s="22">
        <v>4244345</v>
      </c>
      <c r="P65" s="26">
        <v>69688</v>
      </c>
      <c r="Q65" s="23"/>
      <c r="R65" s="24">
        <v>3240777</v>
      </c>
      <c r="S65" s="133">
        <v>102257</v>
      </c>
      <c r="T65" s="13"/>
      <c r="U65" s="142">
        <f t="shared" si="0"/>
        <v>2.6666666666666665</v>
      </c>
      <c r="V65" s="236">
        <f t="shared" si="1"/>
        <v>81595</v>
      </c>
      <c r="W65" s="25">
        <f t="shared" si="2"/>
        <v>-81592.333333333328</v>
      </c>
      <c r="X65" s="13"/>
      <c r="Y65" s="24">
        <f t="shared" si="3"/>
        <v>4571106</v>
      </c>
      <c r="Z65" s="25">
        <f t="shared" si="4"/>
        <v>81597.666666666672</v>
      </c>
      <c r="AA65" s="3"/>
      <c r="AB65" s="3"/>
      <c r="AC65" s="3"/>
      <c r="AD65" s="3"/>
      <c r="AE65" s="3"/>
      <c r="AF65" s="3"/>
      <c r="AG65" s="3"/>
      <c r="AH65" s="3"/>
      <c r="AI65" s="3"/>
      <c r="AJ65" s="3"/>
    </row>
    <row r="66" spans="1:36" x14ac:dyDescent="0.35">
      <c r="A66" s="3"/>
      <c r="B66" s="21" t="s">
        <v>75</v>
      </c>
      <c r="C66" s="22">
        <v>1980</v>
      </c>
      <c r="D66" s="3">
        <v>7</v>
      </c>
      <c r="E66" s="23"/>
      <c r="F66" s="22">
        <v>1651</v>
      </c>
      <c r="G66" s="3">
        <v>7</v>
      </c>
      <c r="H66" s="23"/>
      <c r="I66" s="24">
        <v>3719</v>
      </c>
      <c r="J66" s="1">
        <v>20</v>
      </c>
      <c r="K66" s="13"/>
      <c r="L66" s="22">
        <v>90825</v>
      </c>
      <c r="M66" s="26">
        <v>1055</v>
      </c>
      <c r="N66" s="23"/>
      <c r="O66" s="22">
        <v>84110</v>
      </c>
      <c r="P66" s="26">
        <v>1780</v>
      </c>
      <c r="Q66" s="23"/>
      <c r="R66" s="24">
        <v>219212</v>
      </c>
      <c r="S66" s="25">
        <v>21564</v>
      </c>
      <c r="T66" s="13"/>
      <c r="U66" s="25">
        <f t="shared" si="0"/>
        <v>11.333333333333334</v>
      </c>
      <c r="V66" s="25">
        <f t="shared" si="1"/>
        <v>8133</v>
      </c>
      <c r="W66" s="25">
        <f t="shared" si="2"/>
        <v>-8121.666666666667</v>
      </c>
      <c r="X66" s="13"/>
      <c r="Y66" s="24">
        <f t="shared" si="3"/>
        <v>133832.33333333334</v>
      </c>
      <c r="Z66" s="25">
        <f t="shared" si="4"/>
        <v>8144.333333333333</v>
      </c>
      <c r="AA66" s="3"/>
      <c r="AB66" s="3"/>
      <c r="AC66" s="3"/>
      <c r="AD66" s="3"/>
      <c r="AE66" s="3"/>
      <c r="AF66" s="3"/>
      <c r="AG66" s="3"/>
      <c r="AH66" s="3"/>
      <c r="AI66" s="3"/>
      <c r="AJ66" s="3"/>
    </row>
    <row r="67" spans="1:36" x14ac:dyDescent="0.35">
      <c r="A67" s="3"/>
      <c r="B67" s="21" t="s">
        <v>76</v>
      </c>
      <c r="C67" s="22">
        <v>2736029</v>
      </c>
      <c r="D67" s="26">
        <v>25774</v>
      </c>
      <c r="E67" s="23"/>
      <c r="F67" s="3"/>
      <c r="G67" s="3"/>
      <c r="H67" s="23"/>
      <c r="K67" s="13"/>
      <c r="L67" s="3"/>
      <c r="M67" s="3"/>
      <c r="N67" s="23"/>
      <c r="O67" s="3"/>
      <c r="P67" s="3"/>
      <c r="Q67" s="23"/>
      <c r="R67" s="1"/>
      <c r="S67" s="1"/>
      <c r="T67" s="13"/>
      <c r="U67" s="25">
        <f t="shared" si="0"/>
        <v>8591.3333333333339</v>
      </c>
      <c r="V67" s="25">
        <f t="shared" si="1"/>
        <v>0</v>
      </c>
      <c r="W67" s="25">
        <f t="shared" si="2"/>
        <v>8591.3333333333339</v>
      </c>
      <c r="X67" s="13"/>
      <c r="Y67" s="24">
        <f t="shared" si="3"/>
        <v>912009.66666666663</v>
      </c>
      <c r="Z67" s="25">
        <f t="shared" si="4"/>
        <v>8591.3333333333339</v>
      </c>
      <c r="AA67" s="3"/>
      <c r="AB67" s="3"/>
      <c r="AC67" s="3"/>
      <c r="AD67" s="3"/>
      <c r="AE67" s="3"/>
      <c r="AF67" s="3"/>
      <c r="AG67" s="3"/>
      <c r="AH67" s="3"/>
      <c r="AI67" s="3"/>
      <c r="AJ67" s="3"/>
    </row>
    <row r="68" spans="1:36" x14ac:dyDescent="0.35">
      <c r="A68" s="3"/>
      <c r="B68" s="21" t="s">
        <v>77</v>
      </c>
      <c r="C68" s="22">
        <v>199653</v>
      </c>
      <c r="D68" s="26">
        <v>2086</v>
      </c>
      <c r="E68" s="23"/>
      <c r="F68" s="22">
        <v>266229</v>
      </c>
      <c r="G68" s="26">
        <v>2489</v>
      </c>
      <c r="H68" s="23"/>
      <c r="I68" s="24">
        <v>138131</v>
      </c>
      <c r="J68" s="25">
        <v>2140</v>
      </c>
      <c r="K68" s="13"/>
      <c r="L68" s="22">
        <v>83066</v>
      </c>
      <c r="M68" s="3">
        <v>749</v>
      </c>
      <c r="N68" s="23"/>
      <c r="O68" s="22">
        <v>3680</v>
      </c>
      <c r="P68" s="3">
        <v>920</v>
      </c>
      <c r="Q68" s="23"/>
      <c r="R68" s="24">
        <v>21</v>
      </c>
      <c r="S68" s="1">
        <v>1</v>
      </c>
      <c r="T68" s="13"/>
      <c r="U68" s="25">
        <f t="shared" si="0"/>
        <v>2238.3333333333335</v>
      </c>
      <c r="V68" s="25">
        <f t="shared" si="1"/>
        <v>556.66666666666663</v>
      </c>
      <c r="W68" s="25">
        <f t="shared" si="2"/>
        <v>1681.666666666667</v>
      </c>
      <c r="X68" s="13"/>
      <c r="Y68" s="24">
        <f t="shared" si="3"/>
        <v>230260</v>
      </c>
      <c r="Z68" s="25">
        <f t="shared" si="4"/>
        <v>2795</v>
      </c>
      <c r="AA68" s="3"/>
      <c r="AB68" s="3"/>
      <c r="AC68" s="3"/>
      <c r="AD68" s="3"/>
      <c r="AE68" s="3"/>
      <c r="AF68" s="3"/>
      <c r="AG68" s="3"/>
      <c r="AH68" s="3"/>
      <c r="AI68" s="3"/>
      <c r="AJ68" s="3"/>
    </row>
    <row r="69" spans="1:36" x14ac:dyDescent="0.35">
      <c r="A69" s="3"/>
      <c r="B69" s="21" t="s">
        <v>78</v>
      </c>
      <c r="C69" s="22">
        <v>3297</v>
      </c>
      <c r="D69" s="3">
        <v>10</v>
      </c>
      <c r="E69" s="23"/>
      <c r="F69" s="22">
        <v>106</v>
      </c>
      <c r="G69" s="3">
        <v>5</v>
      </c>
      <c r="H69" s="23"/>
      <c r="I69" s="24">
        <v>11389</v>
      </c>
      <c r="J69" s="1">
        <v>134</v>
      </c>
      <c r="K69" s="13"/>
      <c r="L69" s="3"/>
      <c r="M69" s="3"/>
      <c r="N69" s="23"/>
      <c r="O69" s="3"/>
      <c r="P69" s="3"/>
      <c r="Q69" s="23"/>
      <c r="R69" s="1"/>
      <c r="S69" s="1"/>
      <c r="T69" s="13"/>
      <c r="U69" s="25">
        <f t="shared" si="0"/>
        <v>49.666666666666664</v>
      </c>
      <c r="V69" s="25">
        <f t="shared" si="1"/>
        <v>0</v>
      </c>
      <c r="W69" s="25">
        <f t="shared" si="2"/>
        <v>49.666666666666664</v>
      </c>
      <c r="X69" s="13"/>
      <c r="Y69" s="24">
        <f t="shared" si="3"/>
        <v>4930.666666666667</v>
      </c>
      <c r="Z69" s="25">
        <f t="shared" si="4"/>
        <v>49.666666666666664</v>
      </c>
      <c r="AA69" s="3"/>
      <c r="AB69" s="3"/>
      <c r="AC69" s="3"/>
      <c r="AD69" s="3"/>
      <c r="AE69" s="3"/>
      <c r="AF69" s="3"/>
      <c r="AG69" s="3"/>
      <c r="AH69" s="3"/>
      <c r="AI69" s="3"/>
      <c r="AJ69" s="3"/>
    </row>
    <row r="70" spans="1:36" x14ac:dyDescent="0.35">
      <c r="B70" s="21" t="s">
        <v>79</v>
      </c>
      <c r="C70" s="22"/>
      <c r="D70" s="3"/>
      <c r="E70" s="23"/>
      <c r="F70" s="22"/>
      <c r="G70" s="3"/>
      <c r="H70" s="23"/>
      <c r="I70" s="24">
        <v>898</v>
      </c>
      <c r="J70" s="1">
        <v>88</v>
      </c>
      <c r="K70" s="13"/>
      <c r="L70" s="3"/>
      <c r="M70" s="3"/>
      <c r="N70" s="23"/>
      <c r="O70" s="3"/>
      <c r="P70" s="3"/>
      <c r="Q70" s="23"/>
      <c r="R70" s="1"/>
      <c r="S70" s="1"/>
      <c r="T70" s="13"/>
      <c r="U70" s="25">
        <f t="shared" si="0"/>
        <v>29.333333333333332</v>
      </c>
      <c r="V70" s="25">
        <f t="shared" si="1"/>
        <v>0</v>
      </c>
      <c r="W70" s="25">
        <f t="shared" si="2"/>
        <v>29.333333333333332</v>
      </c>
      <c r="X70" s="13"/>
      <c r="Y70" s="24">
        <f t="shared" si="3"/>
        <v>299.33333333333331</v>
      </c>
      <c r="Z70" s="25">
        <f t="shared" si="4"/>
        <v>29.333333333333332</v>
      </c>
      <c r="AA70" s="3"/>
      <c r="AB70" s="3"/>
      <c r="AC70" s="3"/>
      <c r="AD70" s="3"/>
      <c r="AE70" s="3"/>
      <c r="AF70" s="3"/>
      <c r="AG70" s="3"/>
      <c r="AH70" s="3"/>
      <c r="AI70" s="3"/>
      <c r="AJ70" s="3"/>
    </row>
    <row r="71" spans="1:36" x14ac:dyDescent="0.35">
      <c r="B71" s="21" t="s">
        <v>80</v>
      </c>
      <c r="C71" s="22"/>
      <c r="D71" s="3"/>
      <c r="E71" s="23"/>
      <c r="F71" s="22"/>
      <c r="G71" s="3"/>
      <c r="H71" s="23"/>
      <c r="I71" s="24">
        <v>55</v>
      </c>
      <c r="J71" s="1">
        <v>0</v>
      </c>
      <c r="K71" s="13"/>
      <c r="L71" s="3"/>
      <c r="M71" s="3"/>
      <c r="N71" s="23"/>
      <c r="O71" s="3"/>
      <c r="P71" s="3"/>
      <c r="Q71" s="23"/>
      <c r="R71" s="1"/>
      <c r="S71" s="1"/>
      <c r="T71" s="13"/>
      <c r="U71" s="25">
        <f t="shared" si="0"/>
        <v>0</v>
      </c>
      <c r="V71" s="25">
        <f t="shared" si="1"/>
        <v>0</v>
      </c>
      <c r="W71" s="25">
        <f t="shared" si="2"/>
        <v>0</v>
      </c>
      <c r="X71" s="13"/>
      <c r="Y71" s="24">
        <f t="shared" si="3"/>
        <v>18.333333333333332</v>
      </c>
      <c r="Z71" s="25">
        <f t="shared" si="4"/>
        <v>0</v>
      </c>
      <c r="AA71" s="3"/>
      <c r="AB71" s="3"/>
      <c r="AC71" s="3"/>
      <c r="AD71" s="3"/>
      <c r="AE71" s="3"/>
      <c r="AF71" s="3"/>
      <c r="AG71" s="3"/>
      <c r="AH71" s="3"/>
      <c r="AI71" s="3"/>
      <c r="AJ71" s="3"/>
    </row>
    <row r="72" spans="1:36" x14ac:dyDescent="0.35">
      <c r="A72" s="3"/>
      <c r="B72" s="21" t="s">
        <v>81</v>
      </c>
      <c r="C72" s="22">
        <v>463</v>
      </c>
      <c r="D72" s="3">
        <v>5</v>
      </c>
      <c r="E72" s="23"/>
      <c r="F72" s="22">
        <v>35017</v>
      </c>
      <c r="G72" s="3">
        <v>342</v>
      </c>
      <c r="H72" s="23"/>
      <c r="I72" s="24">
        <v>29570</v>
      </c>
      <c r="J72" s="1">
        <v>262</v>
      </c>
      <c r="K72" s="13"/>
      <c r="L72" s="22">
        <v>77</v>
      </c>
      <c r="M72" s="3">
        <v>1</v>
      </c>
      <c r="N72" s="23"/>
      <c r="O72" s="3"/>
      <c r="P72" s="3"/>
      <c r="Q72" s="23"/>
      <c r="R72" s="24">
        <v>69</v>
      </c>
      <c r="S72" s="1">
        <v>1</v>
      </c>
      <c r="T72" s="13"/>
      <c r="U72" s="25">
        <f t="shared" si="0"/>
        <v>203</v>
      </c>
      <c r="V72" s="25">
        <f t="shared" si="1"/>
        <v>0.66666666666666663</v>
      </c>
      <c r="W72" s="25">
        <f t="shared" si="2"/>
        <v>202.33333333333334</v>
      </c>
      <c r="X72" s="13"/>
      <c r="Y72" s="24">
        <f t="shared" si="3"/>
        <v>21732</v>
      </c>
      <c r="Z72" s="25">
        <f t="shared" si="4"/>
        <v>203.66666666666666</v>
      </c>
      <c r="AA72" s="3"/>
      <c r="AB72" s="3"/>
      <c r="AC72" s="3"/>
      <c r="AD72" s="3"/>
      <c r="AE72" s="3"/>
      <c r="AF72" s="3"/>
      <c r="AG72" s="3"/>
      <c r="AH72" s="3"/>
      <c r="AI72" s="3"/>
      <c r="AJ72" s="3"/>
    </row>
    <row r="73" spans="1:36" x14ac:dyDescent="0.35">
      <c r="A73" s="3"/>
      <c r="B73" s="21" t="s">
        <v>82</v>
      </c>
      <c r="C73" s="22">
        <v>180</v>
      </c>
      <c r="D73" s="26">
        <v>42000</v>
      </c>
      <c r="E73" s="23"/>
      <c r="F73" s="3"/>
      <c r="G73" s="3"/>
      <c r="H73" s="23"/>
      <c r="K73" s="13"/>
      <c r="L73" s="3"/>
      <c r="M73" s="3"/>
      <c r="N73" s="23"/>
      <c r="O73" s="3"/>
      <c r="P73" s="3"/>
      <c r="Q73" s="23"/>
      <c r="R73" s="1"/>
      <c r="S73" s="1"/>
      <c r="T73" s="13"/>
      <c r="U73" s="25">
        <f t="shared" si="0"/>
        <v>14000</v>
      </c>
      <c r="V73" s="25">
        <f t="shared" si="1"/>
        <v>0</v>
      </c>
      <c r="W73" s="25">
        <f t="shared" si="2"/>
        <v>14000</v>
      </c>
      <c r="X73" s="13"/>
      <c r="Y73" s="24">
        <f t="shared" si="3"/>
        <v>60</v>
      </c>
      <c r="Z73" s="25">
        <f t="shared" si="4"/>
        <v>14000</v>
      </c>
      <c r="AA73" s="3"/>
      <c r="AB73" s="3"/>
      <c r="AC73" s="3"/>
      <c r="AD73" s="3"/>
      <c r="AE73" s="3"/>
      <c r="AF73" s="3"/>
      <c r="AG73" s="3"/>
      <c r="AH73" s="3"/>
      <c r="AI73" s="3"/>
      <c r="AJ73" s="3"/>
    </row>
    <row r="74" spans="1:36" x14ac:dyDescent="0.35">
      <c r="A74" s="3"/>
      <c r="B74" s="21" t="s">
        <v>83</v>
      </c>
      <c r="E74" s="23"/>
      <c r="F74" s="22">
        <v>803</v>
      </c>
      <c r="G74" s="3">
        <v>1</v>
      </c>
      <c r="H74" s="23"/>
      <c r="I74" s="24">
        <v>292</v>
      </c>
      <c r="J74" s="1">
        <v>6</v>
      </c>
      <c r="K74" s="13"/>
      <c r="L74" s="3"/>
      <c r="M74" s="3"/>
      <c r="N74" s="23"/>
      <c r="O74" s="3"/>
      <c r="P74" s="3"/>
      <c r="Q74" s="23"/>
      <c r="R74" s="1"/>
      <c r="S74" s="1"/>
      <c r="T74" s="13"/>
      <c r="U74" s="25">
        <f t="shared" si="0"/>
        <v>2.3333333333333335</v>
      </c>
      <c r="V74" s="25">
        <f t="shared" si="1"/>
        <v>0</v>
      </c>
      <c r="W74" s="25">
        <f t="shared" si="2"/>
        <v>2.3333333333333335</v>
      </c>
      <c r="X74" s="13"/>
      <c r="Y74" s="24">
        <f t="shared" si="3"/>
        <v>365</v>
      </c>
      <c r="Z74" s="25">
        <f t="shared" si="4"/>
        <v>2.3333333333333335</v>
      </c>
      <c r="AA74" s="3"/>
      <c r="AB74" s="3"/>
      <c r="AC74" s="3"/>
      <c r="AD74" s="3"/>
      <c r="AE74" s="3"/>
      <c r="AF74" s="3"/>
      <c r="AG74" s="3"/>
      <c r="AH74" s="3"/>
      <c r="AI74" s="3"/>
      <c r="AJ74" s="3"/>
    </row>
    <row r="75" spans="1:36" x14ac:dyDescent="0.35">
      <c r="A75" s="3"/>
      <c r="B75" s="235" t="s">
        <v>84</v>
      </c>
      <c r="C75" s="22">
        <v>692625</v>
      </c>
      <c r="D75" s="26">
        <v>76782</v>
      </c>
      <c r="E75" s="23"/>
      <c r="F75" s="22">
        <v>215682</v>
      </c>
      <c r="G75" s="26">
        <v>21825</v>
      </c>
      <c r="H75" s="23"/>
      <c r="I75" s="24">
        <v>33143</v>
      </c>
      <c r="J75" s="25">
        <v>1972</v>
      </c>
      <c r="K75" s="13"/>
      <c r="L75" s="22">
        <v>379529</v>
      </c>
      <c r="M75" s="26">
        <v>5186</v>
      </c>
      <c r="N75" s="23"/>
      <c r="O75" s="22">
        <v>176437</v>
      </c>
      <c r="P75" s="26">
        <v>5541</v>
      </c>
      <c r="Q75" s="23"/>
      <c r="R75" s="1"/>
      <c r="S75" s="1"/>
      <c r="T75" s="13"/>
      <c r="U75" s="142">
        <f t="shared" si="0"/>
        <v>33526.333333333336</v>
      </c>
      <c r="V75" s="236">
        <f t="shared" si="1"/>
        <v>3575.6666666666665</v>
      </c>
      <c r="W75" s="25">
        <f t="shared" si="2"/>
        <v>29950.666666666668</v>
      </c>
      <c r="X75" s="13"/>
      <c r="Y75" s="24">
        <f t="shared" si="3"/>
        <v>499138.66666666669</v>
      </c>
      <c r="Z75" s="25">
        <f t="shared" si="4"/>
        <v>37102</v>
      </c>
      <c r="AA75" s="3"/>
      <c r="AB75" s="3"/>
      <c r="AC75" s="3"/>
      <c r="AD75" s="3"/>
      <c r="AE75" s="3"/>
      <c r="AF75" s="3"/>
      <c r="AG75" s="3"/>
      <c r="AH75" s="3"/>
      <c r="AI75" s="3"/>
      <c r="AJ75" s="3"/>
    </row>
    <row r="76" spans="1:36" x14ac:dyDescent="0.35">
      <c r="A76" s="3"/>
      <c r="B76" s="21" t="s">
        <v>85</v>
      </c>
      <c r="E76" s="23"/>
      <c r="F76" s="22">
        <v>271</v>
      </c>
      <c r="G76" s="3">
        <v>3</v>
      </c>
      <c r="H76" s="23"/>
      <c r="I76" s="24">
        <v>3</v>
      </c>
      <c r="J76" s="1">
        <v>0</v>
      </c>
      <c r="K76" s="13"/>
      <c r="L76" s="22"/>
      <c r="M76" s="26"/>
      <c r="N76" s="23"/>
      <c r="O76" s="22"/>
      <c r="P76" s="26"/>
      <c r="Q76" s="23"/>
      <c r="R76" s="1"/>
      <c r="S76" s="1"/>
      <c r="T76" s="13"/>
      <c r="U76" s="25">
        <f t="shared" ref="U76:U128" si="5">(D76+G76+J76)/3</f>
        <v>1</v>
      </c>
      <c r="V76" s="25">
        <f t="shared" ref="V76:V128" si="6">(M76+P76+S76)/3</f>
        <v>0</v>
      </c>
      <c r="W76" s="25">
        <f t="shared" ref="W76:W128" si="7">U76-V76</f>
        <v>1</v>
      </c>
      <c r="X76" s="13"/>
      <c r="Y76" s="24">
        <f t="shared" ref="Y76:Y128" si="8">(C76+F76+I76+L76+O76+R76)/3</f>
        <v>91.333333333333329</v>
      </c>
      <c r="Z76" s="25">
        <f t="shared" ref="Z76:Z128" si="9">U76+V76</f>
        <v>1</v>
      </c>
      <c r="AA76" s="3"/>
      <c r="AB76" s="3"/>
      <c r="AC76" s="3"/>
      <c r="AD76" s="3"/>
      <c r="AE76" s="3"/>
      <c r="AF76" s="3"/>
      <c r="AG76" s="3"/>
      <c r="AH76" s="3"/>
      <c r="AI76" s="3"/>
      <c r="AJ76" s="3"/>
    </row>
    <row r="77" spans="1:36" x14ac:dyDescent="0.35">
      <c r="A77" s="3"/>
      <c r="B77" s="21" t="s">
        <v>86</v>
      </c>
      <c r="C77" s="22">
        <v>878</v>
      </c>
      <c r="D77" s="3">
        <v>20</v>
      </c>
      <c r="E77" s="23"/>
      <c r="F77" s="22">
        <v>875</v>
      </c>
      <c r="G77" s="3">
        <v>23</v>
      </c>
      <c r="H77" s="23"/>
      <c r="I77" s="24">
        <v>733</v>
      </c>
      <c r="J77" s="1">
        <v>10</v>
      </c>
      <c r="K77" s="13"/>
      <c r="L77" s="3"/>
      <c r="M77" s="3"/>
      <c r="N77" s="23"/>
      <c r="O77" s="3"/>
      <c r="P77" s="3"/>
      <c r="Q77" s="23"/>
      <c r="R77" s="1"/>
      <c r="S77" s="1"/>
      <c r="T77" s="13"/>
      <c r="U77" s="25">
        <f t="shared" si="5"/>
        <v>17.666666666666668</v>
      </c>
      <c r="V77" s="25">
        <f t="shared" si="6"/>
        <v>0</v>
      </c>
      <c r="W77" s="25">
        <f t="shared" si="7"/>
        <v>17.666666666666668</v>
      </c>
      <c r="X77" s="13"/>
      <c r="Y77" s="24">
        <f t="shared" si="8"/>
        <v>828.66666666666663</v>
      </c>
      <c r="Z77" s="25">
        <f t="shared" si="9"/>
        <v>17.666666666666668</v>
      </c>
      <c r="AA77" s="3"/>
      <c r="AB77" s="3"/>
      <c r="AC77" s="3"/>
      <c r="AD77" s="3"/>
      <c r="AE77" s="3"/>
      <c r="AF77" s="3"/>
      <c r="AG77" s="3"/>
      <c r="AH77" s="3"/>
      <c r="AI77" s="3"/>
      <c r="AJ77" s="3"/>
    </row>
    <row r="78" spans="1:36" x14ac:dyDescent="0.35">
      <c r="A78" s="3"/>
      <c r="B78" s="21" t="s">
        <v>87</v>
      </c>
      <c r="E78" s="23"/>
      <c r="F78" s="22">
        <v>1375</v>
      </c>
      <c r="G78" s="3">
        <v>9</v>
      </c>
      <c r="H78" s="23"/>
      <c r="I78" s="1"/>
      <c r="J78" s="1"/>
      <c r="K78" s="13"/>
      <c r="L78" s="3"/>
      <c r="M78" s="3"/>
      <c r="N78" s="23"/>
      <c r="O78" s="3"/>
      <c r="P78" s="3"/>
      <c r="Q78" s="23"/>
      <c r="R78" s="1"/>
      <c r="S78" s="1"/>
      <c r="T78" s="13"/>
      <c r="U78" s="25">
        <f t="shared" si="5"/>
        <v>3</v>
      </c>
      <c r="V78" s="25">
        <f t="shared" si="6"/>
        <v>0</v>
      </c>
      <c r="W78" s="25">
        <f t="shared" si="7"/>
        <v>3</v>
      </c>
      <c r="X78" s="13"/>
      <c r="Y78" s="24">
        <f t="shared" si="8"/>
        <v>458.33333333333331</v>
      </c>
      <c r="Z78" s="25">
        <f t="shared" si="9"/>
        <v>3</v>
      </c>
      <c r="AA78" s="3"/>
      <c r="AB78" s="3"/>
      <c r="AC78" s="3"/>
      <c r="AD78" s="3"/>
      <c r="AE78" s="3"/>
      <c r="AF78" s="3"/>
      <c r="AG78" s="3"/>
      <c r="AH78" s="3"/>
      <c r="AI78" s="3"/>
      <c r="AJ78" s="3"/>
    </row>
    <row r="79" spans="1:36" x14ac:dyDescent="0.35">
      <c r="A79" s="3"/>
      <c r="B79" s="235" t="s">
        <v>88</v>
      </c>
      <c r="C79" s="22">
        <v>113603</v>
      </c>
      <c r="D79" s="3">
        <v>734</v>
      </c>
      <c r="E79" s="23"/>
      <c r="F79" s="22">
        <v>5368</v>
      </c>
      <c r="G79" s="3">
        <v>28</v>
      </c>
      <c r="H79" s="23"/>
      <c r="I79" s="24">
        <v>38556</v>
      </c>
      <c r="J79" s="1">
        <v>239</v>
      </c>
      <c r="K79" s="13"/>
      <c r="L79" s="22">
        <v>23406327</v>
      </c>
      <c r="M79" s="26">
        <v>267651</v>
      </c>
      <c r="N79" s="23"/>
      <c r="O79" s="22">
        <v>17681581</v>
      </c>
      <c r="P79" s="26">
        <v>300936</v>
      </c>
      <c r="Q79" s="23"/>
      <c r="R79" s="24">
        <v>13909189</v>
      </c>
      <c r="S79" s="133">
        <v>306698</v>
      </c>
      <c r="T79" s="13"/>
      <c r="U79" s="142">
        <f t="shared" si="5"/>
        <v>333.66666666666669</v>
      </c>
      <c r="V79" s="236">
        <f t="shared" si="6"/>
        <v>291761.66666666669</v>
      </c>
      <c r="W79" s="25">
        <f t="shared" si="7"/>
        <v>-291428</v>
      </c>
      <c r="X79" s="13"/>
      <c r="Y79" s="24">
        <f t="shared" si="8"/>
        <v>18384874.666666668</v>
      </c>
      <c r="Z79" s="25">
        <f t="shared" si="9"/>
        <v>292095.33333333337</v>
      </c>
      <c r="AA79" s="3"/>
      <c r="AB79" s="3"/>
      <c r="AC79" s="3"/>
      <c r="AD79" s="3"/>
      <c r="AE79" s="3"/>
      <c r="AF79" s="3"/>
      <c r="AG79" s="3"/>
      <c r="AH79" s="3"/>
      <c r="AI79" s="3"/>
      <c r="AJ79" s="3"/>
    </row>
    <row r="80" spans="1:36" x14ac:dyDescent="0.35">
      <c r="A80" s="3"/>
      <c r="B80" s="21" t="s">
        <v>89</v>
      </c>
      <c r="E80" s="23"/>
      <c r="F80" s="22">
        <v>358</v>
      </c>
      <c r="G80" s="3">
        <v>1</v>
      </c>
      <c r="H80" s="23"/>
      <c r="K80" s="13"/>
      <c r="L80" s="3"/>
      <c r="M80" s="3"/>
      <c r="N80" s="23"/>
      <c r="O80" s="3"/>
      <c r="P80" s="3"/>
      <c r="Q80" s="23"/>
      <c r="R80" s="1"/>
      <c r="S80" s="1"/>
      <c r="T80" s="13"/>
      <c r="U80" s="25">
        <f t="shared" si="5"/>
        <v>0.33333333333333331</v>
      </c>
      <c r="V80" s="25">
        <f t="shared" si="6"/>
        <v>0</v>
      </c>
      <c r="W80" s="25">
        <f t="shared" si="7"/>
        <v>0.33333333333333331</v>
      </c>
      <c r="X80" s="13"/>
      <c r="Y80" s="24">
        <f t="shared" si="8"/>
        <v>119.33333333333333</v>
      </c>
      <c r="Z80" s="25">
        <f t="shared" si="9"/>
        <v>0.33333333333333331</v>
      </c>
      <c r="AA80" s="3"/>
      <c r="AB80" s="3"/>
      <c r="AC80" s="3"/>
      <c r="AD80" s="3"/>
      <c r="AE80" s="3"/>
      <c r="AF80" s="3"/>
      <c r="AG80" s="3"/>
      <c r="AH80" s="3"/>
      <c r="AI80" s="3"/>
      <c r="AJ80" s="3"/>
    </row>
    <row r="81" spans="1:36" x14ac:dyDescent="0.35">
      <c r="A81" s="3"/>
      <c r="B81" s="21" t="s">
        <v>90</v>
      </c>
      <c r="C81" s="22">
        <v>10139</v>
      </c>
      <c r="D81" s="3">
        <v>96</v>
      </c>
      <c r="E81" s="23"/>
      <c r="F81" s="22">
        <v>29972</v>
      </c>
      <c r="G81" s="26">
        <v>23540</v>
      </c>
      <c r="H81" s="23"/>
      <c r="I81" s="24">
        <v>12164</v>
      </c>
      <c r="J81" s="1">
        <v>150</v>
      </c>
      <c r="K81" s="13"/>
      <c r="L81" s="3"/>
      <c r="M81" s="3"/>
      <c r="N81" s="23"/>
      <c r="O81" s="3"/>
      <c r="P81" s="3"/>
      <c r="Q81" s="23"/>
      <c r="R81" s="1"/>
      <c r="S81" s="1"/>
      <c r="T81" s="13"/>
      <c r="U81" s="25">
        <f t="shared" si="5"/>
        <v>7928.666666666667</v>
      </c>
      <c r="V81" s="25">
        <f t="shared" si="6"/>
        <v>0</v>
      </c>
      <c r="W81" s="25">
        <f t="shared" si="7"/>
        <v>7928.666666666667</v>
      </c>
      <c r="X81" s="13"/>
      <c r="Y81" s="24">
        <f t="shared" si="8"/>
        <v>17425</v>
      </c>
      <c r="Z81" s="25">
        <f t="shared" si="9"/>
        <v>7928.666666666667</v>
      </c>
      <c r="AA81" s="3"/>
      <c r="AB81" s="3"/>
      <c r="AC81" s="3"/>
      <c r="AD81" s="3"/>
      <c r="AE81" s="3"/>
      <c r="AF81" s="3"/>
      <c r="AG81" s="3"/>
      <c r="AH81" s="3"/>
      <c r="AI81" s="3"/>
      <c r="AJ81" s="3"/>
    </row>
    <row r="82" spans="1:36" x14ac:dyDescent="0.35">
      <c r="A82" s="3"/>
      <c r="B82" s="21" t="s">
        <v>91</v>
      </c>
      <c r="C82" s="22">
        <v>15179</v>
      </c>
      <c r="D82" s="3">
        <v>311</v>
      </c>
      <c r="E82" s="23"/>
      <c r="F82" s="22">
        <v>4499</v>
      </c>
      <c r="G82" s="3">
        <v>15</v>
      </c>
      <c r="H82" s="23"/>
      <c r="I82" s="1"/>
      <c r="J82" s="1"/>
      <c r="K82" s="13"/>
      <c r="L82" s="3"/>
      <c r="M82" s="3"/>
      <c r="N82" s="23"/>
      <c r="O82" s="22">
        <v>262</v>
      </c>
      <c r="P82" s="3">
        <v>152</v>
      </c>
      <c r="Q82" s="23"/>
      <c r="R82" s="1"/>
      <c r="S82" s="1"/>
      <c r="T82" s="13"/>
      <c r="U82" s="25">
        <f t="shared" si="5"/>
        <v>108.66666666666667</v>
      </c>
      <c r="V82" s="25">
        <f t="shared" si="6"/>
        <v>50.666666666666664</v>
      </c>
      <c r="W82" s="25">
        <f t="shared" si="7"/>
        <v>58.000000000000007</v>
      </c>
      <c r="X82" s="13"/>
      <c r="Y82" s="24">
        <f t="shared" si="8"/>
        <v>6646.666666666667</v>
      </c>
      <c r="Z82" s="25">
        <f t="shared" si="9"/>
        <v>159.33333333333334</v>
      </c>
      <c r="AA82" s="3"/>
      <c r="AB82" s="3"/>
      <c r="AC82" s="3"/>
      <c r="AD82" s="3"/>
      <c r="AE82" s="3"/>
      <c r="AF82" s="3"/>
      <c r="AG82" s="3"/>
      <c r="AH82" s="3"/>
      <c r="AI82" s="3"/>
      <c r="AJ82" s="3"/>
    </row>
    <row r="83" spans="1:36" x14ac:dyDescent="0.35">
      <c r="A83" s="3"/>
      <c r="B83" s="21" t="s">
        <v>92</v>
      </c>
      <c r="C83" s="22">
        <v>11161</v>
      </c>
      <c r="D83" s="26">
        <v>1173</v>
      </c>
      <c r="E83" s="23"/>
      <c r="F83" s="22">
        <v>19958</v>
      </c>
      <c r="G83" s="26">
        <v>2007</v>
      </c>
      <c r="H83" s="23"/>
      <c r="I83" s="24">
        <v>9944</v>
      </c>
      <c r="J83" s="1">
        <v>948</v>
      </c>
      <c r="K83" s="13"/>
      <c r="L83" s="3"/>
      <c r="M83" s="3"/>
      <c r="N83" s="23"/>
      <c r="O83" s="3"/>
      <c r="P83" s="3"/>
      <c r="Q83" s="23"/>
      <c r="R83" s="1"/>
      <c r="S83" s="1"/>
      <c r="T83" s="13"/>
      <c r="U83" s="25">
        <f t="shared" si="5"/>
        <v>1376</v>
      </c>
      <c r="V83" s="25">
        <f t="shared" si="6"/>
        <v>0</v>
      </c>
      <c r="W83" s="25">
        <f t="shared" si="7"/>
        <v>1376</v>
      </c>
      <c r="X83" s="13"/>
      <c r="Y83" s="24">
        <f t="shared" si="8"/>
        <v>13687.666666666666</v>
      </c>
      <c r="Z83" s="25">
        <f t="shared" si="9"/>
        <v>1376</v>
      </c>
      <c r="AA83" s="3"/>
      <c r="AB83" s="3"/>
      <c r="AC83" s="3"/>
      <c r="AD83" s="3"/>
      <c r="AE83" s="3"/>
      <c r="AF83" s="3"/>
      <c r="AG83" s="3"/>
      <c r="AH83" s="3"/>
      <c r="AI83" s="3"/>
      <c r="AJ83" s="3"/>
    </row>
    <row r="84" spans="1:36" x14ac:dyDescent="0.35">
      <c r="A84" s="3"/>
      <c r="B84" s="235" t="s">
        <v>93</v>
      </c>
      <c r="C84" s="22">
        <v>6677645</v>
      </c>
      <c r="D84" s="26">
        <v>124697</v>
      </c>
      <c r="E84" s="23"/>
      <c r="F84" s="22">
        <v>82734</v>
      </c>
      <c r="G84" s="26">
        <v>2122</v>
      </c>
      <c r="H84" s="23"/>
      <c r="I84" s="24">
        <v>9735</v>
      </c>
      <c r="J84" s="25">
        <v>43530</v>
      </c>
      <c r="K84" s="13"/>
      <c r="L84" s="22">
        <v>6340842</v>
      </c>
      <c r="M84" s="26">
        <v>64995</v>
      </c>
      <c r="N84" s="23"/>
      <c r="O84" s="22">
        <v>225294</v>
      </c>
      <c r="P84" s="26">
        <v>1806</v>
      </c>
      <c r="Q84" s="23"/>
      <c r="R84" s="24">
        <v>777667</v>
      </c>
      <c r="S84" s="133">
        <v>182959</v>
      </c>
      <c r="T84" s="13"/>
      <c r="U84" s="142">
        <f t="shared" si="5"/>
        <v>56783</v>
      </c>
      <c r="V84" s="236">
        <f t="shared" si="6"/>
        <v>83253.333333333328</v>
      </c>
      <c r="W84" s="25">
        <f t="shared" si="7"/>
        <v>-26470.333333333328</v>
      </c>
      <c r="X84" s="13"/>
      <c r="Y84" s="24">
        <f t="shared" si="8"/>
        <v>4704639</v>
      </c>
      <c r="Z84" s="25">
        <f t="shared" si="9"/>
        <v>140036.33333333331</v>
      </c>
      <c r="AA84" s="3"/>
      <c r="AB84" s="3"/>
      <c r="AC84" s="3"/>
      <c r="AD84" s="3"/>
      <c r="AE84" s="3"/>
      <c r="AF84" s="3"/>
      <c r="AG84" s="3"/>
      <c r="AH84" s="3"/>
      <c r="AI84" s="3"/>
      <c r="AJ84" s="3"/>
    </row>
    <row r="85" spans="1:36" x14ac:dyDescent="0.35">
      <c r="A85" s="3"/>
      <c r="B85" s="21" t="s">
        <v>94</v>
      </c>
      <c r="C85" s="22">
        <v>6640</v>
      </c>
      <c r="D85" s="3">
        <v>35</v>
      </c>
      <c r="E85" s="23"/>
      <c r="F85" s="22">
        <v>5492</v>
      </c>
      <c r="G85" s="3">
        <v>79</v>
      </c>
      <c r="H85" s="23"/>
      <c r="I85" s="24">
        <v>1472</v>
      </c>
      <c r="J85" s="1">
        <v>2</v>
      </c>
      <c r="K85" s="13"/>
      <c r="L85" s="3"/>
      <c r="M85" s="3"/>
      <c r="N85" s="23"/>
      <c r="O85" s="3"/>
      <c r="P85" s="3"/>
      <c r="Q85" s="23"/>
      <c r="R85" s="1"/>
      <c r="S85" s="1"/>
      <c r="T85" s="13"/>
      <c r="U85" s="25">
        <f t="shared" si="5"/>
        <v>38.666666666666664</v>
      </c>
      <c r="V85" s="25">
        <f t="shared" si="6"/>
        <v>0</v>
      </c>
      <c r="W85" s="25">
        <f t="shared" si="7"/>
        <v>38.666666666666664</v>
      </c>
      <c r="X85" s="13"/>
      <c r="Y85" s="24">
        <f t="shared" si="8"/>
        <v>4534.666666666667</v>
      </c>
      <c r="Z85" s="25">
        <f t="shared" si="9"/>
        <v>38.666666666666664</v>
      </c>
      <c r="AA85" s="3"/>
      <c r="AB85" s="3"/>
      <c r="AC85" s="3"/>
      <c r="AD85" s="3"/>
      <c r="AE85" s="3"/>
      <c r="AF85" s="3"/>
      <c r="AG85" s="3"/>
      <c r="AH85" s="3"/>
      <c r="AI85" s="3"/>
      <c r="AJ85" s="3"/>
    </row>
    <row r="86" spans="1:36" x14ac:dyDescent="0.35">
      <c r="A86" s="3"/>
      <c r="B86" s="21" t="s">
        <v>95</v>
      </c>
      <c r="C86" s="22">
        <v>885</v>
      </c>
      <c r="D86" s="3">
        <v>10</v>
      </c>
      <c r="E86" s="23"/>
      <c r="F86" s="22">
        <v>1913</v>
      </c>
      <c r="G86" s="3">
        <v>2</v>
      </c>
      <c r="H86" s="23"/>
      <c r="I86" s="24">
        <v>1353</v>
      </c>
      <c r="J86" s="1">
        <v>3</v>
      </c>
      <c r="K86" s="13"/>
      <c r="L86" s="22">
        <v>3930</v>
      </c>
      <c r="M86" s="3">
        <v>236</v>
      </c>
      <c r="N86" s="23"/>
      <c r="O86" s="3"/>
      <c r="P86" s="3"/>
      <c r="Q86" s="23"/>
      <c r="R86" s="24">
        <v>3258</v>
      </c>
      <c r="S86" s="1">
        <v>174</v>
      </c>
      <c r="T86" s="13"/>
      <c r="U86" s="25">
        <f t="shared" si="5"/>
        <v>5</v>
      </c>
      <c r="V86" s="25">
        <f t="shared" si="6"/>
        <v>136.66666666666666</v>
      </c>
      <c r="W86" s="25">
        <f t="shared" si="7"/>
        <v>-131.66666666666666</v>
      </c>
      <c r="X86" s="13"/>
      <c r="Y86" s="24">
        <f t="shared" si="8"/>
        <v>3779.6666666666665</v>
      </c>
      <c r="Z86" s="25">
        <f t="shared" si="9"/>
        <v>141.66666666666666</v>
      </c>
      <c r="AA86" s="3"/>
      <c r="AB86" s="3"/>
      <c r="AC86" s="3"/>
      <c r="AD86" s="3"/>
      <c r="AE86" s="3"/>
      <c r="AF86" s="3"/>
      <c r="AG86" s="3"/>
      <c r="AH86" s="3"/>
      <c r="AI86" s="3"/>
      <c r="AJ86" s="3"/>
    </row>
    <row r="87" spans="1:36" x14ac:dyDescent="0.35">
      <c r="A87" s="3"/>
      <c r="B87" s="21" t="s">
        <v>96</v>
      </c>
      <c r="C87" s="22">
        <v>317331</v>
      </c>
      <c r="D87" s="26">
        <v>4479</v>
      </c>
      <c r="E87" s="23"/>
      <c r="F87" s="22">
        <v>52069</v>
      </c>
      <c r="G87" s="3">
        <v>642</v>
      </c>
      <c r="H87" s="23"/>
      <c r="I87" s="24">
        <v>64974</v>
      </c>
      <c r="J87" s="25">
        <v>1012</v>
      </c>
      <c r="K87" s="13"/>
      <c r="L87" s="3"/>
      <c r="M87" s="3"/>
      <c r="N87" s="23"/>
      <c r="O87" s="3"/>
      <c r="P87" s="3"/>
      <c r="Q87" s="23"/>
      <c r="R87" s="1"/>
      <c r="S87" s="1"/>
      <c r="T87" s="13"/>
      <c r="U87" s="25">
        <f t="shared" si="5"/>
        <v>2044.3333333333333</v>
      </c>
      <c r="V87" s="25">
        <f t="shared" si="6"/>
        <v>0</v>
      </c>
      <c r="W87" s="25">
        <f t="shared" si="7"/>
        <v>2044.3333333333333</v>
      </c>
      <c r="X87" s="13"/>
      <c r="Y87" s="24">
        <f t="shared" si="8"/>
        <v>144791.33333333334</v>
      </c>
      <c r="Z87" s="25">
        <f t="shared" si="9"/>
        <v>2044.3333333333333</v>
      </c>
      <c r="AA87" s="3"/>
      <c r="AB87" s="3"/>
      <c r="AC87" s="3"/>
      <c r="AD87" s="3"/>
      <c r="AE87" s="3"/>
      <c r="AF87" s="3"/>
      <c r="AG87" s="3"/>
      <c r="AH87" s="3"/>
      <c r="AI87" s="3"/>
      <c r="AJ87" s="3"/>
    </row>
    <row r="88" spans="1:36" x14ac:dyDescent="0.35">
      <c r="A88" s="3"/>
      <c r="B88" s="21" t="s">
        <v>97</v>
      </c>
      <c r="C88" s="22">
        <v>71</v>
      </c>
      <c r="D88" s="3">
        <v>60</v>
      </c>
      <c r="E88" s="23"/>
      <c r="F88" s="3"/>
      <c r="G88" s="3"/>
      <c r="H88" s="23"/>
      <c r="K88" s="13"/>
      <c r="L88" s="3"/>
      <c r="M88" s="3"/>
      <c r="N88" s="23"/>
      <c r="O88" s="3"/>
      <c r="P88" s="3"/>
      <c r="Q88" s="23"/>
      <c r="R88" s="1"/>
      <c r="S88" s="1"/>
      <c r="T88" s="13"/>
      <c r="U88" s="25">
        <f t="shared" si="5"/>
        <v>20</v>
      </c>
      <c r="V88" s="25">
        <f t="shared" si="6"/>
        <v>0</v>
      </c>
      <c r="W88" s="25">
        <f t="shared" si="7"/>
        <v>20</v>
      </c>
      <c r="X88" s="13"/>
      <c r="Y88" s="24">
        <f t="shared" si="8"/>
        <v>23.666666666666668</v>
      </c>
      <c r="Z88" s="25">
        <f t="shared" si="9"/>
        <v>20</v>
      </c>
      <c r="AA88" s="3"/>
      <c r="AB88" s="3"/>
      <c r="AC88" s="3"/>
      <c r="AD88" s="3"/>
      <c r="AE88" s="3"/>
      <c r="AF88" s="3"/>
      <c r="AG88" s="3"/>
      <c r="AH88" s="3"/>
      <c r="AI88" s="3"/>
      <c r="AJ88" s="3"/>
    </row>
    <row r="89" spans="1:36" x14ac:dyDescent="0.35">
      <c r="A89" s="3"/>
      <c r="B89" s="21" t="s">
        <v>98</v>
      </c>
      <c r="C89" s="22">
        <v>244553</v>
      </c>
      <c r="D89" s="26">
        <v>28255</v>
      </c>
      <c r="E89" s="23"/>
      <c r="F89" s="22">
        <v>58539</v>
      </c>
      <c r="G89" s="3">
        <v>655</v>
      </c>
      <c r="H89" s="23"/>
      <c r="I89" s="1"/>
      <c r="J89" s="1"/>
      <c r="K89" s="13"/>
      <c r="L89" s="3"/>
      <c r="M89" s="3"/>
      <c r="N89" s="23"/>
      <c r="O89" s="3"/>
      <c r="P89" s="3"/>
      <c r="Q89" s="23"/>
      <c r="R89" s="1"/>
      <c r="S89" s="1"/>
      <c r="T89" s="13"/>
      <c r="U89" s="25">
        <f t="shared" si="5"/>
        <v>9636.6666666666661</v>
      </c>
      <c r="V89" s="25">
        <f t="shared" si="6"/>
        <v>0</v>
      </c>
      <c r="W89" s="25">
        <f t="shared" si="7"/>
        <v>9636.6666666666661</v>
      </c>
      <c r="X89" s="13"/>
      <c r="Y89" s="24">
        <f t="shared" si="8"/>
        <v>101030.66666666667</v>
      </c>
      <c r="Z89" s="25">
        <f t="shared" si="9"/>
        <v>9636.6666666666661</v>
      </c>
      <c r="AA89" s="3"/>
      <c r="AB89" s="3"/>
      <c r="AC89" s="3"/>
      <c r="AD89" s="3"/>
      <c r="AE89" s="3"/>
      <c r="AF89" s="3"/>
      <c r="AG89" s="3"/>
      <c r="AH89" s="3"/>
      <c r="AI89" s="3"/>
      <c r="AJ89" s="3"/>
    </row>
    <row r="90" spans="1:36" x14ac:dyDescent="0.35">
      <c r="A90" s="3"/>
      <c r="B90" s="21" t="s">
        <v>99</v>
      </c>
      <c r="C90" s="22">
        <v>8705</v>
      </c>
      <c r="D90" s="3">
        <v>32</v>
      </c>
      <c r="E90" s="23"/>
      <c r="F90" s="22">
        <v>503</v>
      </c>
      <c r="G90" s="3">
        <v>2</v>
      </c>
      <c r="H90" s="23"/>
      <c r="I90" s="24">
        <v>7242</v>
      </c>
      <c r="J90" s="1">
        <v>52</v>
      </c>
      <c r="K90" s="13"/>
      <c r="L90" s="3"/>
      <c r="M90" s="3"/>
      <c r="N90" s="23"/>
      <c r="O90" s="3"/>
      <c r="P90" s="3"/>
      <c r="Q90" s="23"/>
      <c r="R90" s="1"/>
      <c r="S90" s="1"/>
      <c r="T90" s="13"/>
      <c r="U90" s="25">
        <f t="shared" si="5"/>
        <v>28.666666666666668</v>
      </c>
      <c r="V90" s="25">
        <f t="shared" si="6"/>
        <v>0</v>
      </c>
      <c r="W90" s="25">
        <f t="shared" si="7"/>
        <v>28.666666666666668</v>
      </c>
      <c r="X90" s="13"/>
      <c r="Y90" s="24">
        <f t="shared" si="8"/>
        <v>5483.333333333333</v>
      </c>
      <c r="Z90" s="25">
        <f t="shared" si="9"/>
        <v>28.666666666666668</v>
      </c>
      <c r="AA90" s="3"/>
      <c r="AB90" s="3"/>
      <c r="AC90" s="3"/>
      <c r="AD90" s="3"/>
      <c r="AE90" s="3"/>
      <c r="AF90" s="3"/>
      <c r="AG90" s="3"/>
      <c r="AH90" s="3"/>
      <c r="AI90" s="3"/>
      <c r="AJ90" s="3"/>
    </row>
    <row r="91" spans="1:36" x14ac:dyDescent="0.35">
      <c r="A91" s="3"/>
      <c r="B91" s="21" t="s">
        <v>100</v>
      </c>
      <c r="C91" s="22">
        <v>8533</v>
      </c>
      <c r="D91" s="3">
        <v>38</v>
      </c>
      <c r="E91" s="23"/>
      <c r="F91" s="22">
        <v>158007</v>
      </c>
      <c r="G91" s="26">
        <v>1707</v>
      </c>
      <c r="H91" s="23"/>
      <c r="I91" s="24">
        <v>7838</v>
      </c>
      <c r="J91" s="1">
        <v>33</v>
      </c>
      <c r="K91" s="13"/>
      <c r="L91" s="3"/>
      <c r="M91" s="3"/>
      <c r="N91" s="23"/>
      <c r="O91" s="22">
        <v>66745</v>
      </c>
      <c r="P91" s="26">
        <v>1485</v>
      </c>
      <c r="Q91" s="23"/>
      <c r="R91" s="24">
        <v>38612</v>
      </c>
      <c r="S91" s="25">
        <v>1035</v>
      </c>
      <c r="T91" s="13"/>
      <c r="U91" s="25">
        <f t="shared" si="5"/>
        <v>592.66666666666663</v>
      </c>
      <c r="V91" s="25">
        <f t="shared" si="6"/>
        <v>840</v>
      </c>
      <c r="W91" s="25">
        <f t="shared" si="7"/>
        <v>-247.33333333333337</v>
      </c>
      <c r="X91" s="13"/>
      <c r="Y91" s="24">
        <f t="shared" si="8"/>
        <v>93245</v>
      </c>
      <c r="Z91" s="25">
        <f t="shared" si="9"/>
        <v>1432.6666666666665</v>
      </c>
      <c r="AA91" s="3"/>
      <c r="AB91" s="3"/>
      <c r="AC91" s="3"/>
      <c r="AD91" s="3"/>
      <c r="AE91" s="3"/>
      <c r="AF91" s="3"/>
      <c r="AG91" s="3"/>
      <c r="AH91" s="3"/>
      <c r="AI91" s="3"/>
      <c r="AJ91" s="3"/>
    </row>
    <row r="92" spans="1:36" x14ac:dyDescent="0.35">
      <c r="A92" s="3"/>
      <c r="B92" s="21" t="s">
        <v>101</v>
      </c>
      <c r="C92" s="22">
        <v>205</v>
      </c>
      <c r="D92" s="3">
        <v>6</v>
      </c>
      <c r="E92" s="23"/>
      <c r="F92" s="22">
        <v>1485</v>
      </c>
      <c r="G92" s="3">
        <v>61</v>
      </c>
      <c r="H92" s="23"/>
      <c r="K92" s="13"/>
      <c r="L92" s="3"/>
      <c r="M92" s="3"/>
      <c r="N92" s="23"/>
      <c r="O92" s="3"/>
      <c r="P92" s="3"/>
      <c r="Q92" s="23"/>
      <c r="R92" s="1"/>
      <c r="S92" s="1"/>
      <c r="T92" s="13"/>
      <c r="U92" s="25">
        <f t="shared" si="5"/>
        <v>22.333333333333332</v>
      </c>
      <c r="V92" s="25">
        <f t="shared" si="6"/>
        <v>0</v>
      </c>
      <c r="W92" s="25">
        <f t="shared" si="7"/>
        <v>22.333333333333332</v>
      </c>
      <c r="X92" s="13"/>
      <c r="Y92" s="24">
        <f t="shared" si="8"/>
        <v>563.33333333333337</v>
      </c>
      <c r="Z92" s="25">
        <f t="shared" si="9"/>
        <v>22.333333333333332</v>
      </c>
      <c r="AA92" s="3"/>
      <c r="AB92" s="3"/>
      <c r="AC92" s="3"/>
      <c r="AD92" s="3"/>
      <c r="AE92" s="3"/>
      <c r="AF92" s="3"/>
      <c r="AG92" s="3"/>
      <c r="AH92" s="3"/>
      <c r="AI92" s="3"/>
      <c r="AJ92" s="3"/>
    </row>
    <row r="93" spans="1:36" x14ac:dyDescent="0.35">
      <c r="A93" s="3"/>
      <c r="B93" s="235" t="s">
        <v>102</v>
      </c>
      <c r="C93" s="22">
        <v>59020</v>
      </c>
      <c r="D93" s="26">
        <v>8116</v>
      </c>
      <c r="E93" s="23"/>
      <c r="F93" s="22">
        <v>156825</v>
      </c>
      <c r="G93" s="26">
        <v>30748</v>
      </c>
      <c r="H93" s="23"/>
      <c r="I93" s="24">
        <v>183282</v>
      </c>
      <c r="J93" s="25">
        <v>35392</v>
      </c>
      <c r="K93" s="13"/>
      <c r="L93" s="3"/>
      <c r="M93" s="3"/>
      <c r="N93" s="23"/>
      <c r="O93" s="3"/>
      <c r="P93" s="3"/>
      <c r="Q93" s="23"/>
      <c r="R93" s="1"/>
      <c r="S93" s="1"/>
      <c r="T93" s="13"/>
      <c r="U93" s="142">
        <f t="shared" si="5"/>
        <v>24752</v>
      </c>
      <c r="V93" s="236">
        <f t="shared" si="6"/>
        <v>0</v>
      </c>
      <c r="W93" s="25">
        <f t="shared" si="7"/>
        <v>24752</v>
      </c>
      <c r="X93" s="13"/>
      <c r="Y93" s="24">
        <f t="shared" si="8"/>
        <v>133042.33333333334</v>
      </c>
      <c r="Z93" s="25">
        <f t="shared" si="9"/>
        <v>24752</v>
      </c>
      <c r="AA93" s="3"/>
      <c r="AB93" s="3"/>
      <c r="AC93" s="3"/>
      <c r="AD93" s="3"/>
      <c r="AE93" s="3"/>
      <c r="AF93" s="3"/>
      <c r="AG93" s="3"/>
      <c r="AH93" s="3"/>
      <c r="AI93" s="3"/>
      <c r="AJ93" s="3"/>
    </row>
    <row r="94" spans="1:36" x14ac:dyDescent="0.35">
      <c r="A94" s="3"/>
      <c r="B94" s="21" t="s">
        <v>103</v>
      </c>
      <c r="C94" s="22"/>
      <c r="D94" s="26"/>
      <c r="E94" s="23"/>
      <c r="F94" s="22"/>
      <c r="G94" s="26"/>
      <c r="H94" s="23"/>
      <c r="I94" s="24">
        <v>17311</v>
      </c>
      <c r="J94" s="1">
        <v>244</v>
      </c>
      <c r="K94" s="13"/>
      <c r="L94" s="3"/>
      <c r="M94" s="3"/>
      <c r="N94" s="23"/>
      <c r="O94" s="3"/>
      <c r="P94" s="3"/>
      <c r="Q94" s="23"/>
      <c r="R94" s="1"/>
      <c r="S94" s="1"/>
      <c r="T94" s="13"/>
      <c r="U94" s="25">
        <f t="shared" si="5"/>
        <v>81.333333333333329</v>
      </c>
      <c r="V94" s="25">
        <f t="shared" si="6"/>
        <v>0</v>
      </c>
      <c r="W94" s="25">
        <f t="shared" si="7"/>
        <v>81.333333333333329</v>
      </c>
      <c r="X94" s="13"/>
      <c r="Y94" s="24">
        <f t="shared" si="8"/>
        <v>5770.333333333333</v>
      </c>
      <c r="Z94" s="25">
        <f t="shared" si="9"/>
        <v>81.333333333333329</v>
      </c>
      <c r="AA94" s="3"/>
      <c r="AB94" s="3"/>
      <c r="AC94" s="3"/>
      <c r="AD94" s="3"/>
      <c r="AE94" s="3"/>
      <c r="AF94" s="3"/>
      <c r="AG94" s="3"/>
      <c r="AH94" s="3"/>
      <c r="AI94" s="3"/>
      <c r="AJ94" s="3"/>
    </row>
    <row r="95" spans="1:36" x14ac:dyDescent="0.35">
      <c r="A95" s="3"/>
      <c r="B95" s="21" t="s">
        <v>104</v>
      </c>
      <c r="C95" s="22">
        <v>370</v>
      </c>
      <c r="D95" s="3">
        <v>35</v>
      </c>
      <c r="E95" s="23"/>
      <c r="F95" s="3"/>
      <c r="G95" s="3"/>
      <c r="H95" s="23"/>
      <c r="K95" s="13"/>
      <c r="L95" s="3"/>
      <c r="M95" s="3"/>
      <c r="N95" s="23"/>
      <c r="O95" s="3"/>
      <c r="P95" s="3"/>
      <c r="Q95" s="23"/>
      <c r="R95" s="1"/>
      <c r="S95" s="1"/>
      <c r="T95" s="13"/>
      <c r="U95" s="25">
        <f t="shared" si="5"/>
        <v>11.666666666666666</v>
      </c>
      <c r="V95" s="25">
        <f t="shared" si="6"/>
        <v>0</v>
      </c>
      <c r="W95" s="25">
        <f t="shared" si="7"/>
        <v>11.666666666666666</v>
      </c>
      <c r="X95" s="13"/>
      <c r="Y95" s="24">
        <f t="shared" si="8"/>
        <v>123.33333333333333</v>
      </c>
      <c r="Z95" s="25">
        <f t="shared" si="9"/>
        <v>11.666666666666666</v>
      </c>
      <c r="AA95" s="3"/>
      <c r="AB95" s="3"/>
      <c r="AC95" s="3"/>
      <c r="AD95" s="3"/>
      <c r="AE95" s="3"/>
      <c r="AF95" s="3"/>
      <c r="AG95" s="3"/>
      <c r="AH95" s="3"/>
      <c r="AI95" s="3"/>
      <c r="AJ95" s="3"/>
    </row>
    <row r="96" spans="1:36" x14ac:dyDescent="0.35">
      <c r="A96" s="3"/>
      <c r="B96" s="21" t="s">
        <v>105</v>
      </c>
      <c r="C96" s="22">
        <v>126916</v>
      </c>
      <c r="D96" s="26">
        <v>6784</v>
      </c>
      <c r="E96" s="23"/>
      <c r="F96" s="22">
        <v>87421</v>
      </c>
      <c r="G96" s="26">
        <v>4689</v>
      </c>
      <c r="H96" s="23"/>
      <c r="I96" s="24">
        <v>162538</v>
      </c>
      <c r="J96" s="25">
        <v>7446</v>
      </c>
      <c r="K96" s="13"/>
      <c r="L96" s="3"/>
      <c r="M96" s="3"/>
      <c r="N96" s="23"/>
      <c r="O96" s="3"/>
      <c r="P96" s="3"/>
      <c r="Q96" s="23"/>
      <c r="R96" s="1"/>
      <c r="S96" s="1"/>
      <c r="T96" s="13"/>
      <c r="U96" s="25">
        <f t="shared" si="5"/>
        <v>6306.333333333333</v>
      </c>
      <c r="V96" s="25">
        <f t="shared" si="6"/>
        <v>0</v>
      </c>
      <c r="W96" s="25">
        <f t="shared" si="7"/>
        <v>6306.333333333333</v>
      </c>
      <c r="X96" s="13"/>
      <c r="Y96" s="24">
        <f t="shared" si="8"/>
        <v>125625</v>
      </c>
      <c r="Z96" s="25">
        <f t="shared" si="9"/>
        <v>6306.333333333333</v>
      </c>
      <c r="AA96" s="3"/>
      <c r="AB96" s="3"/>
      <c r="AC96" s="3"/>
      <c r="AD96" s="3"/>
      <c r="AE96" s="3"/>
      <c r="AF96" s="3"/>
      <c r="AG96" s="3"/>
      <c r="AH96" s="3"/>
      <c r="AI96" s="3"/>
      <c r="AJ96" s="3"/>
    </row>
    <row r="97" spans="1:36" x14ac:dyDescent="0.35">
      <c r="A97" s="3"/>
      <c r="B97" s="235" t="s">
        <v>106</v>
      </c>
      <c r="C97" s="22">
        <v>15148300</v>
      </c>
      <c r="D97" s="26">
        <v>169370</v>
      </c>
      <c r="E97" s="23"/>
      <c r="F97" s="22">
        <v>7174980</v>
      </c>
      <c r="G97" s="26">
        <v>102344</v>
      </c>
      <c r="H97" s="23"/>
      <c r="I97" s="24">
        <v>756488</v>
      </c>
      <c r="J97" s="25">
        <v>11730</v>
      </c>
      <c r="K97" s="13"/>
      <c r="L97" s="3"/>
      <c r="M97" s="3"/>
      <c r="N97" s="23"/>
      <c r="O97" s="22">
        <v>14560</v>
      </c>
      <c r="P97" s="3">
        <v>140</v>
      </c>
      <c r="Q97" s="23"/>
      <c r="R97" s="24">
        <v>96600</v>
      </c>
      <c r="S97" s="25">
        <v>2415</v>
      </c>
      <c r="T97" s="13"/>
      <c r="U97" s="142">
        <f t="shared" si="5"/>
        <v>94481.333333333328</v>
      </c>
      <c r="V97" s="236">
        <f t="shared" si="6"/>
        <v>851.66666666666663</v>
      </c>
      <c r="W97" s="25">
        <f t="shared" si="7"/>
        <v>93629.666666666657</v>
      </c>
      <c r="X97" s="13"/>
      <c r="Y97" s="24">
        <f t="shared" si="8"/>
        <v>7730309.333333333</v>
      </c>
      <c r="Z97" s="25">
        <f t="shared" si="9"/>
        <v>95333</v>
      </c>
      <c r="AA97" s="3"/>
      <c r="AB97" s="3"/>
      <c r="AC97" s="3"/>
      <c r="AD97" s="3"/>
      <c r="AE97" s="3"/>
      <c r="AF97" s="3"/>
      <c r="AG97" s="3"/>
      <c r="AH97" s="3"/>
      <c r="AI97" s="3"/>
      <c r="AJ97" s="3"/>
    </row>
    <row r="98" spans="1:36" x14ac:dyDescent="0.35">
      <c r="A98" s="3"/>
      <c r="B98" s="235" t="s">
        <v>107</v>
      </c>
      <c r="C98" s="22">
        <v>1517270</v>
      </c>
      <c r="D98" s="26">
        <v>31522</v>
      </c>
      <c r="E98" s="23"/>
      <c r="F98" s="22">
        <v>1418412</v>
      </c>
      <c r="G98" s="26">
        <v>46556</v>
      </c>
      <c r="H98" s="23"/>
      <c r="I98" s="24">
        <v>370788</v>
      </c>
      <c r="J98" s="25">
        <v>36771</v>
      </c>
      <c r="K98" s="13"/>
      <c r="L98" s="3"/>
      <c r="M98" s="3"/>
      <c r="N98" s="23"/>
      <c r="O98" s="3"/>
      <c r="P98" s="3"/>
      <c r="Q98" s="23"/>
      <c r="R98" s="24">
        <v>9521</v>
      </c>
      <c r="S98" s="1">
        <v>162</v>
      </c>
      <c r="T98" s="13"/>
      <c r="U98" s="142">
        <f t="shared" si="5"/>
        <v>38283</v>
      </c>
      <c r="V98" s="236">
        <f t="shared" si="6"/>
        <v>54</v>
      </c>
      <c r="W98" s="25">
        <f t="shared" si="7"/>
        <v>38229</v>
      </c>
      <c r="X98" s="13"/>
      <c r="Y98" s="24">
        <f t="shared" si="8"/>
        <v>1105330.3333333333</v>
      </c>
      <c r="Z98" s="25">
        <f t="shared" si="9"/>
        <v>38337</v>
      </c>
      <c r="AA98" s="3"/>
      <c r="AB98" s="3"/>
      <c r="AC98" s="3"/>
      <c r="AD98" s="3"/>
      <c r="AE98" s="3"/>
      <c r="AF98" s="3"/>
      <c r="AG98" s="3"/>
      <c r="AH98" s="3"/>
      <c r="AI98" s="3"/>
      <c r="AJ98" s="3"/>
    </row>
    <row r="99" spans="1:36" x14ac:dyDescent="0.35">
      <c r="A99" s="3"/>
      <c r="B99" s="21" t="s">
        <v>108</v>
      </c>
      <c r="C99" s="22">
        <v>2132</v>
      </c>
      <c r="D99" s="3">
        <v>6</v>
      </c>
      <c r="E99" s="23"/>
      <c r="F99" s="22">
        <v>1537</v>
      </c>
      <c r="G99" s="3">
        <v>30</v>
      </c>
      <c r="H99" s="23"/>
      <c r="I99" s="24">
        <v>37</v>
      </c>
      <c r="J99" s="1">
        <v>1</v>
      </c>
      <c r="K99" s="13"/>
      <c r="L99" s="3"/>
      <c r="M99" s="3"/>
      <c r="N99" s="23"/>
      <c r="O99" s="3"/>
      <c r="P99" s="3"/>
      <c r="Q99" s="23"/>
      <c r="R99" s="1"/>
      <c r="S99" s="1"/>
      <c r="T99" s="13"/>
      <c r="U99" s="25">
        <f t="shared" si="5"/>
        <v>12.333333333333334</v>
      </c>
      <c r="V99" s="25">
        <f t="shared" si="6"/>
        <v>0</v>
      </c>
      <c r="W99" s="25">
        <f t="shared" si="7"/>
        <v>12.333333333333334</v>
      </c>
      <c r="X99" s="13"/>
      <c r="Y99" s="24">
        <f t="shared" si="8"/>
        <v>1235.3333333333333</v>
      </c>
      <c r="Z99" s="25">
        <f t="shared" si="9"/>
        <v>12.333333333333334</v>
      </c>
      <c r="AA99" s="3"/>
      <c r="AB99" s="3"/>
      <c r="AC99" s="3"/>
      <c r="AD99" s="3"/>
      <c r="AE99" s="3"/>
      <c r="AF99" s="3"/>
      <c r="AG99" s="3"/>
      <c r="AH99" s="3"/>
      <c r="AI99" s="3"/>
      <c r="AJ99" s="3"/>
    </row>
    <row r="100" spans="1:36" x14ac:dyDescent="0.35">
      <c r="A100" s="3"/>
      <c r="B100" s="21" t="s">
        <v>109</v>
      </c>
      <c r="C100" s="22">
        <v>2164</v>
      </c>
      <c r="D100" s="3">
        <v>5</v>
      </c>
      <c r="E100" s="23"/>
      <c r="F100" s="22">
        <v>34</v>
      </c>
      <c r="G100" s="3">
        <v>0</v>
      </c>
      <c r="H100" s="23"/>
      <c r="K100" s="13"/>
      <c r="L100" s="3"/>
      <c r="M100" s="3"/>
      <c r="N100" s="23"/>
      <c r="O100" s="3"/>
      <c r="P100" s="3"/>
      <c r="Q100" s="23"/>
      <c r="R100" s="1"/>
      <c r="S100" s="1"/>
      <c r="T100" s="13"/>
      <c r="U100" s="25">
        <f t="shared" si="5"/>
        <v>1.6666666666666667</v>
      </c>
      <c r="V100" s="25">
        <f t="shared" si="6"/>
        <v>0</v>
      </c>
      <c r="W100" s="25">
        <f t="shared" si="7"/>
        <v>1.6666666666666667</v>
      </c>
      <c r="X100" s="13"/>
      <c r="Y100" s="24">
        <f t="shared" si="8"/>
        <v>732.66666666666663</v>
      </c>
      <c r="Z100" s="25">
        <f t="shared" si="9"/>
        <v>1.6666666666666667</v>
      </c>
      <c r="AA100" s="3"/>
      <c r="AB100" s="3"/>
      <c r="AC100" s="3"/>
      <c r="AD100" s="3"/>
      <c r="AE100" s="3"/>
      <c r="AF100" s="3"/>
      <c r="AG100" s="3"/>
      <c r="AH100" s="3"/>
      <c r="AI100" s="3"/>
      <c r="AJ100" s="3"/>
    </row>
    <row r="101" spans="1:36" x14ac:dyDescent="0.35">
      <c r="A101" s="3"/>
      <c r="B101" s="21" t="s">
        <v>110</v>
      </c>
      <c r="C101" s="22">
        <v>47125</v>
      </c>
      <c r="D101" s="26">
        <v>2534</v>
      </c>
      <c r="E101" s="23"/>
      <c r="F101" s="22">
        <v>103521</v>
      </c>
      <c r="G101" s="26">
        <v>1652</v>
      </c>
      <c r="H101" s="23"/>
      <c r="I101" s="24">
        <v>86229</v>
      </c>
      <c r="J101" s="25">
        <v>1593</v>
      </c>
      <c r="K101" s="13"/>
      <c r="L101" s="3"/>
      <c r="M101" s="3"/>
      <c r="N101" s="23"/>
      <c r="O101" s="3"/>
      <c r="P101" s="3"/>
      <c r="Q101" s="23"/>
      <c r="R101" s="1"/>
      <c r="S101" s="1"/>
      <c r="T101" s="13"/>
      <c r="U101" s="25">
        <f t="shared" si="5"/>
        <v>1926.3333333333333</v>
      </c>
      <c r="V101" s="25">
        <f t="shared" si="6"/>
        <v>0</v>
      </c>
      <c r="W101" s="25">
        <f t="shared" si="7"/>
        <v>1926.3333333333333</v>
      </c>
      <c r="X101" s="13"/>
      <c r="Y101" s="24">
        <f t="shared" si="8"/>
        <v>78958.333333333328</v>
      </c>
      <c r="Z101" s="25">
        <f t="shared" si="9"/>
        <v>1926.3333333333333</v>
      </c>
      <c r="AA101" s="3"/>
      <c r="AB101" s="3"/>
      <c r="AC101" s="3"/>
      <c r="AD101" s="3"/>
      <c r="AE101" s="3"/>
      <c r="AF101" s="3"/>
      <c r="AG101" s="3"/>
      <c r="AH101" s="3"/>
      <c r="AI101" s="3"/>
      <c r="AJ101" s="3"/>
    </row>
    <row r="102" spans="1:36" x14ac:dyDescent="0.35">
      <c r="A102" s="3"/>
      <c r="B102" s="21" t="s">
        <v>111</v>
      </c>
      <c r="C102" s="22">
        <v>90825</v>
      </c>
      <c r="D102" s="26">
        <v>1055</v>
      </c>
      <c r="E102" s="23"/>
      <c r="F102" s="3"/>
      <c r="G102" s="3"/>
      <c r="H102" s="23"/>
      <c r="I102" s="24">
        <v>39250</v>
      </c>
      <c r="J102" s="25">
        <v>1140</v>
      </c>
      <c r="K102" s="13"/>
      <c r="L102" s="22">
        <v>339</v>
      </c>
      <c r="M102" s="3">
        <v>0</v>
      </c>
      <c r="N102" s="23"/>
      <c r="O102" s="3"/>
      <c r="P102" s="3"/>
      <c r="Q102" s="23"/>
      <c r="R102" s="1"/>
      <c r="S102" s="1"/>
      <c r="T102" s="13"/>
      <c r="U102" s="25">
        <f t="shared" si="5"/>
        <v>731.66666666666663</v>
      </c>
      <c r="V102" s="25">
        <f t="shared" si="6"/>
        <v>0</v>
      </c>
      <c r="W102" s="25">
        <f t="shared" si="7"/>
        <v>731.66666666666663</v>
      </c>
      <c r="X102" s="13"/>
      <c r="Y102" s="24">
        <f t="shared" si="8"/>
        <v>43471.333333333336</v>
      </c>
      <c r="Z102" s="25">
        <f t="shared" si="9"/>
        <v>731.66666666666663</v>
      </c>
      <c r="AA102" s="3"/>
      <c r="AB102" s="3"/>
      <c r="AC102" s="3"/>
      <c r="AD102" s="3"/>
      <c r="AE102" s="3"/>
      <c r="AF102" s="3"/>
      <c r="AG102" s="3"/>
      <c r="AH102" s="3"/>
      <c r="AI102" s="3"/>
      <c r="AJ102" s="3"/>
    </row>
    <row r="103" spans="1:36" x14ac:dyDescent="0.35">
      <c r="A103" s="3"/>
      <c r="B103" s="21" t="s">
        <v>112</v>
      </c>
      <c r="E103" s="23"/>
      <c r="F103" s="3"/>
      <c r="G103" s="3"/>
      <c r="H103" s="23"/>
      <c r="I103" s="24">
        <v>39733</v>
      </c>
      <c r="J103" s="1">
        <v>559</v>
      </c>
      <c r="K103" s="13"/>
      <c r="L103" s="22"/>
      <c r="M103" s="3"/>
      <c r="N103" s="23"/>
      <c r="O103" s="22">
        <v>125400</v>
      </c>
      <c r="P103" s="26">
        <v>8000</v>
      </c>
      <c r="Q103" s="23"/>
      <c r="R103" s="24">
        <v>60800</v>
      </c>
      <c r="S103" s="25">
        <v>4000</v>
      </c>
      <c r="T103" s="13"/>
      <c r="U103" s="25">
        <f t="shared" si="5"/>
        <v>186.33333333333334</v>
      </c>
      <c r="V103" s="25">
        <f t="shared" si="6"/>
        <v>4000</v>
      </c>
      <c r="W103" s="25">
        <f t="shared" si="7"/>
        <v>-3813.6666666666665</v>
      </c>
      <c r="X103" s="13"/>
      <c r="Y103" s="24">
        <f t="shared" si="8"/>
        <v>75311</v>
      </c>
      <c r="Z103" s="25">
        <f t="shared" si="9"/>
        <v>4186.333333333333</v>
      </c>
      <c r="AA103" s="3"/>
      <c r="AB103" s="3"/>
      <c r="AC103" s="3"/>
      <c r="AD103" s="3"/>
      <c r="AE103" s="3"/>
      <c r="AF103" s="3"/>
      <c r="AG103" s="3"/>
      <c r="AH103" s="3"/>
      <c r="AI103" s="3"/>
      <c r="AJ103" s="3"/>
    </row>
    <row r="104" spans="1:36" x14ac:dyDescent="0.35">
      <c r="A104" s="3"/>
      <c r="B104" s="21" t="s">
        <v>113</v>
      </c>
      <c r="C104" s="22">
        <v>763</v>
      </c>
      <c r="D104" s="3">
        <v>1</v>
      </c>
      <c r="E104" s="23"/>
      <c r="F104" s="3"/>
      <c r="G104" s="3"/>
      <c r="H104" s="23"/>
      <c r="K104" s="13"/>
      <c r="L104" s="3"/>
      <c r="M104" s="3"/>
      <c r="N104" s="23"/>
      <c r="O104" s="3"/>
      <c r="P104" s="3"/>
      <c r="Q104" s="23"/>
      <c r="R104" s="1"/>
      <c r="S104" s="1"/>
      <c r="T104" s="13"/>
      <c r="U104" s="25">
        <f t="shared" si="5"/>
        <v>0.33333333333333331</v>
      </c>
      <c r="V104" s="25">
        <f t="shared" si="6"/>
        <v>0</v>
      </c>
      <c r="W104" s="25">
        <f t="shared" si="7"/>
        <v>0.33333333333333331</v>
      </c>
      <c r="X104" s="13"/>
      <c r="Y104" s="24">
        <f t="shared" si="8"/>
        <v>254.33333333333334</v>
      </c>
      <c r="Z104" s="25">
        <f t="shared" si="9"/>
        <v>0.33333333333333331</v>
      </c>
      <c r="AA104" s="3"/>
      <c r="AB104" s="3"/>
      <c r="AC104" s="3"/>
      <c r="AD104" s="3"/>
      <c r="AE104" s="3"/>
      <c r="AF104" s="3"/>
      <c r="AG104" s="3"/>
      <c r="AH104" s="3"/>
      <c r="AI104" s="3"/>
      <c r="AJ104" s="3"/>
    </row>
    <row r="105" spans="1:36" x14ac:dyDescent="0.35">
      <c r="A105" s="3"/>
      <c r="B105" s="21" t="s">
        <v>114</v>
      </c>
      <c r="E105" s="23"/>
      <c r="F105" s="22">
        <v>850</v>
      </c>
      <c r="G105" s="3">
        <v>2</v>
      </c>
      <c r="H105" s="23"/>
      <c r="I105" s="1"/>
      <c r="J105" s="1"/>
      <c r="K105" s="13"/>
      <c r="L105" s="3"/>
      <c r="M105" s="3"/>
      <c r="N105" s="23"/>
      <c r="O105" s="3"/>
      <c r="P105" s="3"/>
      <c r="Q105" s="23"/>
      <c r="T105" s="13"/>
      <c r="U105" s="25">
        <f t="shared" si="5"/>
        <v>0.66666666666666663</v>
      </c>
      <c r="V105" s="25">
        <f t="shared" si="6"/>
        <v>0</v>
      </c>
      <c r="W105" s="25">
        <f t="shared" si="7"/>
        <v>0.66666666666666663</v>
      </c>
      <c r="X105" s="13"/>
      <c r="Y105" s="24">
        <f t="shared" si="8"/>
        <v>283.33333333333331</v>
      </c>
      <c r="Z105" s="25">
        <f t="shared" si="9"/>
        <v>0.66666666666666663</v>
      </c>
      <c r="AA105" s="3"/>
      <c r="AB105" s="3"/>
      <c r="AC105" s="3"/>
      <c r="AD105" s="3"/>
      <c r="AE105" s="3"/>
      <c r="AF105" s="3"/>
      <c r="AG105" s="3"/>
      <c r="AH105" s="3"/>
      <c r="AI105" s="3"/>
      <c r="AJ105" s="3"/>
    </row>
    <row r="106" spans="1:36" x14ac:dyDescent="0.35">
      <c r="A106" s="3"/>
      <c r="B106" s="235" t="s">
        <v>115</v>
      </c>
      <c r="C106" s="22">
        <v>18873754</v>
      </c>
      <c r="D106" s="26">
        <v>327837</v>
      </c>
      <c r="E106" s="23"/>
      <c r="F106" s="22">
        <v>7671573</v>
      </c>
      <c r="G106" s="26">
        <v>113076</v>
      </c>
      <c r="H106" s="23"/>
      <c r="I106" s="24">
        <v>3549018</v>
      </c>
      <c r="J106" s="25">
        <v>125937</v>
      </c>
      <c r="K106" s="13"/>
      <c r="L106" s="22">
        <v>29714617</v>
      </c>
      <c r="M106" s="26">
        <v>293126</v>
      </c>
      <c r="N106" s="23"/>
      <c r="O106" s="22">
        <v>8826316</v>
      </c>
      <c r="P106" s="26">
        <v>111769</v>
      </c>
      <c r="Q106" s="23"/>
      <c r="R106" s="24">
        <v>6503271</v>
      </c>
      <c r="S106" s="133">
        <v>140430</v>
      </c>
      <c r="T106" s="13"/>
      <c r="U106" s="142">
        <f t="shared" si="5"/>
        <v>188950</v>
      </c>
      <c r="V106" s="236">
        <f t="shared" si="6"/>
        <v>181775</v>
      </c>
      <c r="W106" s="25">
        <f t="shared" si="7"/>
        <v>7175</v>
      </c>
      <c r="X106" s="13"/>
      <c r="Y106" s="24">
        <f t="shared" si="8"/>
        <v>25046183</v>
      </c>
      <c r="Z106" s="25">
        <f t="shared" si="9"/>
        <v>370725</v>
      </c>
      <c r="AA106" s="3"/>
      <c r="AB106" s="3"/>
      <c r="AC106" s="3"/>
      <c r="AD106" s="3"/>
      <c r="AE106" s="3"/>
      <c r="AF106" s="3"/>
      <c r="AG106" s="3"/>
      <c r="AH106" s="3"/>
      <c r="AI106" s="3"/>
      <c r="AJ106" s="3"/>
    </row>
    <row r="107" spans="1:36" x14ac:dyDescent="0.35">
      <c r="A107" s="3"/>
      <c r="B107" s="21" t="s">
        <v>116</v>
      </c>
      <c r="C107" s="22">
        <v>23781</v>
      </c>
      <c r="D107" s="26">
        <v>3131</v>
      </c>
      <c r="E107" s="23"/>
      <c r="F107" s="22">
        <v>32690</v>
      </c>
      <c r="G107" s="26">
        <v>5070</v>
      </c>
      <c r="H107" s="23"/>
      <c r="I107" s="24">
        <v>34635</v>
      </c>
      <c r="J107" s="25">
        <v>5116</v>
      </c>
      <c r="K107" s="13"/>
      <c r="L107" s="22">
        <v>2030</v>
      </c>
      <c r="M107" s="3">
        <v>211</v>
      </c>
      <c r="N107" s="23"/>
      <c r="O107" s="3"/>
      <c r="P107" s="3"/>
      <c r="Q107" s="23"/>
      <c r="R107" s="24">
        <v>2711</v>
      </c>
      <c r="S107" s="1">
        <v>369</v>
      </c>
      <c r="T107" s="13"/>
      <c r="U107" s="25">
        <f t="shared" si="5"/>
        <v>4439</v>
      </c>
      <c r="V107" s="25">
        <f t="shared" si="6"/>
        <v>193.33333333333334</v>
      </c>
      <c r="W107" s="25">
        <f t="shared" si="7"/>
        <v>4245.666666666667</v>
      </c>
      <c r="X107" s="13"/>
      <c r="Y107" s="24">
        <f t="shared" si="8"/>
        <v>31949</v>
      </c>
      <c r="Z107" s="25">
        <f t="shared" si="9"/>
        <v>4632.333333333333</v>
      </c>
      <c r="AA107" s="3"/>
      <c r="AB107" s="3"/>
      <c r="AC107" s="3"/>
      <c r="AD107" s="3"/>
      <c r="AE107" s="3"/>
      <c r="AF107" s="3"/>
      <c r="AG107" s="3"/>
      <c r="AH107" s="3"/>
      <c r="AI107" s="3"/>
      <c r="AJ107" s="3"/>
    </row>
    <row r="108" spans="1:36" x14ac:dyDescent="0.35">
      <c r="A108" s="3"/>
      <c r="B108" s="21" t="s">
        <v>117</v>
      </c>
      <c r="C108" s="22">
        <v>1538</v>
      </c>
      <c r="D108" s="3">
        <v>28</v>
      </c>
      <c r="E108" s="23"/>
      <c r="F108" s="22">
        <v>424</v>
      </c>
      <c r="G108" s="3">
        <v>3</v>
      </c>
      <c r="H108" s="23"/>
      <c r="I108" s="24">
        <v>3786</v>
      </c>
      <c r="J108" s="1">
        <v>12</v>
      </c>
      <c r="K108" s="13"/>
      <c r="L108" s="22">
        <v>270</v>
      </c>
      <c r="M108" s="3">
        <v>0</v>
      </c>
      <c r="N108" s="23"/>
      <c r="O108" s="3"/>
      <c r="P108" s="3"/>
      <c r="Q108" s="23"/>
      <c r="R108" s="24">
        <v>351</v>
      </c>
      <c r="S108" s="1">
        <v>1</v>
      </c>
      <c r="T108" s="13"/>
      <c r="U108" s="25">
        <f t="shared" si="5"/>
        <v>14.333333333333334</v>
      </c>
      <c r="V108" s="25">
        <f t="shared" si="6"/>
        <v>0.33333333333333331</v>
      </c>
      <c r="W108" s="25">
        <f t="shared" si="7"/>
        <v>14</v>
      </c>
      <c r="X108" s="13"/>
      <c r="Y108" s="24">
        <f t="shared" si="8"/>
        <v>2123</v>
      </c>
      <c r="Z108" s="25">
        <f t="shared" si="9"/>
        <v>14.666666666666668</v>
      </c>
      <c r="AA108" s="3"/>
      <c r="AB108" s="3"/>
      <c r="AC108" s="3"/>
      <c r="AD108" s="3"/>
      <c r="AE108" s="3"/>
      <c r="AF108" s="3"/>
      <c r="AG108" s="3"/>
      <c r="AH108" s="3"/>
      <c r="AI108" s="3"/>
      <c r="AJ108" s="3"/>
    </row>
    <row r="109" spans="1:36" x14ac:dyDescent="0.35">
      <c r="A109" s="3"/>
      <c r="B109" s="235" t="s">
        <v>118</v>
      </c>
      <c r="C109" s="22">
        <v>3237147</v>
      </c>
      <c r="D109" s="26">
        <v>32289</v>
      </c>
      <c r="E109" s="23"/>
      <c r="F109" s="22">
        <v>2242229</v>
      </c>
      <c r="G109" s="26">
        <v>28089</v>
      </c>
      <c r="H109" s="23"/>
      <c r="I109" s="24">
        <v>2861705</v>
      </c>
      <c r="J109" s="25">
        <v>51547</v>
      </c>
      <c r="K109" s="13"/>
      <c r="L109" s="22">
        <v>98594</v>
      </c>
      <c r="M109" s="26">
        <v>2318</v>
      </c>
      <c r="N109" s="23"/>
      <c r="O109" s="22">
        <v>96674</v>
      </c>
      <c r="P109" s="26">
        <v>1503</v>
      </c>
      <c r="Q109" s="23"/>
      <c r="R109" s="24">
        <v>4547</v>
      </c>
      <c r="S109" s="1">
        <v>272</v>
      </c>
      <c r="T109" s="13"/>
      <c r="U109" s="142">
        <f t="shared" si="5"/>
        <v>37308.333333333336</v>
      </c>
      <c r="V109" s="236">
        <f t="shared" si="6"/>
        <v>1364.3333333333333</v>
      </c>
      <c r="W109" s="25">
        <f t="shared" si="7"/>
        <v>35944</v>
      </c>
      <c r="X109" s="13"/>
      <c r="Y109" s="24">
        <f t="shared" si="8"/>
        <v>2846965.3333333335</v>
      </c>
      <c r="Z109" s="25">
        <f t="shared" si="9"/>
        <v>38672.666666666672</v>
      </c>
      <c r="AA109" s="3"/>
      <c r="AB109" s="3"/>
      <c r="AC109" s="3"/>
      <c r="AD109" s="3"/>
      <c r="AE109" s="3"/>
      <c r="AF109" s="3"/>
      <c r="AG109" s="3"/>
      <c r="AH109" s="3"/>
      <c r="AI109" s="3"/>
      <c r="AJ109" s="3"/>
    </row>
    <row r="110" spans="1:36" x14ac:dyDescent="0.35">
      <c r="A110" s="3"/>
      <c r="B110" s="235" t="s">
        <v>119</v>
      </c>
      <c r="C110" s="22">
        <v>3727849</v>
      </c>
      <c r="D110" s="26">
        <v>70328</v>
      </c>
      <c r="E110" s="23"/>
      <c r="F110" s="22">
        <v>337844</v>
      </c>
      <c r="G110" s="26">
        <v>10057</v>
      </c>
      <c r="H110" s="23"/>
      <c r="I110" s="24">
        <v>223906</v>
      </c>
      <c r="J110" s="25">
        <v>7353</v>
      </c>
      <c r="K110" s="13"/>
      <c r="L110" s="22">
        <v>3905281</v>
      </c>
      <c r="M110" s="26">
        <v>1008955</v>
      </c>
      <c r="N110" s="23"/>
      <c r="O110" s="22">
        <v>3964491</v>
      </c>
      <c r="P110" s="26">
        <v>1123191</v>
      </c>
      <c r="Q110" s="23"/>
      <c r="R110" s="24">
        <v>12189</v>
      </c>
      <c r="S110" s="1">
        <v>64</v>
      </c>
      <c r="T110" s="13"/>
      <c r="U110" s="142">
        <f t="shared" si="5"/>
        <v>29246</v>
      </c>
      <c r="V110" s="236">
        <f t="shared" si="6"/>
        <v>710736.66666666663</v>
      </c>
      <c r="W110" s="25">
        <f t="shared" si="7"/>
        <v>-681490.66666666663</v>
      </c>
      <c r="X110" s="13"/>
      <c r="Y110" s="24">
        <f t="shared" si="8"/>
        <v>4057186.6666666665</v>
      </c>
      <c r="Z110" s="25">
        <f t="shared" si="9"/>
        <v>739982.66666666663</v>
      </c>
      <c r="AA110" s="3"/>
      <c r="AB110" s="3"/>
      <c r="AC110" s="3"/>
      <c r="AD110" s="3"/>
      <c r="AE110" s="3"/>
      <c r="AF110" s="3"/>
      <c r="AG110" s="3"/>
      <c r="AH110" s="3"/>
      <c r="AI110" s="3"/>
      <c r="AJ110" s="3"/>
    </row>
    <row r="111" spans="1:36" x14ac:dyDescent="0.35">
      <c r="A111" s="3"/>
      <c r="B111" s="21" t="s">
        <v>120</v>
      </c>
      <c r="C111" s="22">
        <v>46281</v>
      </c>
      <c r="D111" s="3">
        <v>506</v>
      </c>
      <c r="E111" s="23"/>
      <c r="F111" s="22">
        <v>68247</v>
      </c>
      <c r="G111" s="3">
        <v>981</v>
      </c>
      <c r="H111" s="23"/>
      <c r="I111" s="24">
        <v>59500</v>
      </c>
      <c r="J111" s="25">
        <v>1394</v>
      </c>
      <c r="K111" s="13"/>
      <c r="L111" s="3"/>
      <c r="M111" s="3"/>
      <c r="N111" s="23"/>
      <c r="O111" s="3"/>
      <c r="P111" s="3"/>
      <c r="Q111" s="23"/>
      <c r="R111" s="1"/>
      <c r="S111" s="1"/>
      <c r="T111" s="13"/>
      <c r="U111" s="25">
        <f t="shared" si="5"/>
        <v>960.33333333333337</v>
      </c>
      <c r="V111" s="25">
        <f t="shared" si="6"/>
        <v>0</v>
      </c>
      <c r="W111" s="25">
        <f t="shared" si="7"/>
        <v>960.33333333333337</v>
      </c>
      <c r="X111" s="13"/>
      <c r="Y111" s="24">
        <f t="shared" si="8"/>
        <v>58009.333333333336</v>
      </c>
      <c r="Z111" s="25">
        <f t="shared" si="9"/>
        <v>960.33333333333337</v>
      </c>
      <c r="AA111" s="3"/>
      <c r="AB111" s="3"/>
      <c r="AC111" s="3"/>
      <c r="AD111" s="3"/>
      <c r="AE111" s="3"/>
      <c r="AF111" s="3"/>
      <c r="AG111" s="3"/>
      <c r="AH111" s="3"/>
      <c r="AI111" s="3"/>
      <c r="AJ111" s="3"/>
    </row>
    <row r="112" spans="1:36" x14ac:dyDescent="0.35">
      <c r="B112" s="235" t="s">
        <v>121</v>
      </c>
      <c r="E112" s="23"/>
      <c r="F112" s="22"/>
      <c r="G112" s="3"/>
      <c r="H112" s="23"/>
      <c r="I112" s="24">
        <v>706484</v>
      </c>
      <c r="J112" s="25">
        <v>79422</v>
      </c>
      <c r="K112" s="13"/>
      <c r="L112" s="3"/>
      <c r="M112" s="3"/>
      <c r="N112" s="23"/>
      <c r="O112" s="3"/>
      <c r="P112" s="3"/>
      <c r="Q112" s="23"/>
      <c r="R112" s="1"/>
      <c r="S112" s="1"/>
      <c r="T112" s="13"/>
      <c r="U112" s="142">
        <f t="shared" si="5"/>
        <v>26474</v>
      </c>
      <c r="V112" s="236">
        <f t="shared" si="6"/>
        <v>0</v>
      </c>
      <c r="W112" s="25">
        <f t="shared" si="7"/>
        <v>26474</v>
      </c>
      <c r="X112" s="13"/>
      <c r="Y112" s="24">
        <f t="shared" si="8"/>
        <v>235494.66666666666</v>
      </c>
      <c r="Z112" s="25">
        <f t="shared" si="9"/>
        <v>26474</v>
      </c>
      <c r="AA112" s="3"/>
      <c r="AB112" s="3"/>
      <c r="AC112" s="3"/>
      <c r="AD112" s="3"/>
      <c r="AE112" s="3"/>
      <c r="AF112" s="3"/>
      <c r="AG112" s="3"/>
      <c r="AH112" s="3"/>
      <c r="AI112" s="3"/>
      <c r="AJ112" s="3"/>
    </row>
    <row r="113" spans="1:36" x14ac:dyDescent="0.35">
      <c r="A113" s="3"/>
      <c r="B113" s="21" t="s">
        <v>122</v>
      </c>
      <c r="C113" s="22">
        <v>86289</v>
      </c>
      <c r="D113" s="26">
        <v>1077</v>
      </c>
      <c r="E113" s="23"/>
      <c r="F113" s="22">
        <v>84571</v>
      </c>
      <c r="G113" s="26">
        <v>5115</v>
      </c>
      <c r="H113" s="23"/>
      <c r="I113" s="24">
        <v>3913</v>
      </c>
      <c r="J113" s="25">
        <v>1045</v>
      </c>
      <c r="K113" s="13"/>
      <c r="L113" s="22">
        <v>3992</v>
      </c>
      <c r="M113" s="26">
        <v>1040</v>
      </c>
      <c r="N113" s="23"/>
      <c r="O113" s="3"/>
      <c r="P113" s="3"/>
      <c r="Q113" s="23"/>
      <c r="R113" s="24">
        <v>3676</v>
      </c>
      <c r="S113" s="25">
        <v>2000</v>
      </c>
      <c r="T113" s="13"/>
      <c r="U113" s="25">
        <f t="shared" si="5"/>
        <v>2412.3333333333335</v>
      </c>
      <c r="V113" s="25">
        <f t="shared" si="6"/>
        <v>1013.3333333333334</v>
      </c>
      <c r="W113" s="25">
        <f t="shared" si="7"/>
        <v>1399</v>
      </c>
      <c r="X113" s="13"/>
      <c r="Y113" s="24">
        <f t="shared" si="8"/>
        <v>60813.666666666664</v>
      </c>
      <c r="Z113" s="25">
        <f t="shared" si="9"/>
        <v>3425.666666666667</v>
      </c>
      <c r="AA113" s="3"/>
      <c r="AB113" s="3"/>
      <c r="AC113" s="3"/>
      <c r="AD113" s="3"/>
      <c r="AE113" s="3"/>
      <c r="AF113" s="3"/>
      <c r="AG113" s="3"/>
      <c r="AH113" s="3"/>
      <c r="AI113" s="3"/>
      <c r="AJ113" s="3"/>
    </row>
    <row r="114" spans="1:36" x14ac:dyDescent="0.35">
      <c r="A114" s="3"/>
      <c r="B114" s="235" t="s">
        <v>123</v>
      </c>
      <c r="C114" s="22">
        <v>20937</v>
      </c>
      <c r="D114" s="3">
        <v>246</v>
      </c>
      <c r="E114" s="23"/>
      <c r="F114" s="22">
        <v>44</v>
      </c>
      <c r="G114" s="3">
        <v>0</v>
      </c>
      <c r="H114" s="23"/>
      <c r="I114" s="24">
        <v>484</v>
      </c>
      <c r="J114" s="1">
        <v>7</v>
      </c>
      <c r="K114" s="13"/>
      <c r="L114" s="22">
        <v>2208204</v>
      </c>
      <c r="M114" s="26">
        <v>132781</v>
      </c>
      <c r="N114" s="23"/>
      <c r="O114" s="22">
        <v>1367097</v>
      </c>
      <c r="P114" s="26">
        <v>87462</v>
      </c>
      <c r="Q114" s="23"/>
      <c r="R114" s="24">
        <v>1853933</v>
      </c>
      <c r="S114" s="133">
        <v>102053</v>
      </c>
      <c r="T114" s="13"/>
      <c r="U114" s="142">
        <f t="shared" si="5"/>
        <v>84.333333333333329</v>
      </c>
      <c r="V114" s="236">
        <f t="shared" si="6"/>
        <v>107432</v>
      </c>
      <c r="W114" s="25">
        <f t="shared" si="7"/>
        <v>-107347.66666666667</v>
      </c>
      <c r="X114" s="13"/>
      <c r="Y114" s="24">
        <f t="shared" si="8"/>
        <v>1816899.6666666667</v>
      </c>
      <c r="Z114" s="25">
        <f t="shared" si="9"/>
        <v>107516.33333333333</v>
      </c>
      <c r="AA114" s="3"/>
      <c r="AB114" s="3"/>
      <c r="AC114" s="3"/>
      <c r="AD114" s="3"/>
      <c r="AE114" s="3"/>
      <c r="AF114" s="3"/>
      <c r="AG114" s="3"/>
      <c r="AH114" s="3"/>
      <c r="AI114" s="3"/>
      <c r="AJ114" s="3"/>
    </row>
    <row r="115" spans="1:36" x14ac:dyDescent="0.35">
      <c r="A115" s="3"/>
      <c r="B115" s="21" t="s">
        <v>124</v>
      </c>
      <c r="C115" s="22">
        <v>76482</v>
      </c>
      <c r="D115" s="26">
        <v>4344</v>
      </c>
      <c r="E115" s="23"/>
      <c r="F115" s="22">
        <v>92969</v>
      </c>
      <c r="G115" s="26">
        <v>7382</v>
      </c>
      <c r="H115" s="23"/>
      <c r="I115" s="24">
        <v>20771</v>
      </c>
      <c r="J115" s="25">
        <v>1203</v>
      </c>
      <c r="K115" s="13"/>
      <c r="L115" s="3"/>
      <c r="M115" s="3"/>
      <c r="N115" s="23"/>
      <c r="O115" s="3"/>
      <c r="P115" s="3"/>
      <c r="Q115" s="23"/>
      <c r="R115" s="1"/>
      <c r="S115" s="1"/>
      <c r="T115" s="13"/>
      <c r="U115" s="25">
        <f t="shared" si="5"/>
        <v>4309.666666666667</v>
      </c>
      <c r="V115" s="25">
        <f t="shared" si="6"/>
        <v>0</v>
      </c>
      <c r="W115" s="25">
        <f t="shared" si="7"/>
        <v>4309.666666666667</v>
      </c>
      <c r="X115" s="13"/>
      <c r="Y115" s="24">
        <f t="shared" si="8"/>
        <v>63407.333333333336</v>
      </c>
      <c r="Z115" s="25">
        <f t="shared" si="9"/>
        <v>4309.666666666667</v>
      </c>
      <c r="AA115" s="3"/>
      <c r="AB115" s="3"/>
      <c r="AC115" s="3"/>
      <c r="AD115" s="3"/>
      <c r="AE115" s="3"/>
      <c r="AF115" s="3"/>
      <c r="AG115" s="3"/>
      <c r="AH115" s="3"/>
      <c r="AI115" s="3"/>
      <c r="AJ115" s="3"/>
    </row>
    <row r="116" spans="1:36" x14ac:dyDescent="0.35">
      <c r="A116" s="3"/>
      <c r="B116" s="21" t="s">
        <v>125</v>
      </c>
      <c r="C116" s="22">
        <v>80856</v>
      </c>
      <c r="D116" s="3">
        <v>730</v>
      </c>
      <c r="E116" s="23"/>
      <c r="F116" s="22">
        <v>41994</v>
      </c>
      <c r="G116" s="3">
        <v>359</v>
      </c>
      <c r="H116" s="23"/>
      <c r="I116" s="24">
        <v>54219</v>
      </c>
      <c r="J116" s="1">
        <v>862</v>
      </c>
      <c r="K116" s="13"/>
      <c r="L116" s="22">
        <v>264</v>
      </c>
      <c r="M116" s="3">
        <v>3</v>
      </c>
      <c r="N116" s="23"/>
      <c r="O116" s="22">
        <v>6258</v>
      </c>
      <c r="P116" s="3">
        <v>72</v>
      </c>
      <c r="Q116" s="23"/>
      <c r="R116" s="24">
        <v>22329</v>
      </c>
      <c r="S116" s="25">
        <v>2553</v>
      </c>
      <c r="T116" s="13"/>
      <c r="U116" s="25">
        <f t="shared" si="5"/>
        <v>650.33333333333337</v>
      </c>
      <c r="V116" s="25">
        <f t="shared" si="6"/>
        <v>876</v>
      </c>
      <c r="W116" s="25">
        <f t="shared" si="7"/>
        <v>-225.66666666666663</v>
      </c>
      <c r="X116" s="13"/>
      <c r="Y116" s="24">
        <f t="shared" si="8"/>
        <v>68640</v>
      </c>
      <c r="Z116" s="25">
        <f t="shared" si="9"/>
        <v>1526.3333333333335</v>
      </c>
      <c r="AA116" s="3"/>
      <c r="AB116" s="3"/>
      <c r="AC116" s="3"/>
      <c r="AD116" s="3"/>
      <c r="AE116" s="3"/>
      <c r="AF116" s="3"/>
      <c r="AG116" s="3"/>
      <c r="AH116" s="3"/>
      <c r="AI116" s="3"/>
      <c r="AJ116" s="3"/>
    </row>
    <row r="117" spans="1:36" x14ac:dyDescent="0.35">
      <c r="A117" s="3"/>
      <c r="B117" s="235" t="s">
        <v>126</v>
      </c>
      <c r="C117" s="22">
        <v>297371</v>
      </c>
      <c r="D117" s="26">
        <v>21997</v>
      </c>
      <c r="E117" s="23"/>
      <c r="F117" s="22">
        <v>533550</v>
      </c>
      <c r="G117" s="26">
        <v>40982</v>
      </c>
      <c r="H117" s="23"/>
      <c r="I117" s="24">
        <v>490647</v>
      </c>
      <c r="J117" s="25">
        <v>43750</v>
      </c>
      <c r="K117" s="13"/>
      <c r="L117" s="3"/>
      <c r="M117" s="3"/>
      <c r="N117" s="23"/>
      <c r="O117" s="3"/>
      <c r="P117" s="3"/>
      <c r="Q117" s="23"/>
      <c r="R117" s="1"/>
      <c r="S117" s="1"/>
      <c r="T117" s="13"/>
      <c r="U117" s="142">
        <f t="shared" si="5"/>
        <v>35576.333333333336</v>
      </c>
      <c r="V117" s="236">
        <f t="shared" si="6"/>
        <v>0</v>
      </c>
      <c r="W117" s="25">
        <f t="shared" si="7"/>
        <v>35576.333333333336</v>
      </c>
      <c r="X117" s="13"/>
      <c r="Y117" s="24">
        <f t="shared" si="8"/>
        <v>440522.66666666669</v>
      </c>
      <c r="Z117" s="25">
        <f t="shared" si="9"/>
        <v>35576.333333333336</v>
      </c>
      <c r="AA117" s="3"/>
      <c r="AB117" s="3"/>
      <c r="AC117" s="3"/>
      <c r="AD117" s="3"/>
      <c r="AE117" s="3"/>
      <c r="AF117" s="3"/>
      <c r="AG117" s="3"/>
      <c r="AH117" s="3"/>
      <c r="AI117" s="3"/>
      <c r="AJ117" s="3"/>
    </row>
    <row r="118" spans="1:36" x14ac:dyDescent="0.35">
      <c r="A118" s="3"/>
      <c r="B118" s="21" t="s">
        <v>127</v>
      </c>
      <c r="C118" s="22">
        <v>1626</v>
      </c>
      <c r="D118" s="3">
        <v>4</v>
      </c>
      <c r="E118" s="23"/>
      <c r="F118" s="22">
        <v>649</v>
      </c>
      <c r="G118" s="3">
        <v>61</v>
      </c>
      <c r="H118" s="23"/>
      <c r="I118" s="24">
        <v>352</v>
      </c>
      <c r="J118" s="1">
        <v>4</v>
      </c>
      <c r="K118" s="13"/>
      <c r="L118" s="3"/>
      <c r="M118" s="3"/>
      <c r="N118" s="23"/>
      <c r="O118" s="3"/>
      <c r="P118" s="3"/>
      <c r="Q118" s="23"/>
      <c r="R118" s="1"/>
      <c r="S118" s="1"/>
      <c r="T118" s="13"/>
      <c r="U118" s="25">
        <f t="shared" si="5"/>
        <v>23</v>
      </c>
      <c r="V118" s="25">
        <f t="shared" si="6"/>
        <v>0</v>
      </c>
      <c r="W118" s="25">
        <f t="shared" si="7"/>
        <v>23</v>
      </c>
      <c r="X118" s="13"/>
      <c r="Y118" s="24">
        <f t="shared" si="8"/>
        <v>875.66666666666663</v>
      </c>
      <c r="Z118" s="25">
        <f t="shared" si="9"/>
        <v>23</v>
      </c>
      <c r="AA118" s="3"/>
      <c r="AB118" s="3"/>
      <c r="AC118" s="3"/>
      <c r="AD118" s="3"/>
      <c r="AE118" s="3"/>
      <c r="AF118" s="3"/>
      <c r="AG118" s="3"/>
      <c r="AH118" s="3"/>
      <c r="AI118" s="3"/>
      <c r="AJ118" s="3"/>
    </row>
    <row r="119" spans="1:36" x14ac:dyDescent="0.35">
      <c r="A119" s="3"/>
      <c r="B119" s="21" t="s">
        <v>128</v>
      </c>
      <c r="C119" s="22">
        <v>161605</v>
      </c>
      <c r="D119" s="26">
        <v>1490</v>
      </c>
      <c r="E119" s="23"/>
      <c r="F119" s="22">
        <v>271417</v>
      </c>
      <c r="G119" s="26">
        <v>3476</v>
      </c>
      <c r="H119" s="23"/>
      <c r="I119" s="24">
        <v>121827</v>
      </c>
      <c r="J119" s="25">
        <v>3169</v>
      </c>
      <c r="K119" s="13"/>
      <c r="L119" s="22">
        <v>67622</v>
      </c>
      <c r="M119" s="26">
        <v>1245</v>
      </c>
      <c r="N119" s="23"/>
      <c r="O119" s="22">
        <v>354177</v>
      </c>
      <c r="P119" s="26">
        <v>6690</v>
      </c>
      <c r="Q119" s="23"/>
      <c r="R119" s="24">
        <v>22212</v>
      </c>
      <c r="S119" s="1">
        <v>487</v>
      </c>
      <c r="T119" s="13"/>
      <c r="U119" s="25">
        <f t="shared" si="5"/>
        <v>2711.6666666666665</v>
      </c>
      <c r="V119" s="25">
        <f t="shared" si="6"/>
        <v>2807.3333333333335</v>
      </c>
      <c r="W119" s="25">
        <f t="shared" si="7"/>
        <v>-95.66666666666697</v>
      </c>
      <c r="X119" s="13"/>
      <c r="Y119" s="24">
        <f t="shared" si="8"/>
        <v>332953.33333333331</v>
      </c>
      <c r="Z119" s="25">
        <f t="shared" si="9"/>
        <v>5519</v>
      </c>
      <c r="AA119" s="3"/>
      <c r="AB119" s="3"/>
      <c r="AC119" s="3"/>
      <c r="AD119" s="3"/>
      <c r="AE119" s="3"/>
      <c r="AF119" s="3"/>
      <c r="AG119" s="3"/>
      <c r="AH119" s="3"/>
      <c r="AI119" s="3"/>
      <c r="AJ119" s="3"/>
    </row>
    <row r="120" spans="1:36" x14ac:dyDescent="0.35">
      <c r="A120" s="3"/>
      <c r="B120" s="21" t="s">
        <v>129</v>
      </c>
      <c r="C120" s="22">
        <v>106</v>
      </c>
      <c r="D120" s="3">
        <v>4</v>
      </c>
      <c r="E120" s="23"/>
      <c r="F120" s="22">
        <v>4685</v>
      </c>
      <c r="G120" s="3">
        <v>128</v>
      </c>
      <c r="H120" s="23"/>
      <c r="I120" s="24">
        <v>1040</v>
      </c>
      <c r="J120" s="1">
        <v>155</v>
      </c>
      <c r="K120" s="13"/>
      <c r="L120" s="3"/>
      <c r="M120" s="3"/>
      <c r="N120" s="23"/>
      <c r="O120" s="3"/>
      <c r="P120" s="3"/>
      <c r="Q120" s="23"/>
      <c r="R120" s="1"/>
      <c r="S120" s="1"/>
      <c r="T120" s="13"/>
      <c r="U120" s="25">
        <f t="shared" si="5"/>
        <v>95.666666666666671</v>
      </c>
      <c r="V120" s="25">
        <f t="shared" si="6"/>
        <v>0</v>
      </c>
      <c r="W120" s="25">
        <f t="shared" si="7"/>
        <v>95.666666666666671</v>
      </c>
      <c r="X120" s="13"/>
      <c r="Y120" s="24">
        <f t="shared" si="8"/>
        <v>1943.6666666666667</v>
      </c>
      <c r="Z120" s="25">
        <f t="shared" si="9"/>
        <v>95.666666666666671</v>
      </c>
      <c r="AA120" s="3"/>
      <c r="AB120" s="3"/>
      <c r="AC120" s="3"/>
      <c r="AD120" s="3"/>
      <c r="AE120" s="3"/>
      <c r="AF120" s="3"/>
      <c r="AG120" s="3"/>
      <c r="AH120" s="3"/>
      <c r="AI120" s="3"/>
      <c r="AJ120" s="3"/>
    </row>
    <row r="121" spans="1:36" x14ac:dyDescent="0.35">
      <c r="A121" s="3"/>
      <c r="B121" s="235" t="s">
        <v>130</v>
      </c>
      <c r="C121" s="22">
        <v>3955424</v>
      </c>
      <c r="D121" s="26">
        <v>72113</v>
      </c>
      <c r="E121" s="23"/>
      <c r="F121" s="3"/>
      <c r="G121" s="3"/>
      <c r="H121" s="23"/>
      <c r="K121" s="13"/>
      <c r="L121" s="22">
        <v>4927209</v>
      </c>
      <c r="M121" s="26">
        <v>86339</v>
      </c>
      <c r="N121" s="23"/>
      <c r="O121" s="22">
        <v>520949</v>
      </c>
      <c r="P121" s="26">
        <v>9488</v>
      </c>
      <c r="Q121" s="23"/>
      <c r="R121" s="24">
        <v>116437</v>
      </c>
      <c r="S121" s="25">
        <v>2587</v>
      </c>
      <c r="T121" s="13"/>
      <c r="U121" s="142">
        <f t="shared" si="5"/>
        <v>24037.666666666668</v>
      </c>
      <c r="V121" s="236">
        <f t="shared" si="6"/>
        <v>32804.666666666664</v>
      </c>
      <c r="W121" s="25">
        <f t="shared" si="7"/>
        <v>-8766.9999999999964</v>
      </c>
      <c r="X121" s="13"/>
      <c r="Y121" s="24">
        <f t="shared" si="8"/>
        <v>3173339.6666666665</v>
      </c>
      <c r="Z121" s="25">
        <f t="shared" si="9"/>
        <v>56842.333333333328</v>
      </c>
      <c r="AA121" s="3"/>
      <c r="AB121" s="3"/>
      <c r="AC121" s="3"/>
      <c r="AD121" s="3"/>
      <c r="AE121" s="3"/>
      <c r="AF121" s="3"/>
      <c r="AG121" s="3"/>
      <c r="AH121" s="3"/>
      <c r="AI121" s="3"/>
      <c r="AJ121" s="3"/>
    </row>
    <row r="122" spans="1:36" x14ac:dyDescent="0.35">
      <c r="A122" s="3"/>
      <c r="B122" s="235" t="s">
        <v>131</v>
      </c>
      <c r="C122" s="22">
        <v>3942224</v>
      </c>
      <c r="D122" s="26">
        <v>56537</v>
      </c>
      <c r="E122" s="23"/>
      <c r="F122" s="22">
        <v>59184</v>
      </c>
      <c r="G122" s="26">
        <v>1864</v>
      </c>
      <c r="H122" s="23"/>
      <c r="I122" s="24">
        <v>174056</v>
      </c>
      <c r="J122" s="25">
        <v>8712</v>
      </c>
      <c r="K122" s="13"/>
      <c r="L122" s="22">
        <v>10521458</v>
      </c>
      <c r="M122" s="26">
        <v>110261</v>
      </c>
      <c r="N122" s="23"/>
      <c r="O122" s="22">
        <v>2360986</v>
      </c>
      <c r="P122" s="26">
        <v>47322</v>
      </c>
      <c r="Q122" s="23"/>
      <c r="R122" s="24">
        <v>894389</v>
      </c>
      <c r="S122" s="133">
        <v>30506</v>
      </c>
      <c r="T122" s="13"/>
      <c r="U122" s="142">
        <f t="shared" si="5"/>
        <v>22371</v>
      </c>
      <c r="V122" s="236">
        <f t="shared" si="6"/>
        <v>62696.333333333336</v>
      </c>
      <c r="W122" s="25">
        <f t="shared" si="7"/>
        <v>-40325.333333333336</v>
      </c>
      <c r="X122" s="13"/>
      <c r="Y122" s="24">
        <f t="shared" si="8"/>
        <v>5984099</v>
      </c>
      <c r="Z122" s="25">
        <f t="shared" si="9"/>
        <v>85067.333333333343</v>
      </c>
      <c r="AA122" s="3"/>
      <c r="AB122" s="3"/>
      <c r="AC122" s="3"/>
      <c r="AD122" s="3"/>
      <c r="AE122" s="3"/>
      <c r="AF122" s="3"/>
      <c r="AG122" s="3"/>
      <c r="AH122" s="3"/>
      <c r="AI122" s="3"/>
      <c r="AJ122" s="3"/>
    </row>
    <row r="123" spans="1:36" x14ac:dyDescent="0.35">
      <c r="A123" s="3"/>
      <c r="B123" s="21" t="s">
        <v>132</v>
      </c>
      <c r="C123" s="22">
        <v>190025</v>
      </c>
      <c r="D123" s="26">
        <v>41836</v>
      </c>
      <c r="E123" s="23"/>
      <c r="F123" s="22">
        <v>46029</v>
      </c>
      <c r="G123" s="26">
        <v>4259</v>
      </c>
      <c r="H123" s="23"/>
      <c r="I123" s="24">
        <v>84208</v>
      </c>
      <c r="J123" s="25">
        <v>2800</v>
      </c>
      <c r="K123" s="13"/>
      <c r="L123" s="22">
        <v>30080</v>
      </c>
      <c r="M123" s="26">
        <v>3405</v>
      </c>
      <c r="N123" s="23"/>
      <c r="O123" s="22">
        <v>22243</v>
      </c>
      <c r="P123" s="26">
        <v>10421</v>
      </c>
      <c r="Q123" s="23"/>
      <c r="R123" s="24">
        <v>35504</v>
      </c>
      <c r="S123" s="25">
        <v>1315</v>
      </c>
      <c r="T123" s="13"/>
      <c r="U123" s="25">
        <f t="shared" si="5"/>
        <v>16298.333333333334</v>
      </c>
      <c r="V123" s="25">
        <f t="shared" si="6"/>
        <v>5047</v>
      </c>
      <c r="W123" s="25">
        <f t="shared" si="7"/>
        <v>11251.333333333334</v>
      </c>
      <c r="X123" s="13"/>
      <c r="Y123" s="24">
        <f t="shared" si="8"/>
        <v>136029.66666666666</v>
      </c>
      <c r="Z123" s="25">
        <f t="shared" si="9"/>
        <v>21345.333333333336</v>
      </c>
      <c r="AA123" s="3"/>
      <c r="AB123" s="3"/>
      <c r="AC123" s="3"/>
      <c r="AD123" s="3"/>
      <c r="AE123" s="3"/>
      <c r="AF123" s="3"/>
      <c r="AG123" s="3"/>
      <c r="AH123" s="3"/>
      <c r="AI123" s="3"/>
      <c r="AJ123" s="3"/>
    </row>
    <row r="124" spans="1:36" x14ac:dyDescent="0.35">
      <c r="A124" s="3"/>
      <c r="B124" s="21" t="s">
        <v>133</v>
      </c>
      <c r="C124" s="22">
        <v>194362</v>
      </c>
      <c r="D124" s="26">
        <v>2588</v>
      </c>
      <c r="E124" s="23"/>
      <c r="F124" s="22">
        <v>257771</v>
      </c>
      <c r="G124" s="26">
        <v>2591</v>
      </c>
      <c r="H124" s="23"/>
      <c r="I124" s="24">
        <v>327720</v>
      </c>
      <c r="J124" s="25">
        <v>5520</v>
      </c>
      <c r="K124" s="13"/>
      <c r="L124" s="3"/>
      <c r="M124" s="3"/>
      <c r="N124" s="23"/>
      <c r="O124" s="22">
        <v>865</v>
      </c>
      <c r="P124" s="26">
        <v>13057</v>
      </c>
      <c r="Q124" s="23"/>
      <c r="R124" s="1"/>
      <c r="S124" s="1"/>
      <c r="T124" s="13"/>
      <c r="U124" s="25">
        <f t="shared" si="5"/>
        <v>3566.3333333333335</v>
      </c>
      <c r="V124" s="25">
        <f t="shared" si="6"/>
        <v>4352.333333333333</v>
      </c>
      <c r="W124" s="25">
        <f t="shared" si="7"/>
        <v>-785.99999999999955</v>
      </c>
      <c r="X124" s="13"/>
      <c r="Y124" s="24">
        <f t="shared" si="8"/>
        <v>260239.33333333334</v>
      </c>
      <c r="Z124" s="25">
        <f t="shared" si="9"/>
        <v>7918.6666666666661</v>
      </c>
      <c r="AA124" s="3"/>
      <c r="AB124" s="3"/>
      <c r="AC124" s="3"/>
      <c r="AD124" s="3"/>
      <c r="AE124" s="3"/>
      <c r="AF124" s="3"/>
      <c r="AG124" s="3"/>
      <c r="AH124" s="3"/>
      <c r="AI124" s="3"/>
      <c r="AJ124" s="3"/>
    </row>
    <row r="125" spans="1:36" x14ac:dyDescent="0.35">
      <c r="A125" s="3"/>
      <c r="B125" s="235" t="s">
        <v>134</v>
      </c>
      <c r="C125" s="22">
        <v>905312</v>
      </c>
      <c r="D125" s="26">
        <v>37704</v>
      </c>
      <c r="E125" s="23"/>
      <c r="F125" s="22">
        <v>1298550</v>
      </c>
      <c r="G125" s="26">
        <v>49474</v>
      </c>
      <c r="H125" s="23"/>
      <c r="I125" s="24">
        <v>609332</v>
      </c>
      <c r="J125" s="25">
        <v>25848</v>
      </c>
      <c r="K125" s="13"/>
      <c r="L125" s="22">
        <v>19650</v>
      </c>
      <c r="M125" s="3">
        <v>180</v>
      </c>
      <c r="N125" s="23"/>
      <c r="O125" s="3"/>
      <c r="P125" s="3"/>
      <c r="Q125" s="23"/>
      <c r="R125" s="24">
        <v>2610</v>
      </c>
      <c r="S125" s="1">
        <v>30</v>
      </c>
      <c r="T125" s="13"/>
      <c r="U125" s="142">
        <f t="shared" si="5"/>
        <v>37675.333333333336</v>
      </c>
      <c r="V125" s="236">
        <f t="shared" si="6"/>
        <v>70</v>
      </c>
      <c r="W125" s="25">
        <f t="shared" si="7"/>
        <v>37605.333333333336</v>
      </c>
      <c r="X125" s="13"/>
      <c r="Y125" s="24">
        <f t="shared" si="8"/>
        <v>945151.33333333337</v>
      </c>
      <c r="Z125" s="25">
        <f t="shared" si="9"/>
        <v>37745.333333333336</v>
      </c>
      <c r="AA125" s="3"/>
      <c r="AB125" s="3"/>
      <c r="AC125" s="3"/>
      <c r="AD125" s="3"/>
      <c r="AE125" s="3"/>
      <c r="AF125" s="3"/>
      <c r="AG125" s="3"/>
      <c r="AH125" s="3"/>
      <c r="AI125" s="3"/>
      <c r="AJ125" s="3"/>
    </row>
    <row r="126" spans="1:36" x14ac:dyDescent="0.35">
      <c r="A126" s="3"/>
      <c r="B126" s="21" t="s">
        <v>135</v>
      </c>
      <c r="C126" s="22">
        <v>128268</v>
      </c>
      <c r="D126" s="26">
        <v>1401</v>
      </c>
      <c r="E126" s="23"/>
      <c r="F126" s="22">
        <v>80128</v>
      </c>
      <c r="G126" s="3">
        <v>897</v>
      </c>
      <c r="H126" s="23"/>
      <c r="I126" s="24">
        <v>19740</v>
      </c>
      <c r="J126" s="1">
        <v>278</v>
      </c>
      <c r="K126" s="13"/>
      <c r="L126" s="3"/>
      <c r="M126" s="3"/>
      <c r="N126" s="23"/>
      <c r="O126" s="3"/>
      <c r="P126" s="3"/>
      <c r="Q126" s="23"/>
      <c r="R126" s="24">
        <v>6225</v>
      </c>
      <c r="S126" s="1">
        <v>99</v>
      </c>
      <c r="T126" s="13"/>
      <c r="U126" s="25">
        <f t="shared" si="5"/>
        <v>858.66666666666663</v>
      </c>
      <c r="V126" s="25">
        <f t="shared" si="6"/>
        <v>33</v>
      </c>
      <c r="W126" s="25">
        <f t="shared" si="7"/>
        <v>825.66666666666663</v>
      </c>
      <c r="X126" s="13"/>
      <c r="Y126" s="24">
        <f t="shared" si="8"/>
        <v>78120.333333333328</v>
      </c>
      <c r="Z126" s="25">
        <f t="shared" si="9"/>
        <v>891.66666666666663</v>
      </c>
      <c r="AA126" s="3"/>
      <c r="AB126" s="3"/>
      <c r="AC126" s="3"/>
      <c r="AD126" s="3"/>
      <c r="AE126" s="3"/>
      <c r="AF126" s="3"/>
      <c r="AG126" s="3"/>
      <c r="AH126" s="3"/>
      <c r="AI126" s="3"/>
      <c r="AJ126" s="3"/>
    </row>
    <row r="127" spans="1:36" x14ac:dyDescent="0.35">
      <c r="A127" s="3"/>
      <c r="B127" s="21" t="s">
        <v>136</v>
      </c>
      <c r="C127" s="22"/>
      <c r="D127" s="26"/>
      <c r="E127" s="23"/>
      <c r="F127" s="22"/>
      <c r="G127" s="3"/>
      <c r="H127" s="23"/>
      <c r="I127" s="24">
        <v>215</v>
      </c>
      <c r="J127" s="1">
        <v>45</v>
      </c>
      <c r="K127" s="13"/>
      <c r="L127" s="3"/>
      <c r="M127" s="3"/>
      <c r="N127" s="23"/>
      <c r="O127" s="3"/>
      <c r="P127" s="3"/>
      <c r="Q127" s="23"/>
      <c r="R127" s="24"/>
      <c r="S127" s="1"/>
      <c r="T127" s="13"/>
      <c r="U127" s="25">
        <f t="shared" si="5"/>
        <v>15</v>
      </c>
      <c r="V127" s="25">
        <f t="shared" si="6"/>
        <v>0</v>
      </c>
      <c r="W127" s="25">
        <f t="shared" si="7"/>
        <v>15</v>
      </c>
      <c r="X127" s="13"/>
      <c r="Y127" s="24">
        <f t="shared" si="8"/>
        <v>71.666666666666671</v>
      </c>
      <c r="Z127" s="25">
        <f t="shared" si="9"/>
        <v>15</v>
      </c>
      <c r="AA127" s="3"/>
      <c r="AB127" s="3"/>
      <c r="AC127" s="3"/>
      <c r="AD127" s="3"/>
      <c r="AE127" s="3"/>
      <c r="AF127" s="3"/>
      <c r="AG127" s="3"/>
      <c r="AH127" s="3"/>
      <c r="AI127" s="3"/>
      <c r="AJ127" s="3"/>
    </row>
    <row r="128" spans="1:36" x14ac:dyDescent="0.35">
      <c r="A128" s="3"/>
      <c r="B128" s="21" t="s">
        <v>137</v>
      </c>
      <c r="C128" s="22">
        <v>42589</v>
      </c>
      <c r="D128" s="3">
        <v>121</v>
      </c>
      <c r="E128" s="23"/>
      <c r="F128" s="22">
        <v>11448</v>
      </c>
      <c r="G128" s="3">
        <v>94</v>
      </c>
      <c r="H128" s="23"/>
      <c r="I128" s="24">
        <v>96</v>
      </c>
      <c r="J128" s="1">
        <v>9</v>
      </c>
      <c r="K128" s="13"/>
      <c r="L128" s="3"/>
      <c r="M128" s="3"/>
      <c r="N128" s="23"/>
      <c r="O128" s="3"/>
      <c r="P128" s="3"/>
      <c r="Q128" s="23"/>
      <c r="R128" s="1"/>
      <c r="S128" s="1"/>
      <c r="T128" s="13"/>
      <c r="U128" s="25">
        <f t="shared" si="5"/>
        <v>74.666666666666671</v>
      </c>
      <c r="V128" s="25">
        <f t="shared" si="6"/>
        <v>0</v>
      </c>
      <c r="W128" s="25">
        <f t="shared" si="7"/>
        <v>74.666666666666671</v>
      </c>
      <c r="X128" s="13"/>
      <c r="Y128" s="24">
        <f t="shared" si="8"/>
        <v>18044.333333333332</v>
      </c>
      <c r="Z128" s="25">
        <f t="shared" si="9"/>
        <v>74.666666666666671</v>
      </c>
      <c r="AA128" s="3"/>
      <c r="AB128" s="3"/>
      <c r="AC128" s="3"/>
      <c r="AD128" s="3"/>
      <c r="AE128" s="3"/>
      <c r="AF128" s="3"/>
      <c r="AG128" s="3"/>
      <c r="AH128" s="3"/>
      <c r="AI128" s="3"/>
      <c r="AJ128" s="3"/>
    </row>
    <row r="129" spans="1:36" x14ac:dyDescent="0.35">
      <c r="A129" s="3"/>
      <c r="B129" s="27" t="s">
        <v>138</v>
      </c>
      <c r="C129" s="22">
        <f>SUM(C11:C128)</f>
        <v>110295717</v>
      </c>
      <c r="D129" s="26">
        <f>SUM(D11:D128)</f>
        <v>1999949</v>
      </c>
      <c r="E129" s="23"/>
      <c r="F129" s="22">
        <f>SUM(F11:F128)</f>
        <v>44122051</v>
      </c>
      <c r="G129" s="26">
        <f>SUM(G11:G128)</f>
        <v>1215336</v>
      </c>
      <c r="H129" s="23"/>
      <c r="I129" s="22">
        <f>SUM(I11:I128)</f>
        <v>35688406</v>
      </c>
      <c r="J129" s="26">
        <f>SUM(J11:J128)</f>
        <v>1135856</v>
      </c>
      <c r="K129" s="13"/>
      <c r="L129" s="22">
        <f>SUM(L11:L128)</f>
        <v>115654941</v>
      </c>
      <c r="M129" s="26">
        <f>SUM(M11:M128)</f>
        <v>2582085</v>
      </c>
      <c r="N129" s="23"/>
      <c r="O129" s="22">
        <f>SUM(O11:O128)</f>
        <v>54752625</v>
      </c>
      <c r="P129" s="26">
        <f>SUM(P11:P128)</f>
        <v>2171901</v>
      </c>
      <c r="Q129" s="23"/>
      <c r="R129" s="22">
        <f>SUM(R11:R128)</f>
        <v>34423374</v>
      </c>
      <c r="S129" s="26">
        <f>SUM(S11:S128)</f>
        <v>1323858</v>
      </c>
      <c r="T129" s="13"/>
      <c r="U129" s="26">
        <f>SUM(U11:U128)</f>
        <v>1450380.3333333333</v>
      </c>
      <c r="V129" s="26">
        <f>SUM(V11:V128)</f>
        <v>2025947.9999999993</v>
      </c>
      <c r="W129" s="26">
        <f>SUM(W11:W128)</f>
        <v>-575567.66666666651</v>
      </c>
      <c r="X129" s="13"/>
      <c r="Y129" s="24">
        <f>SUM(Y11:Y128)</f>
        <v>131645704.66666664</v>
      </c>
      <c r="Z129" s="26">
        <f>SUM(Z11:Z128)</f>
        <v>3476328.333333333</v>
      </c>
      <c r="AA129" s="3"/>
      <c r="AB129" s="3"/>
      <c r="AC129" s="3"/>
      <c r="AD129" s="3"/>
      <c r="AE129" s="3"/>
      <c r="AF129" s="3"/>
      <c r="AG129" s="3"/>
      <c r="AH129" s="3"/>
      <c r="AI129" s="3"/>
      <c r="AJ129" s="3"/>
    </row>
    <row r="130" spans="1:36" s="8" customFormat="1" ht="21" customHeight="1" x14ac:dyDescent="0.35">
      <c r="A130" s="1"/>
      <c r="B130" s="1"/>
      <c r="C130" s="1"/>
      <c r="D130" s="1"/>
      <c r="E130" s="1"/>
      <c r="F130" s="1"/>
      <c r="G130" s="1"/>
      <c r="H130" s="1"/>
      <c r="I130" s="1"/>
      <c r="J130" s="1"/>
      <c r="K130" s="1"/>
      <c r="L130" s="1"/>
      <c r="M130" s="1"/>
      <c r="N130" s="1"/>
      <c r="O130" s="1"/>
      <c r="P130" s="1"/>
      <c r="Q130" s="1"/>
      <c r="R130" s="1"/>
      <c r="S130" s="1"/>
      <c r="T130" s="1"/>
      <c r="U130" s="25"/>
      <c r="V130" s="25"/>
      <c r="W130" s="25"/>
      <c r="X130" s="1"/>
      <c r="Y130" s="1"/>
      <c r="Z130" s="1"/>
      <c r="AA130" s="1"/>
      <c r="AB130" s="1"/>
      <c r="AC130" s="1"/>
      <c r="AD130" s="1"/>
      <c r="AE130" s="1"/>
      <c r="AF130" s="1"/>
      <c r="AG130" s="1"/>
      <c r="AH130" s="1"/>
      <c r="AI130" s="1"/>
      <c r="AJ130" s="1"/>
    </row>
    <row r="131" spans="1:36" s="8" customForma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s="8" customFormat="1" x14ac:dyDescent="0.35">
      <c r="A132" s="1"/>
      <c r="B132" s="1"/>
      <c r="C132" s="1"/>
      <c r="D132" s="1"/>
      <c r="E132" s="1"/>
      <c r="F132" s="1"/>
      <c r="G132" s="1"/>
      <c r="H132" s="1"/>
      <c r="I132" s="1"/>
      <c r="J132" s="1"/>
      <c r="K132" s="1"/>
      <c r="L132" s="1"/>
      <c r="M132" s="1"/>
      <c r="N132" s="1"/>
      <c r="O132" s="1"/>
      <c r="P132" s="1"/>
      <c r="Q132" s="1"/>
      <c r="R132" s="1"/>
      <c r="S132" s="1"/>
      <c r="T132" s="1"/>
      <c r="U132" s="1"/>
      <c r="V132" s="25"/>
      <c r="W132" s="1"/>
      <c r="X132" s="1"/>
      <c r="Y132" s="1"/>
      <c r="Z132" s="1"/>
      <c r="AA132" s="1"/>
      <c r="AB132" s="1"/>
      <c r="AC132" s="1"/>
      <c r="AD132" s="1"/>
      <c r="AE132" s="1"/>
      <c r="AF132" s="1"/>
      <c r="AG132" s="1"/>
      <c r="AH132" s="1"/>
      <c r="AI132" s="1"/>
      <c r="AJ132" s="1"/>
    </row>
    <row r="133" spans="1:36" s="8" customForma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s="8" customForma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s="8" customForma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s="8" customForma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s="8" customForma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s="8" customForma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s="8" customFormat="1" x14ac:dyDescent="0.35"/>
    <row r="140" spans="1:36" s="8" customFormat="1" x14ac:dyDescent="0.35"/>
    <row r="141" spans="1:36" s="8" customFormat="1" x14ac:dyDescent="0.35"/>
    <row r="142" spans="1:36" s="8" customFormat="1" x14ac:dyDescent="0.35"/>
    <row r="143" spans="1:36" s="8" customFormat="1" x14ac:dyDescent="0.35"/>
    <row r="144" spans="1:36" s="8" customFormat="1" x14ac:dyDescent="0.35"/>
    <row r="145" s="8" customFormat="1" x14ac:dyDescent="0.35"/>
    <row r="146" s="8" customFormat="1" x14ac:dyDescent="0.35"/>
    <row r="147" s="8" customFormat="1" x14ac:dyDescent="0.35"/>
    <row r="148" s="8" customFormat="1" x14ac:dyDescent="0.35"/>
    <row r="149" s="8" customFormat="1" x14ac:dyDescent="0.35"/>
    <row r="150" s="8" customFormat="1" x14ac:dyDescent="0.35"/>
    <row r="151" s="8" customFormat="1" x14ac:dyDescent="0.35"/>
    <row r="152" s="8" customFormat="1" x14ac:dyDescent="0.35"/>
    <row r="153" s="8" customFormat="1" x14ac:dyDescent="0.35"/>
    <row r="154" s="8" customFormat="1" x14ac:dyDescent="0.35"/>
    <row r="155" s="8" customFormat="1" x14ac:dyDescent="0.35"/>
    <row r="156" s="8" customFormat="1" x14ac:dyDescent="0.35"/>
    <row r="157" s="8" customFormat="1" x14ac:dyDescent="0.35"/>
    <row r="158" s="8" customFormat="1" x14ac:dyDescent="0.35"/>
    <row r="159" s="8" customFormat="1" x14ac:dyDescent="0.35"/>
    <row r="160" s="8" customFormat="1" x14ac:dyDescent="0.35"/>
    <row r="161" s="8" customFormat="1" x14ac:dyDescent="0.35"/>
    <row r="162" s="8" customFormat="1" x14ac:dyDescent="0.35"/>
    <row r="163" s="8" customFormat="1" x14ac:dyDescent="0.35"/>
    <row r="164" s="8" customFormat="1" x14ac:dyDescent="0.35"/>
    <row r="165" s="8" customFormat="1" x14ac:dyDescent="0.35"/>
    <row r="166" s="8" customFormat="1" x14ac:dyDescent="0.35"/>
    <row r="167" s="8" customFormat="1" x14ac:dyDescent="0.35"/>
    <row r="168" s="8" customFormat="1" x14ac:dyDescent="0.35"/>
    <row r="169" s="8" customFormat="1" x14ac:dyDescent="0.35"/>
    <row r="170" s="8" customFormat="1" x14ac:dyDescent="0.35"/>
    <row r="171" s="8" customFormat="1" x14ac:dyDescent="0.35"/>
    <row r="172" s="8" customFormat="1" x14ac:dyDescent="0.35"/>
    <row r="173" s="8" customFormat="1" x14ac:dyDescent="0.35"/>
    <row r="174" s="8" customFormat="1" x14ac:dyDescent="0.35"/>
    <row r="175" s="8" customFormat="1" x14ac:dyDescent="0.35"/>
    <row r="176" s="8" customFormat="1" x14ac:dyDescent="0.35"/>
    <row r="177" s="8" customFormat="1" x14ac:dyDescent="0.35"/>
    <row r="178" s="8" customFormat="1" x14ac:dyDescent="0.35"/>
    <row r="179" s="8" customFormat="1" x14ac:dyDescent="0.35"/>
    <row r="180" s="8" customFormat="1" x14ac:dyDescent="0.35"/>
    <row r="181" s="8" customFormat="1" x14ac:dyDescent="0.35"/>
    <row r="182" s="8" customFormat="1" x14ac:dyDescent="0.35"/>
    <row r="183" s="8" customFormat="1" x14ac:dyDescent="0.35"/>
    <row r="184" s="8" customFormat="1" x14ac:dyDescent="0.35"/>
    <row r="185" s="8" customFormat="1" x14ac:dyDescent="0.35"/>
    <row r="186" s="8" customFormat="1" x14ac:dyDescent="0.35"/>
    <row r="187" s="8" customFormat="1" x14ac:dyDescent="0.35"/>
    <row r="188" s="8" customFormat="1" x14ac:dyDescent="0.35"/>
    <row r="189" s="8" customFormat="1" x14ac:dyDescent="0.35"/>
    <row r="190" s="8" customFormat="1" x14ac:dyDescent="0.35"/>
    <row r="191" s="8" customFormat="1" x14ac:dyDescent="0.35"/>
    <row r="192" s="8" customFormat="1" x14ac:dyDescent="0.35"/>
    <row r="193" s="8" customFormat="1" x14ac:dyDescent="0.35"/>
    <row r="194" s="8" customFormat="1" x14ac:dyDescent="0.35"/>
    <row r="195" s="8" customFormat="1" x14ac:dyDescent="0.35"/>
    <row r="196" s="8" customFormat="1" x14ac:dyDescent="0.35"/>
    <row r="197" s="8" customFormat="1" x14ac:dyDescent="0.35"/>
    <row r="198" s="8" customFormat="1" x14ac:dyDescent="0.35"/>
    <row r="199" s="8" customFormat="1" x14ac:dyDescent="0.35"/>
    <row r="200" s="8" customFormat="1" x14ac:dyDescent="0.35"/>
    <row r="201" s="8" customFormat="1" x14ac:dyDescent="0.35"/>
    <row r="202" s="8" customFormat="1" x14ac:dyDescent="0.35"/>
    <row r="203" s="8" customFormat="1" x14ac:dyDescent="0.35"/>
    <row r="204" s="8" customFormat="1" x14ac:dyDescent="0.35"/>
    <row r="205" s="8" customFormat="1" x14ac:dyDescent="0.35"/>
    <row r="206" s="8" customFormat="1" x14ac:dyDescent="0.35"/>
    <row r="207" s="8" customFormat="1" x14ac:dyDescent="0.35"/>
    <row r="208" s="8" customFormat="1" x14ac:dyDescent="0.35"/>
    <row r="209" s="8" customFormat="1" x14ac:dyDescent="0.35"/>
    <row r="210" s="8" customFormat="1" x14ac:dyDescent="0.35"/>
    <row r="211" s="8" customFormat="1" x14ac:dyDescent="0.35"/>
    <row r="212" s="8" customFormat="1" x14ac:dyDescent="0.35"/>
    <row r="213" s="8" customFormat="1" x14ac:dyDescent="0.35"/>
    <row r="214" s="8" customFormat="1" x14ac:dyDescent="0.35"/>
    <row r="215" s="8" customFormat="1" x14ac:dyDescent="0.35"/>
    <row r="216" s="8" customFormat="1" x14ac:dyDescent="0.35"/>
    <row r="217" s="8" customFormat="1" x14ac:dyDescent="0.35"/>
    <row r="218" s="8" customFormat="1" x14ac:dyDescent="0.35"/>
    <row r="219" s="8" customFormat="1" x14ac:dyDescent="0.35"/>
    <row r="220" s="8" customFormat="1" x14ac:dyDescent="0.35"/>
    <row r="221" s="8" customFormat="1" x14ac:dyDescent="0.35"/>
    <row r="222" s="8" customFormat="1" x14ac:dyDescent="0.35"/>
    <row r="223" s="8" customFormat="1" x14ac:dyDescent="0.35"/>
    <row r="224" s="8" customFormat="1" x14ac:dyDescent="0.35"/>
    <row r="225" s="8" customFormat="1" x14ac:dyDescent="0.35"/>
    <row r="226" s="8" customFormat="1" x14ac:dyDescent="0.35"/>
    <row r="227" s="8" customFormat="1" x14ac:dyDescent="0.35"/>
    <row r="228" s="8" customFormat="1" x14ac:dyDescent="0.35"/>
    <row r="229" s="8" customFormat="1" x14ac:dyDescent="0.35"/>
    <row r="230" s="8" customFormat="1" x14ac:dyDescent="0.35"/>
    <row r="231" s="8" customFormat="1" x14ac:dyDescent="0.35"/>
    <row r="232" s="8" customFormat="1" x14ac:dyDescent="0.35"/>
    <row r="233" s="8" customFormat="1" x14ac:dyDescent="0.35"/>
    <row r="234" s="8" customFormat="1" x14ac:dyDescent="0.35"/>
    <row r="235" s="8" customFormat="1" x14ac:dyDescent="0.35"/>
    <row r="236" s="8" customFormat="1" x14ac:dyDescent="0.35"/>
    <row r="237" s="8" customFormat="1" x14ac:dyDescent="0.35"/>
    <row r="238" s="8" customFormat="1" x14ac:dyDescent="0.35"/>
    <row r="239" s="8" customFormat="1" x14ac:dyDescent="0.35"/>
    <row r="240" s="8" customFormat="1" x14ac:dyDescent="0.35"/>
    <row r="241" s="8" customFormat="1" x14ac:dyDescent="0.35"/>
    <row r="242" s="8" customFormat="1" x14ac:dyDescent="0.35"/>
    <row r="243" s="8" customFormat="1" x14ac:dyDescent="0.35"/>
    <row r="244" s="8" customFormat="1" x14ac:dyDescent="0.35"/>
    <row r="245" s="8" customFormat="1" x14ac:dyDescent="0.35"/>
    <row r="246" s="8" customFormat="1" x14ac:dyDescent="0.35"/>
    <row r="247" s="8" customFormat="1" x14ac:dyDescent="0.35"/>
    <row r="248" s="8" customFormat="1" x14ac:dyDescent="0.35"/>
    <row r="249" s="8" customFormat="1" x14ac:dyDescent="0.35"/>
    <row r="250" s="8" customFormat="1" x14ac:dyDescent="0.35"/>
    <row r="251" s="8" customFormat="1" x14ac:dyDescent="0.35"/>
    <row r="252" s="8" customFormat="1" x14ac:dyDescent="0.35"/>
    <row r="253" s="8" customFormat="1" x14ac:dyDescent="0.35"/>
    <row r="254" s="8" customFormat="1" x14ac:dyDescent="0.35"/>
    <row r="255" s="8" customFormat="1" x14ac:dyDescent="0.35"/>
    <row r="256" s="8" customFormat="1" x14ac:dyDescent="0.35"/>
    <row r="257" s="8" customFormat="1" x14ac:dyDescent="0.35"/>
    <row r="258" s="8" customFormat="1" x14ac:dyDescent="0.35"/>
    <row r="259" s="8" customFormat="1" x14ac:dyDescent="0.35"/>
    <row r="260" s="8" customFormat="1" x14ac:dyDescent="0.35"/>
    <row r="261" s="8" customFormat="1" x14ac:dyDescent="0.35"/>
    <row r="262" s="8" customFormat="1" x14ac:dyDescent="0.35"/>
    <row r="263" s="8" customFormat="1" x14ac:dyDescent="0.35"/>
    <row r="264" s="8" customFormat="1" x14ac:dyDescent="0.35"/>
    <row r="265" s="8" customFormat="1" x14ac:dyDescent="0.35"/>
    <row r="266" s="8" customFormat="1" x14ac:dyDescent="0.35"/>
    <row r="267" s="8" customFormat="1" x14ac:dyDescent="0.35"/>
    <row r="268" s="8" customFormat="1" x14ac:dyDescent="0.35"/>
    <row r="269" s="8" customFormat="1" x14ac:dyDescent="0.35"/>
    <row r="270" s="8" customFormat="1" x14ac:dyDescent="0.35"/>
    <row r="271" s="8" customFormat="1" x14ac:dyDescent="0.35"/>
    <row r="272" s="8" customFormat="1" x14ac:dyDescent="0.35"/>
    <row r="273" s="8" customFormat="1" x14ac:dyDescent="0.35"/>
    <row r="274" s="8" customFormat="1" x14ac:dyDescent="0.35"/>
    <row r="275" s="8" customFormat="1" x14ac:dyDescent="0.35"/>
    <row r="276" s="8" customFormat="1" x14ac:dyDescent="0.35"/>
    <row r="277" s="8" customFormat="1" x14ac:dyDescent="0.35"/>
    <row r="278" s="8" customFormat="1" x14ac:dyDescent="0.35"/>
    <row r="279" s="8" customFormat="1" x14ac:dyDescent="0.35"/>
    <row r="280" s="8" customFormat="1" x14ac:dyDescent="0.35"/>
    <row r="281" s="8" customFormat="1" x14ac:dyDescent="0.35"/>
    <row r="282" s="8" customFormat="1" x14ac:dyDescent="0.35"/>
    <row r="283" s="8" customFormat="1" x14ac:dyDescent="0.35"/>
    <row r="284" s="8" customFormat="1" x14ac:dyDescent="0.35"/>
    <row r="285" s="8" customFormat="1" x14ac:dyDescent="0.35"/>
    <row r="286" s="8" customFormat="1" x14ac:dyDescent="0.35"/>
    <row r="287" s="8" customFormat="1" x14ac:dyDescent="0.35"/>
    <row r="288" s="8" customFormat="1" x14ac:dyDescent="0.35"/>
    <row r="289" s="8" customFormat="1" x14ac:dyDescent="0.35"/>
    <row r="290" s="8" customFormat="1" x14ac:dyDescent="0.35"/>
    <row r="291" s="8" customFormat="1" x14ac:dyDescent="0.35"/>
    <row r="292" s="8" customFormat="1" x14ac:dyDescent="0.35"/>
    <row r="293" s="8" customFormat="1" x14ac:dyDescent="0.35"/>
    <row r="294" s="8" customFormat="1" x14ac:dyDescent="0.35"/>
    <row r="295" s="8" customFormat="1" x14ac:dyDescent="0.35"/>
    <row r="296" s="8" customFormat="1" x14ac:dyDescent="0.35"/>
    <row r="297" s="8" customFormat="1" x14ac:dyDescent="0.35"/>
    <row r="298" s="8" customFormat="1" x14ac:dyDescent="0.35"/>
    <row r="299" s="8" customFormat="1" x14ac:dyDescent="0.35"/>
    <row r="300" s="8" customFormat="1" x14ac:dyDescent="0.35"/>
    <row r="301" s="8" customFormat="1" x14ac:dyDescent="0.35"/>
    <row r="302" s="8" customFormat="1" x14ac:dyDescent="0.35"/>
    <row r="303" s="8" customFormat="1" x14ac:dyDescent="0.35"/>
    <row r="304" s="8" customFormat="1" x14ac:dyDescent="0.35"/>
    <row r="305" s="8" customFormat="1" x14ac:dyDescent="0.35"/>
    <row r="306" s="8" customFormat="1" x14ac:dyDescent="0.35"/>
    <row r="307" s="8" customFormat="1" x14ac:dyDescent="0.35"/>
    <row r="308" s="8" customFormat="1" x14ac:dyDescent="0.35"/>
    <row r="309" s="8" customFormat="1" x14ac:dyDescent="0.35"/>
    <row r="310" s="8" customFormat="1" x14ac:dyDescent="0.35"/>
    <row r="311" s="8" customFormat="1" x14ac:dyDescent="0.35"/>
    <row r="312" s="8" customFormat="1" x14ac:dyDescent="0.35"/>
    <row r="313" s="8" customFormat="1" x14ac:dyDescent="0.35"/>
    <row r="314" s="8" customFormat="1" x14ac:dyDescent="0.35"/>
    <row r="315" s="8" customFormat="1" x14ac:dyDescent="0.35"/>
    <row r="316" s="8" customFormat="1" x14ac:dyDescent="0.35"/>
    <row r="317" s="8" customFormat="1" x14ac:dyDescent="0.35"/>
    <row r="318" s="8" customFormat="1" x14ac:dyDescent="0.35"/>
    <row r="319" s="8" customFormat="1" x14ac:dyDescent="0.35"/>
    <row r="320" s="8" customFormat="1" x14ac:dyDescent="0.35"/>
    <row r="321" s="8" customFormat="1" x14ac:dyDescent="0.35"/>
    <row r="322" s="8" customFormat="1" x14ac:dyDescent="0.35"/>
    <row r="323" s="8" customFormat="1" x14ac:dyDescent="0.35"/>
    <row r="324" s="8" customFormat="1" x14ac:dyDescent="0.35"/>
    <row r="325" s="8" customFormat="1" x14ac:dyDescent="0.35"/>
    <row r="326" s="8" customFormat="1" x14ac:dyDescent="0.35"/>
    <row r="327" s="8" customFormat="1" x14ac:dyDescent="0.35"/>
    <row r="328" s="8" customFormat="1" x14ac:dyDescent="0.35"/>
    <row r="329" s="8" customFormat="1" x14ac:dyDescent="0.35"/>
    <row r="330" s="8" customFormat="1" x14ac:dyDescent="0.35"/>
    <row r="331" s="8" customFormat="1" x14ac:dyDescent="0.35"/>
    <row r="332" s="8" customFormat="1" x14ac:dyDescent="0.35"/>
    <row r="333" s="8" customFormat="1" x14ac:dyDescent="0.35"/>
    <row r="334" s="8" customFormat="1" x14ac:dyDescent="0.35"/>
    <row r="335" s="8" customFormat="1" x14ac:dyDescent="0.35"/>
    <row r="336" s="8" customFormat="1" x14ac:dyDescent="0.35"/>
    <row r="337" s="8" customFormat="1" x14ac:dyDescent="0.35"/>
    <row r="338" s="8" customFormat="1" x14ac:dyDescent="0.35"/>
    <row r="339" s="8" customFormat="1" x14ac:dyDescent="0.35"/>
    <row r="340" s="8" customFormat="1" x14ac:dyDescent="0.35"/>
    <row r="341" s="8" customFormat="1" x14ac:dyDescent="0.35"/>
    <row r="342" s="8" customFormat="1" x14ac:dyDescent="0.35"/>
    <row r="343" s="8" customFormat="1" x14ac:dyDescent="0.35"/>
    <row r="344" s="8" customFormat="1" x14ac:dyDescent="0.35"/>
    <row r="345" s="8" customFormat="1" x14ac:dyDescent="0.35"/>
    <row r="346" s="8" customFormat="1" x14ac:dyDescent="0.35"/>
    <row r="347" s="8" customFormat="1" x14ac:dyDescent="0.35"/>
    <row r="348" s="8" customFormat="1" x14ac:dyDescent="0.35"/>
    <row r="349" s="8" customFormat="1" x14ac:dyDescent="0.35"/>
    <row r="350" s="8" customFormat="1" x14ac:dyDescent="0.35"/>
    <row r="351" s="8" customFormat="1" x14ac:dyDescent="0.35"/>
    <row r="352" s="8" customFormat="1" x14ac:dyDescent="0.35"/>
    <row r="353" s="8" customFormat="1" x14ac:dyDescent="0.35"/>
    <row r="354" s="8" customFormat="1" x14ac:dyDescent="0.35"/>
    <row r="355" s="8" customFormat="1" x14ac:dyDescent="0.35"/>
    <row r="356" s="8" customFormat="1" x14ac:dyDescent="0.35"/>
    <row r="357" s="8" customFormat="1" x14ac:dyDescent="0.35"/>
    <row r="358" s="8" customFormat="1" x14ac:dyDescent="0.35"/>
    <row r="359" s="8" customFormat="1" x14ac:dyDescent="0.35"/>
    <row r="360" s="8" customFormat="1" x14ac:dyDescent="0.35"/>
    <row r="361" s="8" customFormat="1" x14ac:dyDescent="0.35"/>
    <row r="362" s="8" customFormat="1" x14ac:dyDescent="0.35"/>
    <row r="363" s="8" customFormat="1" x14ac:dyDescent="0.35"/>
    <row r="364" s="8" customFormat="1" x14ac:dyDescent="0.35"/>
    <row r="365" s="8" customFormat="1" x14ac:dyDescent="0.35"/>
    <row r="366" s="8" customFormat="1" x14ac:dyDescent="0.35"/>
    <row r="367" s="8" customFormat="1" x14ac:dyDescent="0.35"/>
    <row r="368" s="8" customFormat="1" x14ac:dyDescent="0.35"/>
    <row r="369" s="8" customFormat="1" x14ac:dyDescent="0.35"/>
    <row r="370" s="8" customFormat="1" x14ac:dyDescent="0.35"/>
    <row r="371" s="8" customFormat="1" x14ac:dyDescent="0.35"/>
    <row r="372" s="8" customFormat="1" x14ac:dyDescent="0.35"/>
    <row r="373" s="8" customFormat="1" x14ac:dyDescent="0.35"/>
    <row r="374" s="8" customFormat="1" x14ac:dyDescent="0.35"/>
    <row r="375" s="8" customFormat="1" x14ac:dyDescent="0.35"/>
    <row r="376" s="8" customFormat="1" x14ac:dyDescent="0.35"/>
    <row r="377" s="8" customFormat="1" x14ac:dyDescent="0.35"/>
    <row r="378" s="8" customFormat="1" x14ac:dyDescent="0.35"/>
    <row r="379" s="8" customFormat="1" x14ac:dyDescent="0.35"/>
    <row r="380" s="8" customFormat="1" x14ac:dyDescent="0.35"/>
    <row r="381" s="8" customFormat="1" x14ac:dyDescent="0.35"/>
    <row r="382" s="8" customFormat="1" x14ac:dyDescent="0.35"/>
    <row r="383" s="8" customFormat="1" x14ac:dyDescent="0.35"/>
    <row r="384" s="8" customFormat="1" x14ac:dyDescent="0.35"/>
    <row r="385" s="8" customFormat="1" x14ac:dyDescent="0.35"/>
    <row r="386" s="8" customFormat="1" x14ac:dyDescent="0.35"/>
    <row r="387" s="8" customFormat="1" x14ac:dyDescent="0.35"/>
    <row r="388" s="8" customFormat="1" x14ac:dyDescent="0.35"/>
    <row r="389" s="8" customFormat="1" x14ac:dyDescent="0.35"/>
    <row r="390" s="8" customFormat="1" x14ac:dyDescent="0.35"/>
    <row r="391" s="8" customFormat="1" x14ac:dyDescent="0.35"/>
    <row r="392" s="8" customFormat="1" x14ac:dyDescent="0.35"/>
    <row r="393" s="8" customFormat="1" x14ac:dyDescent="0.35"/>
    <row r="394" s="8" customFormat="1" x14ac:dyDescent="0.35"/>
    <row r="395" s="8" customFormat="1" x14ac:dyDescent="0.35"/>
    <row r="396" s="8" customFormat="1" x14ac:dyDescent="0.35"/>
    <row r="397" s="8" customFormat="1" x14ac:dyDescent="0.35"/>
    <row r="398" s="8" customFormat="1" x14ac:dyDescent="0.35"/>
    <row r="399" s="8" customFormat="1" x14ac:dyDescent="0.35"/>
    <row r="400" s="8" customFormat="1" x14ac:dyDescent="0.35"/>
    <row r="401" s="8" customFormat="1" x14ac:dyDescent="0.35"/>
    <row r="402" s="8" customFormat="1" x14ac:dyDescent="0.35"/>
    <row r="403" s="8" customFormat="1" x14ac:dyDescent="0.35"/>
    <row r="404" s="8" customFormat="1" x14ac:dyDescent="0.35"/>
    <row r="405" s="8" customFormat="1" x14ac:dyDescent="0.35"/>
    <row r="406" s="8" customFormat="1" x14ac:dyDescent="0.35"/>
    <row r="407" s="8" customFormat="1" x14ac:dyDescent="0.35"/>
    <row r="408" s="8" customFormat="1" x14ac:dyDescent="0.35"/>
    <row r="409" s="8" customFormat="1" x14ac:dyDescent="0.35"/>
    <row r="410" s="8" customFormat="1" x14ac:dyDescent="0.35"/>
    <row r="411" s="8" customFormat="1" x14ac:dyDescent="0.35"/>
    <row r="412" s="8" customFormat="1" x14ac:dyDescent="0.35"/>
    <row r="413" s="8" customFormat="1" x14ac:dyDescent="0.35"/>
    <row r="414" s="8" customFormat="1" x14ac:dyDescent="0.35"/>
    <row r="415" s="8" customFormat="1" x14ac:dyDescent="0.35"/>
    <row r="416" s="8" customFormat="1" x14ac:dyDescent="0.35"/>
    <row r="417" s="8" customFormat="1" x14ac:dyDescent="0.35"/>
    <row r="418" s="8" customFormat="1" x14ac:dyDescent="0.35"/>
    <row r="419" s="8" customFormat="1" x14ac:dyDescent="0.35"/>
    <row r="420" s="8" customFormat="1" x14ac:dyDescent="0.35"/>
    <row r="421" s="8" customFormat="1" x14ac:dyDescent="0.35"/>
    <row r="422" s="8" customFormat="1" x14ac:dyDescent="0.35"/>
    <row r="423" s="8" customFormat="1" x14ac:dyDescent="0.35"/>
    <row r="424" s="8" customFormat="1" x14ac:dyDescent="0.35"/>
    <row r="425" s="8" customFormat="1" x14ac:dyDescent="0.35"/>
    <row r="426" s="8" customFormat="1" x14ac:dyDescent="0.35"/>
    <row r="427" s="8" customFormat="1" x14ac:dyDescent="0.35"/>
    <row r="428" s="8" customFormat="1" x14ac:dyDescent="0.35"/>
    <row r="429" s="8" customFormat="1" x14ac:dyDescent="0.35"/>
    <row r="430" s="8" customFormat="1" x14ac:dyDescent="0.35"/>
    <row r="431" s="8" customFormat="1" x14ac:dyDescent="0.35"/>
    <row r="432" s="8" customFormat="1" x14ac:dyDescent="0.35"/>
    <row r="433" s="8" customFormat="1" x14ac:dyDescent="0.35"/>
    <row r="434" s="8" customFormat="1" x14ac:dyDescent="0.35"/>
    <row r="435" s="8" customFormat="1" x14ac:dyDescent="0.35"/>
    <row r="436" s="8" customFormat="1" x14ac:dyDescent="0.35"/>
    <row r="437" s="8" customFormat="1" x14ac:dyDescent="0.35"/>
    <row r="438" s="8" customFormat="1" x14ac:dyDescent="0.35"/>
    <row r="439" s="8" customFormat="1" x14ac:dyDescent="0.35"/>
    <row r="440" s="8" customFormat="1" x14ac:dyDescent="0.35"/>
    <row r="441" s="8" customFormat="1" x14ac:dyDescent="0.35"/>
    <row r="442" s="8" customFormat="1" x14ac:dyDescent="0.35"/>
    <row r="443" s="8" customFormat="1" x14ac:dyDescent="0.35"/>
    <row r="444" s="8" customFormat="1" x14ac:dyDescent="0.35"/>
    <row r="445" s="8" customFormat="1" x14ac:dyDescent="0.35"/>
    <row r="446" s="8" customFormat="1" x14ac:dyDescent="0.35"/>
    <row r="447" s="8" customFormat="1" x14ac:dyDescent="0.35"/>
    <row r="448" s="8" customFormat="1" x14ac:dyDescent="0.35"/>
    <row r="449" s="8" customFormat="1" x14ac:dyDescent="0.35"/>
    <row r="450" s="8" customFormat="1" x14ac:dyDescent="0.35"/>
    <row r="451" s="8" customFormat="1" x14ac:dyDescent="0.35"/>
    <row r="452" s="8" customFormat="1" x14ac:dyDescent="0.35"/>
    <row r="453" s="8" customFormat="1" x14ac:dyDescent="0.35"/>
    <row r="454" s="8" customFormat="1" x14ac:dyDescent="0.35"/>
    <row r="455" s="8" customFormat="1" x14ac:dyDescent="0.35"/>
    <row r="456" s="8" customFormat="1" x14ac:dyDescent="0.35"/>
    <row r="457" s="8" customFormat="1" x14ac:dyDescent="0.35"/>
    <row r="458" s="8" customFormat="1" x14ac:dyDescent="0.35"/>
    <row r="459" s="8" customFormat="1" x14ac:dyDescent="0.35"/>
    <row r="460" s="8" customFormat="1" x14ac:dyDescent="0.35"/>
    <row r="461" s="8" customFormat="1" x14ac:dyDescent="0.35"/>
    <row r="462" s="8" customFormat="1" x14ac:dyDescent="0.35"/>
    <row r="463" s="8" customFormat="1" x14ac:dyDescent="0.35"/>
    <row r="464" s="8" customFormat="1" x14ac:dyDescent="0.35"/>
    <row r="465" s="8" customFormat="1" x14ac:dyDescent="0.35"/>
    <row r="466" s="8" customFormat="1" x14ac:dyDescent="0.35"/>
    <row r="467" s="8" customFormat="1" x14ac:dyDescent="0.35"/>
    <row r="468" s="8" customFormat="1" x14ac:dyDescent="0.35"/>
    <row r="469" s="8" customFormat="1" x14ac:dyDescent="0.35"/>
    <row r="470" s="8" customFormat="1" x14ac:dyDescent="0.35"/>
    <row r="471" s="8" customFormat="1" x14ac:dyDescent="0.35"/>
    <row r="472" s="8" customFormat="1" x14ac:dyDescent="0.35"/>
    <row r="473" s="8" customFormat="1" x14ac:dyDescent="0.35"/>
    <row r="474" s="8" customFormat="1" x14ac:dyDescent="0.35"/>
    <row r="475" s="8" customFormat="1" x14ac:dyDescent="0.35"/>
    <row r="476" s="8" customFormat="1" x14ac:dyDescent="0.35"/>
    <row r="477" s="8" customFormat="1" x14ac:dyDescent="0.35"/>
    <row r="478" s="8" customFormat="1" x14ac:dyDescent="0.35"/>
    <row r="479" s="8" customFormat="1" x14ac:dyDescent="0.35"/>
    <row r="480" s="8" customFormat="1" x14ac:dyDescent="0.35"/>
    <row r="481" s="8" customFormat="1" x14ac:dyDescent="0.35"/>
    <row r="482" s="8" customFormat="1" x14ac:dyDescent="0.35"/>
    <row r="483" s="8" customFormat="1" x14ac:dyDescent="0.35"/>
    <row r="484" s="8" customFormat="1" x14ac:dyDescent="0.35"/>
    <row r="485" s="8" customFormat="1" x14ac:dyDescent="0.35"/>
    <row r="486" s="8" customFormat="1" x14ac:dyDescent="0.35"/>
    <row r="487" s="8" customFormat="1" x14ac:dyDescent="0.35"/>
    <row r="488" s="8" customFormat="1" x14ac:dyDescent="0.35"/>
    <row r="489" s="8" customFormat="1" x14ac:dyDescent="0.35"/>
    <row r="490" s="8" customFormat="1" x14ac:dyDescent="0.35"/>
    <row r="491" s="8" customFormat="1" x14ac:dyDescent="0.35"/>
    <row r="492" s="8" customFormat="1" x14ac:dyDescent="0.35"/>
    <row r="493" s="8" customFormat="1" x14ac:dyDescent="0.35"/>
    <row r="494" s="8" customFormat="1" x14ac:dyDescent="0.35"/>
    <row r="495" s="8" customFormat="1" x14ac:dyDescent="0.35"/>
    <row r="496" s="8" customFormat="1" x14ac:dyDescent="0.35"/>
    <row r="497" s="8" customFormat="1" x14ac:dyDescent="0.35"/>
    <row r="498" s="8" customFormat="1" x14ac:dyDescent="0.35"/>
    <row r="499" s="8" customFormat="1" x14ac:dyDescent="0.35"/>
    <row r="500" s="8" customFormat="1" x14ac:dyDescent="0.35"/>
    <row r="501" s="8" customFormat="1" x14ac:dyDescent="0.35"/>
    <row r="502" s="8" customFormat="1" x14ac:dyDescent="0.35"/>
    <row r="503" s="8" customFormat="1" x14ac:dyDescent="0.35"/>
    <row r="504" s="8" customFormat="1" x14ac:dyDescent="0.35"/>
    <row r="505" s="8" customFormat="1" x14ac:dyDescent="0.35"/>
    <row r="506" s="8" customFormat="1" x14ac:dyDescent="0.35"/>
    <row r="507" s="8" customFormat="1" x14ac:dyDescent="0.35"/>
    <row r="508" s="8" customFormat="1" x14ac:dyDescent="0.35"/>
    <row r="509" s="8" customFormat="1" x14ac:dyDescent="0.35"/>
    <row r="510" s="8" customFormat="1" x14ac:dyDescent="0.35"/>
    <row r="511" s="8" customFormat="1" x14ac:dyDescent="0.35"/>
    <row r="512" s="8" customFormat="1" x14ac:dyDescent="0.35"/>
    <row r="513" s="8" customFormat="1" x14ac:dyDescent="0.35"/>
    <row r="514" s="8" customFormat="1" x14ac:dyDescent="0.35"/>
    <row r="515" s="8" customFormat="1" x14ac:dyDescent="0.35"/>
    <row r="516" s="8" customFormat="1" x14ac:dyDescent="0.35"/>
    <row r="517" s="8" customFormat="1" x14ac:dyDescent="0.35"/>
    <row r="518" s="8" customFormat="1" x14ac:dyDescent="0.35"/>
    <row r="519" s="8" customFormat="1" x14ac:dyDescent="0.35"/>
    <row r="520" s="8" customFormat="1" x14ac:dyDescent="0.35"/>
    <row r="521" s="8" customFormat="1" x14ac:dyDescent="0.35"/>
    <row r="522" s="8" customFormat="1" x14ac:dyDescent="0.35"/>
    <row r="523" s="8" customFormat="1" x14ac:dyDescent="0.35"/>
    <row r="524" s="8" customFormat="1" x14ac:dyDescent="0.35"/>
    <row r="525" s="8" customFormat="1" x14ac:dyDescent="0.35"/>
    <row r="526" s="8" customFormat="1" x14ac:dyDescent="0.35"/>
    <row r="527" s="8" customFormat="1" x14ac:dyDescent="0.35"/>
    <row r="528" s="8" customFormat="1" x14ac:dyDescent="0.35"/>
    <row r="529" s="8" customFormat="1" x14ac:dyDescent="0.35"/>
    <row r="530" s="8" customFormat="1" x14ac:dyDescent="0.35"/>
    <row r="531" s="8" customFormat="1" x14ac:dyDescent="0.35"/>
    <row r="532" s="8" customFormat="1" x14ac:dyDescent="0.35"/>
    <row r="533" s="8" customFormat="1" x14ac:dyDescent="0.35"/>
    <row r="534" s="8" customFormat="1" x14ac:dyDescent="0.35"/>
    <row r="535" s="8" customFormat="1" x14ac:dyDescent="0.35"/>
    <row r="536" s="8" customFormat="1" x14ac:dyDescent="0.35"/>
    <row r="537" s="8" customFormat="1" x14ac:dyDescent="0.35"/>
    <row r="538" s="8" customFormat="1" x14ac:dyDescent="0.35"/>
    <row r="539" s="8" customFormat="1" x14ac:dyDescent="0.35"/>
    <row r="540" s="8" customFormat="1" x14ac:dyDescent="0.35"/>
    <row r="541" s="8" customFormat="1" x14ac:dyDescent="0.35"/>
    <row r="542" s="8" customFormat="1" x14ac:dyDescent="0.35"/>
    <row r="543" s="8" customFormat="1" x14ac:dyDescent="0.35"/>
    <row r="544" s="8" customFormat="1" x14ac:dyDescent="0.35"/>
    <row r="545" s="8" customFormat="1" x14ac:dyDescent="0.35"/>
    <row r="546" s="8" customFormat="1" x14ac:dyDescent="0.35"/>
    <row r="547" s="8" customFormat="1" x14ac:dyDescent="0.35"/>
    <row r="548" s="8" customFormat="1" x14ac:dyDescent="0.35"/>
    <row r="549" s="8" customFormat="1" x14ac:dyDescent="0.35"/>
    <row r="550" s="8" customFormat="1" x14ac:dyDescent="0.35"/>
    <row r="551" s="8" customFormat="1" x14ac:dyDescent="0.35"/>
    <row r="552" s="8" customFormat="1" x14ac:dyDescent="0.35"/>
    <row r="553" s="8" customFormat="1" x14ac:dyDescent="0.35"/>
    <row r="554" s="8" customFormat="1" x14ac:dyDescent="0.35"/>
    <row r="555" s="8" customFormat="1" x14ac:dyDescent="0.35"/>
    <row r="556" s="8" customFormat="1" x14ac:dyDescent="0.35"/>
    <row r="557" s="8" customFormat="1" x14ac:dyDescent="0.35"/>
    <row r="558" s="8" customFormat="1" x14ac:dyDescent="0.35"/>
    <row r="559" s="8" customFormat="1" x14ac:dyDescent="0.35"/>
    <row r="560" s="8" customFormat="1" x14ac:dyDescent="0.35"/>
    <row r="561" s="8" customFormat="1" x14ac:dyDescent="0.35"/>
    <row r="562" s="8" customFormat="1" x14ac:dyDescent="0.35"/>
    <row r="563" s="8" customFormat="1" x14ac:dyDescent="0.35"/>
    <row r="564" s="8" customFormat="1" x14ac:dyDescent="0.35"/>
    <row r="565" s="8" customFormat="1" x14ac:dyDescent="0.35"/>
    <row r="566" s="8" customFormat="1" x14ac:dyDescent="0.35"/>
    <row r="567" s="8" customFormat="1" x14ac:dyDescent="0.35"/>
    <row r="568" s="8" customFormat="1" x14ac:dyDescent="0.35"/>
    <row r="569" s="8" customFormat="1" x14ac:dyDescent="0.35"/>
    <row r="570" s="8" customFormat="1" x14ac:dyDescent="0.35"/>
    <row r="571" s="8" customFormat="1" x14ac:dyDescent="0.35"/>
    <row r="572" s="8" customFormat="1" x14ac:dyDescent="0.35"/>
    <row r="573" s="8" customFormat="1" x14ac:dyDescent="0.35"/>
    <row r="574" s="8" customFormat="1" x14ac:dyDescent="0.35"/>
    <row r="575" s="8" customFormat="1" x14ac:dyDescent="0.35"/>
    <row r="576" s="8" customFormat="1" x14ac:dyDescent="0.35"/>
    <row r="577" s="8" customFormat="1" x14ac:dyDescent="0.35"/>
    <row r="578" s="8" customFormat="1" x14ac:dyDescent="0.35"/>
    <row r="579" s="8" customFormat="1" x14ac:dyDescent="0.35"/>
    <row r="580" s="8" customFormat="1" x14ac:dyDescent="0.35"/>
    <row r="581" s="8" customFormat="1" x14ac:dyDescent="0.35"/>
    <row r="582" s="8" customFormat="1" x14ac:dyDescent="0.35"/>
    <row r="583" s="8" customFormat="1" x14ac:dyDescent="0.35"/>
    <row r="584" s="8" customFormat="1" x14ac:dyDescent="0.35"/>
    <row r="585" s="8" customFormat="1" x14ac:dyDescent="0.35"/>
    <row r="586" s="8" customFormat="1" x14ac:dyDescent="0.35"/>
    <row r="587" s="8" customFormat="1" x14ac:dyDescent="0.35"/>
    <row r="588" s="8" customFormat="1" x14ac:dyDescent="0.35"/>
    <row r="589" s="8" customFormat="1" x14ac:dyDescent="0.35"/>
    <row r="590" s="8" customFormat="1" x14ac:dyDescent="0.35"/>
    <row r="591" s="8" customFormat="1" x14ac:dyDescent="0.35"/>
    <row r="592" s="8" customFormat="1" x14ac:dyDescent="0.35"/>
    <row r="593" s="8" customFormat="1" x14ac:dyDescent="0.35"/>
    <row r="594" s="8" customFormat="1" x14ac:dyDescent="0.35"/>
    <row r="595" s="8" customFormat="1" x14ac:dyDescent="0.35"/>
    <row r="596" s="8" customFormat="1" x14ac:dyDescent="0.35"/>
    <row r="597" s="8" customFormat="1" x14ac:dyDescent="0.35"/>
    <row r="598" s="8" customFormat="1" x14ac:dyDescent="0.35"/>
    <row r="599" s="8" customFormat="1" x14ac:dyDescent="0.35"/>
    <row r="600" s="8" customFormat="1" x14ac:dyDescent="0.35"/>
    <row r="601" s="8" customFormat="1" x14ac:dyDescent="0.35"/>
    <row r="602" s="8" customFormat="1" x14ac:dyDescent="0.35"/>
    <row r="603" s="8" customFormat="1" x14ac:dyDescent="0.35"/>
    <row r="604" s="8" customFormat="1" x14ac:dyDescent="0.35"/>
    <row r="605" s="8" customFormat="1" x14ac:dyDescent="0.35"/>
    <row r="606" s="8" customFormat="1" x14ac:dyDescent="0.35"/>
    <row r="607" s="8" customFormat="1" x14ac:dyDescent="0.35"/>
    <row r="608" s="8" customFormat="1" x14ac:dyDescent="0.35"/>
    <row r="609" s="8" customFormat="1" x14ac:dyDescent="0.35"/>
    <row r="610" s="8" customFormat="1" x14ac:dyDescent="0.35"/>
    <row r="611" s="8" customFormat="1" x14ac:dyDescent="0.35"/>
    <row r="612" s="8" customFormat="1" x14ac:dyDescent="0.35"/>
    <row r="613" s="8" customFormat="1" x14ac:dyDescent="0.35"/>
    <row r="614" s="8" customFormat="1" x14ac:dyDescent="0.35"/>
    <row r="615" s="8" customFormat="1" x14ac:dyDescent="0.35"/>
    <row r="616" s="8" customFormat="1" x14ac:dyDescent="0.35"/>
    <row r="617" s="8" customFormat="1" x14ac:dyDescent="0.35"/>
    <row r="618" s="8" customFormat="1" x14ac:dyDescent="0.35"/>
    <row r="619" s="8" customFormat="1" x14ac:dyDescent="0.35"/>
    <row r="620" s="8" customFormat="1" x14ac:dyDescent="0.35"/>
    <row r="621" s="8" customFormat="1" x14ac:dyDescent="0.35"/>
    <row r="622" s="8" customFormat="1" x14ac:dyDescent="0.35"/>
    <row r="623" s="8" customFormat="1" x14ac:dyDescent="0.35"/>
    <row r="624" s="8" customFormat="1" x14ac:dyDescent="0.35"/>
    <row r="625" s="8" customFormat="1" x14ac:dyDescent="0.35"/>
    <row r="626" s="8" customFormat="1" x14ac:dyDescent="0.35"/>
    <row r="627" s="8" customFormat="1" x14ac:dyDescent="0.35"/>
    <row r="628" s="8" customFormat="1" x14ac:dyDescent="0.35"/>
    <row r="629" s="8" customFormat="1" x14ac:dyDescent="0.35"/>
    <row r="630" s="8" customFormat="1" x14ac:dyDescent="0.35"/>
    <row r="631" s="8" customFormat="1" x14ac:dyDescent="0.35"/>
    <row r="632" s="8" customFormat="1" x14ac:dyDescent="0.35"/>
    <row r="633" s="8" customFormat="1" x14ac:dyDescent="0.35"/>
    <row r="634" s="8" customFormat="1" x14ac:dyDescent="0.35"/>
    <row r="635" s="8" customFormat="1" x14ac:dyDescent="0.35"/>
    <row r="636" s="8" customFormat="1" x14ac:dyDescent="0.35"/>
    <row r="637" s="8" customFormat="1" x14ac:dyDescent="0.35"/>
    <row r="638" s="8" customFormat="1" x14ac:dyDescent="0.35"/>
    <row r="639" s="8" customFormat="1" x14ac:dyDescent="0.35"/>
    <row r="640" s="8" customFormat="1" x14ac:dyDescent="0.35"/>
    <row r="641" s="8" customFormat="1" x14ac:dyDescent="0.35"/>
    <row r="642" s="8" customFormat="1" x14ac:dyDescent="0.35"/>
    <row r="643" s="8" customFormat="1" x14ac:dyDescent="0.35"/>
    <row r="644" s="8" customFormat="1" x14ac:dyDescent="0.35"/>
    <row r="645" s="8" customFormat="1" x14ac:dyDescent="0.35"/>
    <row r="646" s="8" customFormat="1" x14ac:dyDescent="0.35"/>
    <row r="647" s="8" customFormat="1" x14ac:dyDescent="0.35"/>
    <row r="648" s="8" customFormat="1" x14ac:dyDescent="0.35"/>
    <row r="649" s="8" customFormat="1" x14ac:dyDescent="0.35"/>
    <row r="650" s="8" customFormat="1" x14ac:dyDescent="0.35"/>
    <row r="651" s="8" customFormat="1" x14ac:dyDescent="0.35"/>
    <row r="652" s="8" customFormat="1" x14ac:dyDescent="0.35"/>
    <row r="653" s="8" customFormat="1" x14ac:dyDescent="0.35"/>
    <row r="654" s="8" customFormat="1" x14ac:dyDescent="0.35"/>
    <row r="655" s="8" customFormat="1" x14ac:dyDescent="0.35"/>
    <row r="656" s="8" customFormat="1" x14ac:dyDescent="0.35"/>
    <row r="657" s="8" customFormat="1" x14ac:dyDescent="0.35"/>
    <row r="658" s="8" customFormat="1" x14ac:dyDescent="0.35"/>
    <row r="659" s="8" customFormat="1" x14ac:dyDescent="0.35"/>
    <row r="660" s="8" customFormat="1" x14ac:dyDescent="0.35"/>
    <row r="661" s="8" customFormat="1" x14ac:dyDescent="0.35"/>
    <row r="662" s="8" customFormat="1" x14ac:dyDescent="0.35"/>
    <row r="663" s="8" customFormat="1" x14ac:dyDescent="0.35"/>
    <row r="664" s="8" customFormat="1" x14ac:dyDescent="0.35"/>
    <row r="665" s="8" customFormat="1" x14ac:dyDescent="0.35"/>
    <row r="666" s="8" customFormat="1" x14ac:dyDescent="0.35"/>
    <row r="667" s="8" customFormat="1" x14ac:dyDescent="0.35"/>
    <row r="668" s="8" customFormat="1" x14ac:dyDescent="0.35"/>
    <row r="669" s="8" customFormat="1" x14ac:dyDescent="0.35"/>
    <row r="670" s="8" customFormat="1" x14ac:dyDescent="0.35"/>
    <row r="671" s="8" customFormat="1" x14ac:dyDescent="0.35"/>
    <row r="672" s="8" customFormat="1" x14ac:dyDescent="0.35"/>
    <row r="673" s="8" customFormat="1" x14ac:dyDescent="0.35"/>
    <row r="674" s="8" customFormat="1" x14ac:dyDescent="0.35"/>
    <row r="675" s="8" customFormat="1" x14ac:dyDescent="0.35"/>
    <row r="676" s="8" customFormat="1" x14ac:dyDescent="0.35"/>
    <row r="677" s="8" customFormat="1" x14ac:dyDescent="0.35"/>
    <row r="678" s="8" customFormat="1" x14ac:dyDescent="0.35"/>
    <row r="679" s="8" customFormat="1" x14ac:dyDescent="0.35"/>
    <row r="680" s="8" customFormat="1" x14ac:dyDescent="0.35"/>
    <row r="681" s="8" customFormat="1" x14ac:dyDescent="0.35"/>
    <row r="682" s="8" customFormat="1" x14ac:dyDescent="0.35"/>
    <row r="683" s="8" customFormat="1" x14ac:dyDescent="0.35"/>
    <row r="684" s="8" customFormat="1" x14ac:dyDescent="0.35"/>
    <row r="685" s="8" customFormat="1" x14ac:dyDescent="0.35"/>
    <row r="686" s="8" customFormat="1" x14ac:dyDescent="0.35"/>
    <row r="687" s="8" customFormat="1" x14ac:dyDescent="0.35"/>
    <row r="688" s="8" customFormat="1" x14ac:dyDescent="0.35"/>
    <row r="689" s="8" customFormat="1" x14ac:dyDescent="0.35"/>
    <row r="690" s="8" customFormat="1" x14ac:dyDescent="0.35"/>
    <row r="691" s="8" customFormat="1" x14ac:dyDescent="0.35"/>
    <row r="692" s="8" customFormat="1" x14ac:dyDescent="0.35"/>
    <row r="693" s="8" customFormat="1" x14ac:dyDescent="0.35"/>
    <row r="694" s="8" customFormat="1" x14ac:dyDescent="0.35"/>
    <row r="695" s="8" customFormat="1" x14ac:dyDescent="0.35"/>
    <row r="696" s="8" customFormat="1" x14ac:dyDescent="0.35"/>
    <row r="697" s="8" customFormat="1" x14ac:dyDescent="0.35"/>
    <row r="698" s="8" customFormat="1" x14ac:dyDescent="0.35"/>
    <row r="699" s="8" customFormat="1" x14ac:dyDescent="0.35"/>
    <row r="700" s="8" customFormat="1" x14ac:dyDescent="0.35"/>
    <row r="701" s="8" customFormat="1" x14ac:dyDescent="0.35"/>
    <row r="702" s="8" customFormat="1" x14ac:dyDescent="0.35"/>
    <row r="703" s="8" customFormat="1" x14ac:dyDescent="0.35"/>
    <row r="704" s="8" customFormat="1" x14ac:dyDescent="0.35"/>
    <row r="705" s="8" customFormat="1" x14ac:dyDescent="0.35"/>
    <row r="706" s="8" customFormat="1" x14ac:dyDescent="0.35"/>
    <row r="707" s="8" customFormat="1" x14ac:dyDescent="0.35"/>
    <row r="708" s="8" customFormat="1" x14ac:dyDescent="0.35"/>
    <row r="709" s="8" customFormat="1" x14ac:dyDescent="0.35"/>
    <row r="710" s="8" customFormat="1" x14ac:dyDescent="0.35"/>
    <row r="711" s="8" customFormat="1" x14ac:dyDescent="0.35"/>
    <row r="712" s="8" customFormat="1" x14ac:dyDescent="0.35"/>
    <row r="713" s="8" customFormat="1" x14ac:dyDescent="0.35"/>
    <row r="714" s="8" customFormat="1" x14ac:dyDescent="0.35"/>
    <row r="715" s="8" customFormat="1" x14ac:dyDescent="0.35"/>
    <row r="716" s="8" customFormat="1" x14ac:dyDescent="0.35"/>
    <row r="717" s="8" customFormat="1" x14ac:dyDescent="0.35"/>
    <row r="718" s="8" customFormat="1" x14ac:dyDescent="0.35"/>
    <row r="719" s="8" customFormat="1" x14ac:dyDescent="0.35"/>
    <row r="720" s="8" customFormat="1" x14ac:dyDescent="0.35"/>
    <row r="721" s="8" customFormat="1" x14ac:dyDescent="0.35"/>
    <row r="722" s="8" customFormat="1" x14ac:dyDescent="0.35"/>
    <row r="723" s="8" customFormat="1" x14ac:dyDescent="0.35"/>
    <row r="724" s="8" customFormat="1" x14ac:dyDescent="0.35"/>
    <row r="725" s="8" customFormat="1" x14ac:dyDescent="0.35"/>
    <row r="726" s="8" customFormat="1" x14ac:dyDescent="0.35"/>
    <row r="727" s="8" customFormat="1" x14ac:dyDescent="0.35"/>
    <row r="728" s="8" customFormat="1" x14ac:dyDescent="0.35"/>
    <row r="729" s="8" customFormat="1" x14ac:dyDescent="0.35"/>
    <row r="730" s="8" customFormat="1" x14ac:dyDescent="0.35"/>
    <row r="731" s="8" customFormat="1" x14ac:dyDescent="0.35"/>
    <row r="732" s="8" customFormat="1" x14ac:dyDescent="0.35"/>
    <row r="733" s="8" customFormat="1" x14ac:dyDescent="0.35"/>
    <row r="734" s="8" customFormat="1" x14ac:dyDescent="0.35"/>
    <row r="735" s="8" customFormat="1" x14ac:dyDescent="0.35"/>
    <row r="736" s="8" customFormat="1" x14ac:dyDescent="0.35"/>
    <row r="737" s="8" customFormat="1" x14ac:dyDescent="0.35"/>
    <row r="738" s="8" customFormat="1" x14ac:dyDescent="0.35"/>
    <row r="739" s="8" customFormat="1" x14ac:dyDescent="0.35"/>
    <row r="740" s="8" customFormat="1" x14ac:dyDescent="0.35"/>
    <row r="741" s="8" customFormat="1" x14ac:dyDescent="0.35"/>
    <row r="742" s="8" customFormat="1" x14ac:dyDescent="0.35"/>
    <row r="743" s="8" customFormat="1" x14ac:dyDescent="0.35"/>
    <row r="744" s="8" customFormat="1" x14ac:dyDescent="0.35"/>
    <row r="745" s="8" customFormat="1" x14ac:dyDescent="0.35"/>
    <row r="746" s="8" customFormat="1" x14ac:dyDescent="0.35"/>
    <row r="747" s="8" customFormat="1" x14ac:dyDescent="0.35"/>
    <row r="748" s="8" customFormat="1" x14ac:dyDescent="0.35"/>
    <row r="749" s="8" customFormat="1" x14ac:dyDescent="0.35"/>
    <row r="750" s="8" customFormat="1" x14ac:dyDescent="0.35"/>
    <row r="751" s="8" customFormat="1" x14ac:dyDescent="0.35"/>
    <row r="752" s="8" customFormat="1" x14ac:dyDescent="0.35"/>
    <row r="753" s="8" customFormat="1" x14ac:dyDescent="0.35"/>
    <row r="754" s="8" customFormat="1" x14ac:dyDescent="0.35"/>
    <row r="755" s="8" customFormat="1" x14ac:dyDescent="0.35"/>
    <row r="756" s="8" customFormat="1" x14ac:dyDescent="0.35"/>
    <row r="757" s="8" customFormat="1" x14ac:dyDescent="0.35"/>
    <row r="758" s="8" customFormat="1" x14ac:dyDescent="0.35"/>
    <row r="759" s="8" customFormat="1" x14ac:dyDescent="0.35"/>
    <row r="760" s="8" customFormat="1" x14ac:dyDescent="0.35"/>
    <row r="761" s="8" customFormat="1" x14ac:dyDescent="0.35"/>
    <row r="762" s="8" customFormat="1" x14ac:dyDescent="0.35"/>
    <row r="763" s="8" customFormat="1" x14ac:dyDescent="0.35"/>
    <row r="764" s="8" customFormat="1" x14ac:dyDescent="0.35"/>
    <row r="765" s="8" customFormat="1" x14ac:dyDescent="0.35"/>
    <row r="766" s="8" customFormat="1" x14ac:dyDescent="0.35"/>
    <row r="767" s="8" customFormat="1" x14ac:dyDescent="0.35"/>
    <row r="768" s="8" customFormat="1" x14ac:dyDescent="0.35"/>
    <row r="769" s="8" customFormat="1" x14ac:dyDescent="0.35"/>
    <row r="770" s="8" customFormat="1" x14ac:dyDescent="0.35"/>
    <row r="771" s="8" customFormat="1" x14ac:dyDescent="0.35"/>
    <row r="772" s="8" customFormat="1" x14ac:dyDescent="0.35"/>
    <row r="773" s="8" customFormat="1" x14ac:dyDescent="0.35"/>
    <row r="774" s="8" customFormat="1" x14ac:dyDescent="0.35"/>
    <row r="775" s="8" customFormat="1" x14ac:dyDescent="0.35"/>
    <row r="776" s="8" customFormat="1" x14ac:dyDescent="0.35"/>
    <row r="777" s="8" customFormat="1" x14ac:dyDescent="0.35"/>
    <row r="778" s="8" customFormat="1" x14ac:dyDescent="0.35"/>
    <row r="779" s="8" customFormat="1" x14ac:dyDescent="0.35"/>
    <row r="780" s="8" customFormat="1" x14ac:dyDescent="0.35"/>
    <row r="781" s="8" customFormat="1" x14ac:dyDescent="0.35"/>
    <row r="782" s="8" customFormat="1" x14ac:dyDescent="0.35"/>
    <row r="783" s="8" customFormat="1" x14ac:dyDescent="0.35"/>
    <row r="784" s="8" customFormat="1" x14ac:dyDescent="0.35"/>
    <row r="785" s="8" customFormat="1" x14ac:dyDescent="0.35"/>
    <row r="786" s="8" customFormat="1" x14ac:dyDescent="0.35"/>
    <row r="787" s="8" customFormat="1" x14ac:dyDescent="0.35"/>
    <row r="788" s="8" customFormat="1" x14ac:dyDescent="0.35"/>
    <row r="789" s="8" customFormat="1" x14ac:dyDescent="0.35"/>
    <row r="790" s="8" customFormat="1" x14ac:dyDescent="0.35"/>
    <row r="791" s="8" customFormat="1" x14ac:dyDescent="0.35"/>
    <row r="792" s="8" customFormat="1" x14ac:dyDescent="0.35"/>
    <row r="793" s="8" customFormat="1" x14ac:dyDescent="0.35"/>
    <row r="794" s="8" customFormat="1" x14ac:dyDescent="0.35"/>
    <row r="795" s="8" customFormat="1" x14ac:dyDescent="0.35"/>
    <row r="796" s="8" customFormat="1" x14ac:dyDescent="0.35"/>
    <row r="797" s="8" customFormat="1" x14ac:dyDescent="0.35"/>
    <row r="798" s="8" customFormat="1" x14ac:dyDescent="0.35"/>
    <row r="799" s="8" customFormat="1" x14ac:dyDescent="0.35"/>
    <row r="800" s="8" customFormat="1" x14ac:dyDescent="0.35"/>
    <row r="801" s="8" customFormat="1" x14ac:dyDescent="0.35"/>
    <row r="802" s="8" customFormat="1" x14ac:dyDescent="0.35"/>
    <row r="803" s="8" customFormat="1" x14ac:dyDescent="0.35"/>
    <row r="804" s="8" customFormat="1" x14ac:dyDescent="0.35"/>
    <row r="805" s="8" customFormat="1" x14ac:dyDescent="0.35"/>
    <row r="806" s="8" customFormat="1" x14ac:dyDescent="0.35"/>
    <row r="807" s="8" customFormat="1" x14ac:dyDescent="0.35"/>
    <row r="808" s="8" customFormat="1" x14ac:dyDescent="0.35"/>
    <row r="809" s="8" customFormat="1" x14ac:dyDescent="0.35"/>
    <row r="810" s="8" customFormat="1" x14ac:dyDescent="0.35"/>
    <row r="811" s="8" customFormat="1" x14ac:dyDescent="0.35"/>
    <row r="812" s="8" customFormat="1" x14ac:dyDescent="0.35"/>
    <row r="813" s="8" customFormat="1" x14ac:dyDescent="0.35"/>
    <row r="814" s="8" customFormat="1" x14ac:dyDescent="0.35"/>
    <row r="815" s="8" customFormat="1" x14ac:dyDescent="0.35"/>
    <row r="816" s="8" customFormat="1" x14ac:dyDescent="0.35"/>
    <row r="817" s="8" customFormat="1" x14ac:dyDescent="0.35"/>
    <row r="818" s="8" customFormat="1" x14ac:dyDescent="0.35"/>
    <row r="819" s="8" customFormat="1" x14ac:dyDescent="0.35"/>
    <row r="820" s="8" customFormat="1" x14ac:dyDescent="0.35"/>
    <row r="821" s="8" customFormat="1" x14ac:dyDescent="0.35"/>
    <row r="822" s="8" customFormat="1" x14ac:dyDescent="0.35"/>
    <row r="823" s="8" customFormat="1" x14ac:dyDescent="0.35"/>
    <row r="824" s="8" customFormat="1" x14ac:dyDescent="0.35"/>
    <row r="825" s="8" customFormat="1" x14ac:dyDescent="0.35"/>
    <row r="826" s="8" customFormat="1" x14ac:dyDescent="0.35"/>
    <row r="827" s="8" customFormat="1" x14ac:dyDescent="0.35"/>
    <row r="828" s="8" customFormat="1" x14ac:dyDescent="0.35"/>
    <row r="829" s="8" customFormat="1" x14ac:dyDescent="0.35"/>
    <row r="830" s="8" customFormat="1" x14ac:dyDescent="0.35"/>
    <row r="831" s="8" customFormat="1" x14ac:dyDescent="0.35"/>
    <row r="832" s="8" customFormat="1" x14ac:dyDescent="0.35"/>
    <row r="833" s="8" customFormat="1" x14ac:dyDescent="0.35"/>
    <row r="834" s="8" customFormat="1" x14ac:dyDescent="0.35"/>
    <row r="835" s="8" customFormat="1" x14ac:dyDescent="0.35"/>
    <row r="836" s="8" customFormat="1" x14ac:dyDescent="0.35"/>
    <row r="837" s="8" customFormat="1" x14ac:dyDescent="0.35"/>
    <row r="838" s="8" customFormat="1" x14ac:dyDescent="0.35"/>
    <row r="839" s="8" customFormat="1" x14ac:dyDescent="0.35"/>
    <row r="840" s="8" customFormat="1" x14ac:dyDescent="0.35"/>
    <row r="841" s="8" customFormat="1" x14ac:dyDescent="0.35"/>
    <row r="842" s="8" customFormat="1" x14ac:dyDescent="0.35"/>
    <row r="843" s="8" customFormat="1" x14ac:dyDescent="0.35"/>
    <row r="844" s="8" customFormat="1" x14ac:dyDescent="0.35"/>
    <row r="845" s="8" customFormat="1" x14ac:dyDescent="0.35"/>
    <row r="846" s="8" customFormat="1" x14ac:dyDescent="0.35"/>
    <row r="847" s="8" customFormat="1" x14ac:dyDescent="0.35"/>
    <row r="848" s="8" customFormat="1" x14ac:dyDescent="0.35"/>
    <row r="849" s="8" customFormat="1" x14ac:dyDescent="0.35"/>
    <row r="850" s="8" customFormat="1" x14ac:dyDescent="0.35"/>
    <row r="851" s="8" customFormat="1" x14ac:dyDescent="0.35"/>
    <row r="852" s="8" customFormat="1" x14ac:dyDescent="0.35"/>
    <row r="853" s="8" customFormat="1" x14ac:dyDescent="0.35"/>
    <row r="854" s="8" customFormat="1" x14ac:dyDescent="0.35"/>
    <row r="855" s="8" customFormat="1" x14ac:dyDescent="0.35"/>
    <row r="856" s="8" customFormat="1" x14ac:dyDescent="0.35"/>
    <row r="857" s="8" customFormat="1" x14ac:dyDescent="0.35"/>
    <row r="858" s="8" customFormat="1" x14ac:dyDescent="0.35"/>
    <row r="859" s="8" customFormat="1" x14ac:dyDescent="0.35"/>
    <row r="860" s="8" customFormat="1" x14ac:dyDescent="0.35"/>
    <row r="861" s="8" customFormat="1" x14ac:dyDescent="0.35"/>
    <row r="862" s="8" customFormat="1" x14ac:dyDescent="0.35"/>
    <row r="863" s="8" customFormat="1" x14ac:dyDescent="0.35"/>
    <row r="864" s="8" customFormat="1" x14ac:dyDescent="0.35"/>
    <row r="865" s="8" customFormat="1" x14ac:dyDescent="0.35"/>
    <row r="866" s="8" customFormat="1" x14ac:dyDescent="0.35"/>
    <row r="867" s="8" customFormat="1" x14ac:dyDescent="0.35"/>
    <row r="868" s="8" customFormat="1" x14ac:dyDescent="0.35"/>
    <row r="869" s="8" customFormat="1" x14ac:dyDescent="0.35"/>
    <row r="870" s="8" customFormat="1" x14ac:dyDescent="0.35"/>
    <row r="871" s="8" customFormat="1" x14ac:dyDescent="0.35"/>
    <row r="872" s="8" customFormat="1" x14ac:dyDescent="0.35"/>
    <row r="873" s="8" customFormat="1" x14ac:dyDescent="0.35"/>
    <row r="874" s="8" customFormat="1" x14ac:dyDescent="0.35"/>
    <row r="875" s="8" customFormat="1" x14ac:dyDescent="0.35"/>
    <row r="876" s="8" customFormat="1" x14ac:dyDescent="0.35"/>
    <row r="877" s="8" customFormat="1" x14ac:dyDescent="0.35"/>
    <row r="878" s="8" customFormat="1" x14ac:dyDescent="0.35"/>
    <row r="879" s="8" customFormat="1" x14ac:dyDescent="0.35"/>
    <row r="880" s="8" customFormat="1" x14ac:dyDescent="0.35"/>
    <row r="881" s="8" customFormat="1" x14ac:dyDescent="0.35"/>
    <row r="882" s="8" customFormat="1" x14ac:dyDescent="0.35"/>
    <row r="883" s="8" customFormat="1" x14ac:dyDescent="0.35"/>
    <row r="884" s="8" customFormat="1" x14ac:dyDescent="0.35"/>
    <row r="885" s="8" customFormat="1" x14ac:dyDescent="0.35"/>
    <row r="886" s="8" customFormat="1" x14ac:dyDescent="0.35"/>
    <row r="887" s="8" customFormat="1" x14ac:dyDescent="0.35"/>
    <row r="888" s="8" customFormat="1" x14ac:dyDescent="0.35"/>
    <row r="889" s="8" customFormat="1" x14ac:dyDescent="0.35"/>
    <row r="890" s="8" customFormat="1" x14ac:dyDescent="0.35"/>
    <row r="891" s="8" customFormat="1" x14ac:dyDescent="0.35"/>
    <row r="892" s="8" customFormat="1" x14ac:dyDescent="0.35"/>
    <row r="893" s="8" customFormat="1" x14ac:dyDescent="0.35"/>
    <row r="894" s="8" customFormat="1" x14ac:dyDescent="0.35"/>
    <row r="895" s="8" customFormat="1" x14ac:dyDescent="0.35"/>
    <row r="896" s="8" customFormat="1" x14ac:dyDescent="0.35"/>
    <row r="897" s="8" customFormat="1" x14ac:dyDescent="0.35"/>
    <row r="898" s="8" customFormat="1" x14ac:dyDescent="0.35"/>
    <row r="899" s="8" customFormat="1" x14ac:dyDescent="0.35"/>
    <row r="900" s="8" customFormat="1" x14ac:dyDescent="0.35"/>
    <row r="901" s="8" customFormat="1" x14ac:dyDescent="0.35"/>
    <row r="902" s="8" customFormat="1" x14ac:dyDescent="0.35"/>
    <row r="903" s="8" customFormat="1" x14ac:dyDescent="0.35"/>
    <row r="904" s="8" customFormat="1" x14ac:dyDescent="0.35"/>
    <row r="905" s="8" customFormat="1" x14ac:dyDescent="0.35"/>
    <row r="906" s="8" customFormat="1" x14ac:dyDescent="0.35"/>
    <row r="907" s="8" customFormat="1" x14ac:dyDescent="0.35"/>
    <row r="908" s="8" customFormat="1" x14ac:dyDescent="0.35"/>
    <row r="909" s="8" customFormat="1" x14ac:dyDescent="0.35"/>
    <row r="910" s="8" customFormat="1" x14ac:dyDescent="0.35"/>
    <row r="911" s="8" customFormat="1" x14ac:dyDescent="0.35"/>
    <row r="912" s="8" customFormat="1" x14ac:dyDescent="0.35"/>
    <row r="913" s="8" customFormat="1" x14ac:dyDescent="0.35"/>
    <row r="914" s="8" customFormat="1" x14ac:dyDescent="0.35"/>
    <row r="915" s="8" customFormat="1" x14ac:dyDescent="0.35"/>
    <row r="916" s="8" customFormat="1" x14ac:dyDescent="0.35"/>
    <row r="917" s="8" customFormat="1" x14ac:dyDescent="0.35"/>
    <row r="918" s="8" customFormat="1" x14ac:dyDescent="0.35"/>
    <row r="919" s="8" customFormat="1" x14ac:dyDescent="0.35"/>
    <row r="920" s="8" customFormat="1" x14ac:dyDescent="0.35"/>
    <row r="921" s="8" customFormat="1" x14ac:dyDescent="0.35"/>
    <row r="922" s="8" customFormat="1" x14ac:dyDescent="0.35"/>
    <row r="923" s="8" customFormat="1" x14ac:dyDescent="0.35"/>
    <row r="924" s="8" customFormat="1" x14ac:dyDescent="0.35"/>
    <row r="925" s="8" customFormat="1" x14ac:dyDescent="0.35"/>
    <row r="926" s="8" customFormat="1" x14ac:dyDescent="0.35"/>
    <row r="927" s="8" customFormat="1" x14ac:dyDescent="0.35"/>
    <row r="928" s="8" customFormat="1" x14ac:dyDescent="0.35"/>
    <row r="929" s="8" customFormat="1" x14ac:dyDescent="0.35"/>
    <row r="930" s="8" customFormat="1" x14ac:dyDescent="0.35"/>
    <row r="931" s="8" customFormat="1" x14ac:dyDescent="0.35"/>
    <row r="932" s="8" customFormat="1" x14ac:dyDescent="0.35"/>
    <row r="933" s="8" customFormat="1" x14ac:dyDescent="0.35"/>
    <row r="934" s="8" customFormat="1" x14ac:dyDescent="0.35"/>
    <row r="935" s="8" customFormat="1" x14ac:dyDescent="0.35"/>
    <row r="936" s="8" customFormat="1" x14ac:dyDescent="0.35"/>
    <row r="937" s="8" customFormat="1" x14ac:dyDescent="0.35"/>
    <row r="938" s="8" customFormat="1" x14ac:dyDescent="0.35"/>
    <row r="939" s="8" customFormat="1" x14ac:dyDescent="0.35"/>
    <row r="940" s="8" customFormat="1" x14ac:dyDescent="0.35"/>
    <row r="941" s="8" customFormat="1" x14ac:dyDescent="0.35"/>
    <row r="942" s="8" customFormat="1" x14ac:dyDescent="0.35"/>
    <row r="943" s="8" customFormat="1" x14ac:dyDescent="0.35"/>
    <row r="944" s="8" customFormat="1" x14ac:dyDescent="0.35"/>
    <row r="945" s="8" customFormat="1" x14ac:dyDescent="0.35"/>
    <row r="946" s="8" customFormat="1" x14ac:dyDescent="0.35"/>
    <row r="947" s="8" customFormat="1" x14ac:dyDescent="0.35"/>
    <row r="948" s="8" customFormat="1" x14ac:dyDescent="0.35"/>
    <row r="949" s="8" customFormat="1" x14ac:dyDescent="0.35"/>
    <row r="950" s="8" customFormat="1" x14ac:dyDescent="0.35"/>
    <row r="951" s="8" customFormat="1" x14ac:dyDescent="0.35"/>
    <row r="952" s="8" customFormat="1" x14ac:dyDescent="0.35"/>
    <row r="953" s="8" customFormat="1" x14ac:dyDescent="0.35"/>
    <row r="954" s="8" customFormat="1" x14ac:dyDescent="0.35"/>
    <row r="955" s="8" customFormat="1" x14ac:dyDescent="0.35"/>
    <row r="956" s="8" customFormat="1" x14ac:dyDescent="0.35"/>
    <row r="957" s="8" customFormat="1" x14ac:dyDescent="0.35"/>
    <row r="958" s="8" customFormat="1" x14ac:dyDescent="0.35"/>
    <row r="959" s="8" customFormat="1" x14ac:dyDescent="0.35"/>
    <row r="960" s="8" customFormat="1" x14ac:dyDescent="0.35"/>
    <row r="961" s="8" customFormat="1" x14ac:dyDescent="0.35"/>
    <row r="962" s="8" customFormat="1" x14ac:dyDescent="0.35"/>
    <row r="963" s="8" customFormat="1" x14ac:dyDescent="0.35"/>
    <row r="964" s="8" customFormat="1" x14ac:dyDescent="0.35"/>
    <row r="965" s="8" customFormat="1" x14ac:dyDescent="0.35"/>
    <row r="966" s="8" customFormat="1" x14ac:dyDescent="0.35"/>
    <row r="967" s="8" customFormat="1" x14ac:dyDescent="0.35"/>
    <row r="968" s="8" customFormat="1" x14ac:dyDescent="0.35"/>
    <row r="969" s="8" customFormat="1" x14ac:dyDescent="0.35"/>
    <row r="970" s="8" customFormat="1" x14ac:dyDescent="0.35"/>
    <row r="971" s="8" customFormat="1" x14ac:dyDescent="0.35"/>
    <row r="972" s="8" customFormat="1" x14ac:dyDescent="0.35"/>
    <row r="973" s="8" customFormat="1" x14ac:dyDescent="0.35"/>
    <row r="974" s="8" customFormat="1" x14ac:dyDescent="0.35"/>
    <row r="975" s="8" customFormat="1" x14ac:dyDescent="0.35"/>
    <row r="976" s="8" customFormat="1" x14ac:dyDescent="0.35"/>
    <row r="977" s="8" customFormat="1" x14ac:dyDescent="0.35"/>
    <row r="978" s="8" customFormat="1" x14ac:dyDescent="0.35"/>
    <row r="979" s="8" customFormat="1" x14ac:dyDescent="0.35"/>
    <row r="980" s="8" customFormat="1" x14ac:dyDescent="0.35"/>
    <row r="981" s="8" customFormat="1" x14ac:dyDescent="0.35"/>
    <row r="982" s="8" customFormat="1" x14ac:dyDescent="0.35"/>
    <row r="983" s="8" customFormat="1" x14ac:dyDescent="0.35"/>
    <row r="984" s="8" customFormat="1" x14ac:dyDescent="0.35"/>
    <row r="985" s="8" customFormat="1" x14ac:dyDescent="0.35"/>
    <row r="986" s="8" customFormat="1" x14ac:dyDescent="0.35"/>
    <row r="987" s="8" customFormat="1" x14ac:dyDescent="0.35"/>
    <row r="988" s="8" customFormat="1" x14ac:dyDescent="0.35"/>
    <row r="989" s="8" customFormat="1" x14ac:dyDescent="0.35"/>
    <row r="990" s="8" customFormat="1" x14ac:dyDescent="0.35"/>
    <row r="991" s="8" customFormat="1" x14ac:dyDescent="0.35"/>
    <row r="992" s="8" customFormat="1" x14ac:dyDescent="0.35"/>
    <row r="993" s="8" customFormat="1" x14ac:dyDescent="0.35"/>
    <row r="994" s="8" customFormat="1" x14ac:dyDescent="0.35"/>
    <row r="995" s="8" customFormat="1" x14ac:dyDescent="0.35"/>
    <row r="996" s="8" customFormat="1" x14ac:dyDescent="0.35"/>
    <row r="997" s="8" customFormat="1" x14ac:dyDescent="0.35"/>
    <row r="998" s="8" customFormat="1" x14ac:dyDescent="0.35"/>
    <row r="999" s="8" customFormat="1" x14ac:dyDescent="0.35"/>
    <row r="1000" s="8" customFormat="1" x14ac:dyDescent="0.35"/>
    <row r="1001" s="8" customFormat="1" x14ac:dyDescent="0.35"/>
    <row r="1002" s="8" customFormat="1" x14ac:dyDescent="0.35"/>
    <row r="1003" s="8" customFormat="1" x14ac:dyDescent="0.35"/>
    <row r="1004" s="8" customFormat="1" x14ac:dyDescent="0.35"/>
    <row r="1005" s="8" customFormat="1" x14ac:dyDescent="0.35"/>
    <row r="1006" s="8" customFormat="1" x14ac:dyDescent="0.35"/>
    <row r="1007" s="8" customFormat="1" x14ac:dyDescent="0.35"/>
    <row r="1008" s="8" customFormat="1" x14ac:dyDescent="0.35"/>
    <row r="1009" s="8" customFormat="1" x14ac:dyDescent="0.35"/>
    <row r="1010" s="8" customFormat="1" x14ac:dyDescent="0.35"/>
    <row r="1011" s="8" customFormat="1" x14ac:dyDescent="0.35"/>
    <row r="1012" s="8" customFormat="1" x14ac:dyDescent="0.35"/>
    <row r="1013" s="8" customFormat="1" x14ac:dyDescent="0.35"/>
    <row r="1014" s="8" customFormat="1" x14ac:dyDescent="0.35"/>
    <row r="1015" s="8" customFormat="1" x14ac:dyDescent="0.35"/>
    <row r="1016" s="8" customFormat="1" x14ac:dyDescent="0.35"/>
    <row r="1017" s="8" customFormat="1" x14ac:dyDescent="0.35"/>
    <row r="1018" s="8" customFormat="1" x14ac:dyDescent="0.35"/>
    <row r="1019" s="8" customFormat="1" x14ac:dyDescent="0.35"/>
    <row r="1020" s="8" customFormat="1" x14ac:dyDescent="0.35"/>
    <row r="1021" s="8" customFormat="1" x14ac:dyDescent="0.35"/>
    <row r="1022" s="8" customFormat="1" x14ac:dyDescent="0.35"/>
    <row r="1023" s="8" customFormat="1" x14ac:dyDescent="0.35"/>
    <row r="1024" s="8" customFormat="1" x14ac:dyDescent="0.35"/>
    <row r="1025" s="8" customFormat="1" x14ac:dyDescent="0.35"/>
    <row r="1026" s="8" customFormat="1" x14ac:dyDescent="0.35"/>
    <row r="1027" s="8" customFormat="1" x14ac:dyDescent="0.35"/>
    <row r="1028" s="8" customFormat="1" x14ac:dyDescent="0.35"/>
    <row r="1029" s="8" customFormat="1" x14ac:dyDescent="0.35"/>
    <row r="1030" s="8" customFormat="1" x14ac:dyDescent="0.35"/>
    <row r="1031" s="8" customFormat="1" x14ac:dyDescent="0.35"/>
    <row r="1032" s="8" customFormat="1" x14ac:dyDescent="0.35"/>
    <row r="1033" s="8" customFormat="1" x14ac:dyDescent="0.35"/>
    <row r="1034" s="8" customFormat="1" x14ac:dyDescent="0.35"/>
    <row r="1035" s="8" customFormat="1" x14ac:dyDescent="0.35"/>
    <row r="1036" s="8" customFormat="1" x14ac:dyDescent="0.35"/>
    <row r="1037" s="8" customFormat="1" x14ac:dyDescent="0.35"/>
    <row r="1038" s="8" customFormat="1" x14ac:dyDescent="0.35"/>
    <row r="1039" s="8" customFormat="1" x14ac:dyDescent="0.35"/>
    <row r="1040" s="8" customFormat="1" x14ac:dyDescent="0.35"/>
    <row r="1041" s="8" customFormat="1" x14ac:dyDescent="0.35"/>
    <row r="1042" s="8" customFormat="1" x14ac:dyDescent="0.35"/>
    <row r="1043" s="8" customFormat="1" x14ac:dyDescent="0.35"/>
    <row r="1044" s="8" customFormat="1" x14ac:dyDescent="0.35"/>
    <row r="1045" s="8" customFormat="1" x14ac:dyDescent="0.35"/>
    <row r="1046" s="8" customFormat="1" x14ac:dyDescent="0.35"/>
    <row r="1047" s="8" customFormat="1" x14ac:dyDescent="0.35"/>
    <row r="1048" s="8" customFormat="1" x14ac:dyDescent="0.35"/>
    <row r="1049" s="8" customFormat="1" x14ac:dyDescent="0.35"/>
    <row r="1050" s="8" customFormat="1" x14ac:dyDescent="0.35"/>
    <row r="1051" s="8" customFormat="1" x14ac:dyDescent="0.35"/>
    <row r="1052" s="8" customFormat="1" x14ac:dyDescent="0.35"/>
    <row r="1053" s="8" customFormat="1" x14ac:dyDescent="0.35"/>
    <row r="1054" s="8" customFormat="1" x14ac:dyDescent="0.35"/>
    <row r="1055" s="8" customFormat="1" x14ac:dyDescent="0.35"/>
    <row r="1056" s="8" customFormat="1" x14ac:dyDescent="0.35"/>
    <row r="1057" s="8" customFormat="1" x14ac:dyDescent="0.35"/>
    <row r="1058" s="8" customFormat="1" x14ac:dyDescent="0.35"/>
    <row r="1059" s="8" customFormat="1" x14ac:dyDescent="0.35"/>
    <row r="1060" s="8" customFormat="1" x14ac:dyDescent="0.35"/>
    <row r="1061" s="8" customFormat="1" x14ac:dyDescent="0.35"/>
    <row r="1062" s="8" customFormat="1" x14ac:dyDescent="0.35"/>
    <row r="1063" s="8" customFormat="1" x14ac:dyDescent="0.35"/>
    <row r="1064" s="8" customFormat="1" x14ac:dyDescent="0.35"/>
    <row r="1065" s="8" customFormat="1" x14ac:dyDescent="0.35"/>
    <row r="1066" s="8" customFormat="1" x14ac:dyDescent="0.35"/>
    <row r="1067" s="8" customFormat="1" x14ac:dyDescent="0.35"/>
    <row r="1068" s="8" customFormat="1" x14ac:dyDescent="0.35"/>
    <row r="1069" s="8" customFormat="1" x14ac:dyDescent="0.35"/>
    <row r="1070" s="8" customFormat="1" x14ac:dyDescent="0.35"/>
    <row r="1071" s="8" customFormat="1" x14ac:dyDescent="0.35"/>
    <row r="1072" s="8" customFormat="1" x14ac:dyDescent="0.35"/>
    <row r="1073" s="8" customFormat="1" x14ac:dyDescent="0.35"/>
    <row r="1074" s="8" customFormat="1" x14ac:dyDescent="0.35"/>
    <row r="1075" s="8" customFormat="1" x14ac:dyDescent="0.35"/>
    <row r="1076" s="8" customFormat="1" x14ac:dyDescent="0.35"/>
    <row r="1077" s="8" customFormat="1" x14ac:dyDescent="0.35"/>
    <row r="1078" s="8" customFormat="1" x14ac:dyDescent="0.35"/>
    <row r="1079" s="8" customFormat="1" x14ac:dyDescent="0.35"/>
    <row r="1080" s="8" customFormat="1" x14ac:dyDescent="0.35"/>
    <row r="1081" s="8" customFormat="1" x14ac:dyDescent="0.35"/>
    <row r="1082" s="8" customFormat="1" x14ac:dyDescent="0.35"/>
    <row r="1083" s="8" customFormat="1" x14ac:dyDescent="0.35"/>
    <row r="1084" s="8" customFormat="1" x14ac:dyDescent="0.35"/>
    <row r="1085" s="8" customFormat="1" x14ac:dyDescent="0.35"/>
    <row r="1086" s="8" customFormat="1" x14ac:dyDescent="0.35"/>
    <row r="1087" s="8" customFormat="1" x14ac:dyDescent="0.35"/>
    <row r="1088" s="8" customFormat="1" x14ac:dyDescent="0.35"/>
    <row r="1089" s="8" customFormat="1" x14ac:dyDescent="0.35"/>
    <row r="1090" s="8" customFormat="1" x14ac:dyDescent="0.35"/>
    <row r="1091" s="8" customFormat="1" x14ac:dyDescent="0.35"/>
    <row r="1092" s="8" customFormat="1" x14ac:dyDescent="0.35"/>
    <row r="1093" s="8" customFormat="1" x14ac:dyDescent="0.35"/>
    <row r="1094" s="8" customFormat="1" x14ac:dyDescent="0.35"/>
    <row r="1095" s="8" customFormat="1" x14ac:dyDescent="0.35"/>
    <row r="1096" s="8" customFormat="1" x14ac:dyDescent="0.35"/>
    <row r="1097" s="8" customFormat="1" x14ac:dyDescent="0.35"/>
    <row r="1098" s="8" customFormat="1" x14ac:dyDescent="0.35"/>
    <row r="1099" s="8" customFormat="1" x14ac:dyDescent="0.35"/>
    <row r="1100" s="8" customFormat="1" x14ac:dyDescent="0.35"/>
    <row r="1101" s="8" customFormat="1" x14ac:dyDescent="0.35"/>
    <row r="1102" s="8" customFormat="1" x14ac:dyDescent="0.35"/>
    <row r="1103" s="8" customFormat="1" x14ac:dyDescent="0.35"/>
    <row r="1104" s="8" customFormat="1" x14ac:dyDescent="0.35"/>
    <row r="1105" s="8" customFormat="1" x14ac:dyDescent="0.35"/>
    <row r="1106" s="8" customFormat="1" x14ac:dyDescent="0.35"/>
    <row r="1107" s="8" customFormat="1" x14ac:dyDescent="0.35"/>
    <row r="1108" s="8" customFormat="1" x14ac:dyDescent="0.35"/>
    <row r="1109" s="8" customFormat="1" x14ac:dyDescent="0.35"/>
    <row r="1110" s="8" customFormat="1" x14ac:dyDescent="0.35"/>
    <row r="1111" s="8" customFormat="1" x14ac:dyDescent="0.35"/>
    <row r="1112" s="8" customFormat="1" x14ac:dyDescent="0.35"/>
    <row r="1113" s="8" customFormat="1" x14ac:dyDescent="0.35"/>
    <row r="1114" s="8" customFormat="1" x14ac:dyDescent="0.35"/>
    <row r="1115" s="8" customFormat="1" x14ac:dyDescent="0.35"/>
    <row r="1116" s="8" customFormat="1" x14ac:dyDescent="0.35"/>
    <row r="1117" s="8" customFormat="1" x14ac:dyDescent="0.35"/>
    <row r="1118" s="8" customFormat="1" x14ac:dyDescent="0.35"/>
    <row r="1119" s="8" customFormat="1" x14ac:dyDescent="0.35"/>
    <row r="1120" s="8" customFormat="1" x14ac:dyDescent="0.35"/>
    <row r="1121" s="8" customFormat="1" x14ac:dyDescent="0.35"/>
    <row r="1122" s="8" customFormat="1" x14ac:dyDescent="0.35"/>
    <row r="1123" s="8" customFormat="1" x14ac:dyDescent="0.35"/>
    <row r="1124" s="8" customFormat="1" x14ac:dyDescent="0.35"/>
    <row r="1125" s="8" customFormat="1" x14ac:dyDescent="0.35"/>
    <row r="1126" s="8" customFormat="1" x14ac:dyDescent="0.35"/>
    <row r="1127" s="8" customFormat="1" x14ac:dyDescent="0.35"/>
    <row r="1128" s="8" customFormat="1" x14ac:dyDescent="0.35"/>
    <row r="1129" s="8" customFormat="1" x14ac:dyDescent="0.35"/>
    <row r="1130" s="8" customFormat="1" x14ac:dyDescent="0.35"/>
    <row r="1131" s="8" customFormat="1" x14ac:dyDescent="0.35"/>
    <row r="1132" s="8" customFormat="1" x14ac:dyDescent="0.35"/>
    <row r="1133" s="8" customFormat="1" x14ac:dyDescent="0.35"/>
    <row r="1134" s="8" customFormat="1" x14ac:dyDescent="0.35"/>
    <row r="1135" s="8" customFormat="1" x14ac:dyDescent="0.35"/>
    <row r="1136" s="8" customFormat="1" x14ac:dyDescent="0.35"/>
    <row r="1137" s="8" customFormat="1" x14ac:dyDescent="0.35"/>
    <row r="1138" s="8" customFormat="1" x14ac:dyDescent="0.35"/>
    <row r="1139" s="8" customFormat="1" x14ac:dyDescent="0.35"/>
    <row r="1140" s="8" customFormat="1" x14ac:dyDescent="0.35"/>
    <row r="1141" s="8" customFormat="1" x14ac:dyDescent="0.35"/>
    <row r="1142" s="8" customFormat="1" x14ac:dyDescent="0.35"/>
    <row r="1143" s="8" customFormat="1" x14ac:dyDescent="0.35"/>
    <row r="1144" s="8" customFormat="1" x14ac:dyDescent="0.35"/>
    <row r="1145" s="8" customFormat="1" x14ac:dyDescent="0.35"/>
    <row r="1146" s="8" customFormat="1" x14ac:dyDescent="0.35"/>
    <row r="1147" s="8" customFormat="1" x14ac:dyDescent="0.35"/>
    <row r="1148" s="8" customFormat="1" x14ac:dyDescent="0.35"/>
    <row r="1149" s="8" customFormat="1" x14ac:dyDescent="0.35"/>
    <row r="1150" s="8" customFormat="1" x14ac:dyDescent="0.35"/>
    <row r="1151" s="8" customFormat="1" x14ac:dyDescent="0.35"/>
    <row r="1152" s="8" customFormat="1" x14ac:dyDescent="0.35"/>
    <row r="1153" s="8" customFormat="1" x14ac:dyDescent="0.35"/>
    <row r="1154" s="8" customFormat="1" x14ac:dyDescent="0.35"/>
    <row r="1155" s="8" customFormat="1" x14ac:dyDescent="0.35"/>
    <row r="1156" s="8" customFormat="1" x14ac:dyDescent="0.35"/>
    <row r="1157" s="8" customFormat="1" x14ac:dyDescent="0.35"/>
    <row r="1158" s="8" customFormat="1" x14ac:dyDescent="0.35"/>
    <row r="1159" s="8" customFormat="1" x14ac:dyDescent="0.35"/>
    <row r="1160" s="8" customFormat="1" x14ac:dyDescent="0.35"/>
    <row r="1161" s="8" customFormat="1" x14ac:dyDescent="0.35"/>
    <row r="1162" s="8" customFormat="1" x14ac:dyDescent="0.35"/>
    <row r="1163" s="8" customFormat="1" x14ac:dyDescent="0.35"/>
    <row r="1164" s="8" customFormat="1" x14ac:dyDescent="0.35"/>
    <row r="1165" s="8" customFormat="1" x14ac:dyDescent="0.35"/>
    <row r="1166" s="8" customFormat="1" x14ac:dyDescent="0.35"/>
    <row r="1167" s="8" customFormat="1" x14ac:dyDescent="0.35"/>
    <row r="1168" s="8" customFormat="1" x14ac:dyDescent="0.35"/>
    <row r="1169" s="8" customFormat="1" x14ac:dyDescent="0.35"/>
    <row r="1170" s="8" customFormat="1" x14ac:dyDescent="0.35"/>
    <row r="1171" s="8" customFormat="1" x14ac:dyDescent="0.35"/>
    <row r="1172" s="8" customFormat="1" x14ac:dyDescent="0.35"/>
    <row r="1173" s="8" customFormat="1" x14ac:dyDescent="0.35"/>
    <row r="1174" s="8" customFormat="1" x14ac:dyDescent="0.35"/>
    <row r="1175" s="8" customFormat="1" x14ac:dyDescent="0.35"/>
    <row r="1176" s="8" customFormat="1" x14ac:dyDescent="0.35"/>
    <row r="1177" s="8" customFormat="1" x14ac:dyDescent="0.35"/>
    <row r="1178" s="8" customFormat="1" x14ac:dyDescent="0.35"/>
    <row r="1179" s="8" customFormat="1" x14ac:dyDescent="0.35"/>
    <row r="1180" s="8" customFormat="1" x14ac:dyDescent="0.35"/>
    <row r="1181" s="8" customFormat="1" x14ac:dyDescent="0.35"/>
    <row r="1182" s="8" customFormat="1" x14ac:dyDescent="0.35"/>
    <row r="1183" s="8" customFormat="1" x14ac:dyDescent="0.35"/>
    <row r="1184" s="8" customFormat="1" x14ac:dyDescent="0.35"/>
    <row r="1185" s="8" customFormat="1" x14ac:dyDescent="0.35"/>
    <row r="1186" s="8" customFormat="1" x14ac:dyDescent="0.35"/>
    <row r="1187" s="8" customFormat="1" x14ac:dyDescent="0.35"/>
    <row r="1188" s="8" customFormat="1" x14ac:dyDescent="0.35"/>
    <row r="1189" s="8" customFormat="1" x14ac:dyDescent="0.35"/>
    <row r="1190" s="8" customFormat="1" x14ac:dyDescent="0.35"/>
    <row r="1191" s="8" customFormat="1" x14ac:dyDescent="0.35"/>
    <row r="1192" s="8" customFormat="1" x14ac:dyDescent="0.35"/>
    <row r="1193" s="8" customFormat="1" x14ac:dyDescent="0.35"/>
    <row r="1194" s="8" customFormat="1" x14ac:dyDescent="0.35"/>
    <row r="1195" s="8" customFormat="1" x14ac:dyDescent="0.35"/>
    <row r="1196" s="8" customFormat="1" x14ac:dyDescent="0.35"/>
    <row r="1197" s="8" customFormat="1" x14ac:dyDescent="0.35"/>
    <row r="1198" s="8" customFormat="1" x14ac:dyDescent="0.35"/>
    <row r="1199" s="8" customFormat="1" x14ac:dyDescent="0.35"/>
    <row r="1200" s="8" customFormat="1" x14ac:dyDescent="0.35"/>
    <row r="1201" s="8" customFormat="1" x14ac:dyDescent="0.35"/>
    <row r="1202" s="8" customFormat="1" x14ac:dyDescent="0.35"/>
    <row r="1203" s="8" customFormat="1" x14ac:dyDescent="0.35"/>
    <row r="1204" s="8" customFormat="1" x14ac:dyDescent="0.35"/>
    <row r="1205" s="8" customFormat="1" x14ac:dyDescent="0.35"/>
    <row r="1206" s="8" customFormat="1" x14ac:dyDescent="0.35"/>
    <row r="1207" s="8" customFormat="1" x14ac:dyDescent="0.35"/>
    <row r="1208" s="8" customFormat="1" x14ac:dyDescent="0.35"/>
    <row r="1209" s="8" customFormat="1" x14ac:dyDescent="0.35"/>
    <row r="1210" s="8" customFormat="1" x14ac:dyDescent="0.35"/>
    <row r="1211" s="8" customFormat="1" x14ac:dyDescent="0.35"/>
    <row r="1212" s="8" customFormat="1" x14ac:dyDescent="0.35"/>
    <row r="1213" s="8" customFormat="1" x14ac:dyDescent="0.35"/>
    <row r="1214" s="8" customFormat="1" x14ac:dyDescent="0.35"/>
    <row r="1215" s="8" customFormat="1" x14ac:dyDescent="0.35"/>
    <row r="1216" s="8" customFormat="1" x14ac:dyDescent="0.35"/>
    <row r="1217" s="8" customFormat="1" x14ac:dyDescent="0.35"/>
    <row r="1218" s="8" customFormat="1" x14ac:dyDescent="0.35"/>
    <row r="1219" s="8" customFormat="1" x14ac:dyDescent="0.35"/>
    <row r="1220" s="8" customFormat="1" x14ac:dyDescent="0.35"/>
    <row r="1221" s="8" customFormat="1" x14ac:dyDescent="0.35"/>
    <row r="1222" s="8" customFormat="1" x14ac:dyDescent="0.35"/>
    <row r="1223" s="8" customFormat="1" x14ac:dyDescent="0.35"/>
    <row r="1224" s="8" customFormat="1" x14ac:dyDescent="0.35"/>
    <row r="1225" s="8" customFormat="1" x14ac:dyDescent="0.35"/>
    <row r="1226" s="8" customFormat="1" x14ac:dyDescent="0.35"/>
    <row r="1227" s="8" customFormat="1" x14ac:dyDescent="0.35"/>
    <row r="1228" s="8" customFormat="1" x14ac:dyDescent="0.35"/>
    <row r="1229" s="8" customFormat="1" x14ac:dyDescent="0.35"/>
    <row r="1230" s="8" customFormat="1" x14ac:dyDescent="0.35"/>
    <row r="1231" s="8" customFormat="1" x14ac:dyDescent="0.35"/>
    <row r="1232" s="8" customFormat="1" x14ac:dyDescent="0.35"/>
    <row r="1233" s="8" customFormat="1" x14ac:dyDescent="0.35"/>
    <row r="1234" s="8" customFormat="1" x14ac:dyDescent="0.35"/>
    <row r="1235" s="8" customFormat="1" x14ac:dyDescent="0.35"/>
    <row r="1236" s="8" customFormat="1" x14ac:dyDescent="0.35"/>
    <row r="1237" s="8" customFormat="1" x14ac:dyDescent="0.35"/>
    <row r="1238" s="8" customFormat="1" x14ac:dyDescent="0.35"/>
    <row r="1239" s="8" customFormat="1" x14ac:dyDescent="0.35"/>
    <row r="1240" s="8" customFormat="1" x14ac:dyDescent="0.35"/>
    <row r="1241" s="8" customFormat="1" x14ac:dyDescent="0.35"/>
    <row r="1242" s="8" customFormat="1" x14ac:dyDescent="0.35"/>
    <row r="1243" s="8" customFormat="1" x14ac:dyDescent="0.35"/>
    <row r="1244" s="8" customFormat="1" x14ac:dyDescent="0.35"/>
    <row r="1245" s="8" customFormat="1" x14ac:dyDescent="0.35"/>
    <row r="1246" s="8" customFormat="1" x14ac:dyDescent="0.35"/>
    <row r="1247" s="8" customFormat="1" x14ac:dyDescent="0.35"/>
    <row r="1248" s="8" customFormat="1" x14ac:dyDescent="0.35"/>
    <row r="1249" s="8" customFormat="1" x14ac:dyDescent="0.35"/>
    <row r="1250" s="8" customFormat="1" x14ac:dyDescent="0.35"/>
    <row r="1251" s="8" customFormat="1" x14ac:dyDescent="0.35"/>
    <row r="1252" s="8" customFormat="1" x14ac:dyDescent="0.35"/>
    <row r="1253" s="8" customFormat="1" x14ac:dyDescent="0.35"/>
    <row r="1254" s="8" customFormat="1" x14ac:dyDescent="0.35"/>
    <row r="1255" s="8" customFormat="1" x14ac:dyDescent="0.35"/>
    <row r="1256" s="8" customFormat="1" x14ac:dyDescent="0.35"/>
    <row r="1257" s="8" customFormat="1" x14ac:dyDescent="0.35"/>
    <row r="1258" s="8" customFormat="1" x14ac:dyDescent="0.35"/>
    <row r="1259" s="8" customFormat="1" x14ac:dyDescent="0.35"/>
    <row r="1260" s="8" customFormat="1" x14ac:dyDescent="0.35"/>
    <row r="1261" s="8" customFormat="1" x14ac:dyDescent="0.35"/>
    <row r="1262" s="8" customFormat="1" x14ac:dyDescent="0.35"/>
    <row r="1263" s="8" customFormat="1" x14ac:dyDescent="0.35"/>
    <row r="1264" s="8" customFormat="1" x14ac:dyDescent="0.35"/>
    <row r="1265" s="8" customFormat="1" x14ac:dyDescent="0.35"/>
    <row r="1266" s="8" customFormat="1" x14ac:dyDescent="0.35"/>
    <row r="1267" s="8" customFormat="1" x14ac:dyDescent="0.35"/>
    <row r="1268" s="8" customFormat="1" x14ac:dyDescent="0.35"/>
    <row r="1269" s="8" customFormat="1" x14ac:dyDescent="0.35"/>
    <row r="1270" s="8" customFormat="1" x14ac:dyDescent="0.35"/>
    <row r="1271" s="8" customFormat="1" x14ac:dyDescent="0.35"/>
    <row r="1272" s="8" customFormat="1" x14ac:dyDescent="0.35"/>
    <row r="1273" s="8" customFormat="1" x14ac:dyDescent="0.35"/>
    <row r="1274" s="8" customFormat="1" x14ac:dyDescent="0.35"/>
    <row r="1275" s="8" customFormat="1" x14ac:dyDescent="0.35"/>
    <row r="1276" s="8" customFormat="1" x14ac:dyDescent="0.35"/>
    <row r="1277" s="8" customFormat="1" x14ac:dyDescent="0.35"/>
    <row r="1278" s="8" customFormat="1" x14ac:dyDescent="0.35"/>
    <row r="1279" s="8" customFormat="1" x14ac:dyDescent="0.35"/>
    <row r="1280" s="8" customFormat="1" x14ac:dyDescent="0.35"/>
    <row r="1281" s="8" customFormat="1" x14ac:dyDescent="0.35"/>
    <row r="1282" s="8" customFormat="1" x14ac:dyDescent="0.35"/>
    <row r="1283" s="8" customFormat="1" x14ac:dyDescent="0.35"/>
    <row r="1284" s="8" customFormat="1" x14ac:dyDescent="0.35"/>
    <row r="1285" s="8" customFormat="1" x14ac:dyDescent="0.35"/>
    <row r="1286" s="8" customFormat="1" x14ac:dyDescent="0.35"/>
    <row r="1287" s="8" customFormat="1" x14ac:dyDescent="0.35"/>
    <row r="1288" s="8" customFormat="1" x14ac:dyDescent="0.35"/>
    <row r="1289" s="8" customFormat="1" x14ac:dyDescent="0.35"/>
    <row r="1290" s="8" customFormat="1" x14ac:dyDescent="0.35"/>
    <row r="1291" s="8" customFormat="1" x14ac:dyDescent="0.35"/>
    <row r="1292" s="8" customFormat="1" x14ac:dyDescent="0.35"/>
    <row r="1293" s="8" customFormat="1" x14ac:dyDescent="0.35"/>
    <row r="1294" s="8" customFormat="1" x14ac:dyDescent="0.35"/>
    <row r="1295" s="8" customFormat="1" x14ac:dyDescent="0.35"/>
    <row r="1296" s="8" customFormat="1" x14ac:dyDescent="0.35"/>
    <row r="1297" s="8" customFormat="1" x14ac:dyDescent="0.35"/>
    <row r="1298" s="8" customFormat="1" x14ac:dyDescent="0.35"/>
    <row r="1299" s="8" customFormat="1" x14ac:dyDescent="0.35"/>
    <row r="1300" s="8" customFormat="1" x14ac:dyDescent="0.35"/>
    <row r="1301" s="8" customFormat="1" x14ac:dyDescent="0.35"/>
    <row r="1302" s="8" customFormat="1" x14ac:dyDescent="0.35"/>
    <row r="1303" s="8" customFormat="1" x14ac:dyDescent="0.35"/>
    <row r="1304" s="8" customFormat="1" x14ac:dyDescent="0.35"/>
    <row r="1305" s="8" customFormat="1" x14ac:dyDescent="0.35"/>
    <row r="1306" s="8" customFormat="1" x14ac:dyDescent="0.35"/>
    <row r="1307" s="8" customFormat="1" x14ac:dyDescent="0.35"/>
    <row r="1308" s="8" customFormat="1" x14ac:dyDescent="0.35"/>
    <row r="1309" s="8" customFormat="1" x14ac:dyDescent="0.35"/>
    <row r="1310" s="8" customFormat="1" x14ac:dyDescent="0.35"/>
    <row r="1311" s="8" customFormat="1" x14ac:dyDescent="0.35"/>
    <row r="1312" s="8" customFormat="1" x14ac:dyDescent="0.35"/>
    <row r="1313" s="8" customFormat="1" x14ac:dyDescent="0.35"/>
    <row r="1314" s="8" customFormat="1" x14ac:dyDescent="0.35"/>
    <row r="1315" s="8" customFormat="1" x14ac:dyDescent="0.35"/>
    <row r="1316" s="8" customFormat="1" x14ac:dyDescent="0.35"/>
    <row r="1317" s="8" customFormat="1" x14ac:dyDescent="0.35"/>
    <row r="1318" s="8" customFormat="1" x14ac:dyDescent="0.35"/>
    <row r="1319" s="8" customFormat="1" x14ac:dyDescent="0.35"/>
    <row r="1320" s="8" customFormat="1" x14ac:dyDescent="0.35"/>
    <row r="1321" s="8" customFormat="1" x14ac:dyDescent="0.35"/>
    <row r="1322" s="8" customFormat="1" x14ac:dyDescent="0.35"/>
    <row r="1323" s="8" customFormat="1" x14ac:dyDescent="0.35"/>
    <row r="1324" s="8" customFormat="1" x14ac:dyDescent="0.35"/>
    <row r="1325" s="8" customFormat="1" x14ac:dyDescent="0.35"/>
    <row r="1326" s="8" customFormat="1" x14ac:dyDescent="0.35"/>
    <row r="1327" s="8" customFormat="1" x14ac:dyDescent="0.35"/>
    <row r="1328" s="8" customFormat="1" x14ac:dyDescent="0.35"/>
    <row r="1329" s="8" customFormat="1" x14ac:dyDescent="0.35"/>
    <row r="1330" s="8" customFormat="1" x14ac:dyDescent="0.35"/>
    <row r="1331" s="8" customFormat="1" x14ac:dyDescent="0.35"/>
    <row r="1332" s="8" customFormat="1" x14ac:dyDescent="0.35"/>
    <row r="1333" s="8" customFormat="1" x14ac:dyDescent="0.35"/>
    <row r="1334" s="8" customFormat="1" x14ac:dyDescent="0.35"/>
    <row r="1335" s="8" customFormat="1" x14ac:dyDescent="0.35"/>
    <row r="1336" s="8" customFormat="1" x14ac:dyDescent="0.35"/>
    <row r="1337" s="8" customFormat="1" x14ac:dyDescent="0.35"/>
    <row r="1338" s="8" customFormat="1" x14ac:dyDescent="0.35"/>
    <row r="1339" s="8" customFormat="1" x14ac:dyDescent="0.35"/>
    <row r="1340" s="8" customFormat="1" x14ac:dyDescent="0.35"/>
    <row r="1341" s="8" customFormat="1" x14ac:dyDescent="0.35"/>
    <row r="1342" s="8" customFormat="1" x14ac:dyDescent="0.35"/>
    <row r="1343" s="8" customFormat="1" x14ac:dyDescent="0.35"/>
    <row r="1344" s="8" customFormat="1" x14ac:dyDescent="0.35"/>
    <row r="1345" s="8" customFormat="1" x14ac:dyDescent="0.35"/>
    <row r="1346" s="8" customFormat="1" x14ac:dyDescent="0.35"/>
    <row r="1347" s="8" customFormat="1" x14ac:dyDescent="0.35"/>
    <row r="1348" s="8" customFormat="1" x14ac:dyDescent="0.35"/>
    <row r="1349" s="8" customFormat="1" x14ac:dyDescent="0.35"/>
    <row r="1350" s="8" customFormat="1" x14ac:dyDescent="0.35"/>
    <row r="1351" s="8" customFormat="1" x14ac:dyDescent="0.35"/>
    <row r="1352" s="8" customFormat="1" x14ac:dyDescent="0.35"/>
    <row r="1353" s="8" customFormat="1" x14ac:dyDescent="0.35"/>
    <row r="1354" s="8" customFormat="1" x14ac:dyDescent="0.35"/>
    <row r="1355" s="8" customFormat="1" x14ac:dyDescent="0.35"/>
    <row r="1356" s="8" customFormat="1" x14ac:dyDescent="0.35"/>
    <row r="1357" s="8" customFormat="1" x14ac:dyDescent="0.35"/>
    <row r="1358" s="8" customFormat="1" x14ac:dyDescent="0.35"/>
    <row r="1359" s="8" customFormat="1" x14ac:dyDescent="0.35"/>
    <row r="1360" s="8" customFormat="1" x14ac:dyDescent="0.35"/>
    <row r="1361" s="8" customFormat="1" x14ac:dyDescent="0.35"/>
    <row r="1362" s="8" customFormat="1" x14ac:dyDescent="0.35"/>
    <row r="1363" s="8" customFormat="1" x14ac:dyDescent="0.35"/>
    <row r="1364" s="8" customFormat="1" x14ac:dyDescent="0.35"/>
    <row r="1365" s="8" customFormat="1" x14ac:dyDescent="0.35"/>
    <row r="1366" s="8" customFormat="1" x14ac:dyDescent="0.35"/>
    <row r="1367" s="8" customFormat="1" x14ac:dyDescent="0.35"/>
    <row r="1368" s="8" customFormat="1" x14ac:dyDescent="0.35"/>
    <row r="1369" s="8" customFormat="1" x14ac:dyDescent="0.35"/>
    <row r="1370" s="8" customFormat="1" x14ac:dyDescent="0.35"/>
    <row r="1371" s="8" customFormat="1" x14ac:dyDescent="0.35"/>
    <row r="1372" s="8" customFormat="1" x14ac:dyDescent="0.35"/>
    <row r="1373" s="8" customFormat="1" x14ac:dyDescent="0.35"/>
    <row r="1374" s="8" customFormat="1" x14ac:dyDescent="0.35"/>
    <row r="1375" s="8" customFormat="1" x14ac:dyDescent="0.35"/>
    <row r="1376" s="8" customFormat="1" x14ac:dyDescent="0.35"/>
    <row r="1377" s="8" customFormat="1" x14ac:dyDescent="0.35"/>
    <row r="1378" s="8" customFormat="1" x14ac:dyDescent="0.35"/>
    <row r="1379" s="8" customFormat="1" x14ac:dyDescent="0.35"/>
    <row r="1380" s="8" customFormat="1" x14ac:dyDescent="0.35"/>
    <row r="1381" s="8" customFormat="1" x14ac:dyDescent="0.35"/>
    <row r="1382" s="8" customFormat="1" x14ac:dyDescent="0.35"/>
    <row r="1383" s="8" customFormat="1" x14ac:dyDescent="0.35"/>
    <row r="1384" s="8" customFormat="1" x14ac:dyDescent="0.35"/>
    <row r="1385" s="8" customFormat="1" x14ac:dyDescent="0.35"/>
    <row r="1386" s="8" customFormat="1" x14ac:dyDescent="0.35"/>
    <row r="1387" s="8" customFormat="1" x14ac:dyDescent="0.35"/>
    <row r="1388" s="8" customFormat="1" x14ac:dyDescent="0.35"/>
    <row r="1389" s="8" customFormat="1" x14ac:dyDescent="0.35"/>
    <row r="1390" s="8" customFormat="1" x14ac:dyDescent="0.35"/>
    <row r="1391" s="8" customFormat="1" x14ac:dyDescent="0.35"/>
    <row r="1392" s="8" customFormat="1" x14ac:dyDescent="0.35"/>
    <row r="1393" s="8" customFormat="1" x14ac:dyDescent="0.35"/>
    <row r="1394" s="8" customFormat="1" x14ac:dyDescent="0.35"/>
    <row r="1395" s="8" customFormat="1" x14ac:dyDescent="0.35"/>
    <row r="1396" s="8" customFormat="1" x14ac:dyDescent="0.35"/>
    <row r="1397" s="8" customFormat="1" x14ac:dyDescent="0.35"/>
    <row r="1398" s="8" customFormat="1" x14ac:dyDescent="0.35"/>
    <row r="1399" s="8" customFormat="1" x14ac:dyDescent="0.35"/>
    <row r="1400" s="8" customFormat="1" x14ac:dyDescent="0.35"/>
    <row r="1401" s="8" customFormat="1" x14ac:dyDescent="0.35"/>
    <row r="1402" s="8" customFormat="1" x14ac:dyDescent="0.35"/>
    <row r="1403" s="8" customFormat="1" x14ac:dyDescent="0.35"/>
    <row r="1404" s="8" customFormat="1" x14ac:dyDescent="0.35"/>
    <row r="1405" s="8" customFormat="1" x14ac:dyDescent="0.35"/>
    <row r="1406" s="8" customFormat="1" x14ac:dyDescent="0.35"/>
    <row r="1407" s="8" customFormat="1" x14ac:dyDescent="0.35"/>
    <row r="1408" s="8" customFormat="1" x14ac:dyDescent="0.35"/>
    <row r="1409" s="8" customFormat="1" x14ac:dyDescent="0.35"/>
    <row r="1410" s="8" customFormat="1" x14ac:dyDescent="0.35"/>
    <row r="1411" s="8" customFormat="1" x14ac:dyDescent="0.35"/>
    <row r="1412" s="8" customFormat="1" x14ac:dyDescent="0.35"/>
    <row r="1413" s="8" customFormat="1" x14ac:dyDescent="0.35"/>
    <row r="1414" s="8" customFormat="1" x14ac:dyDescent="0.35"/>
    <row r="1415" s="8" customFormat="1" x14ac:dyDescent="0.35"/>
    <row r="1416" s="8" customFormat="1" x14ac:dyDescent="0.35"/>
    <row r="1417" s="8" customFormat="1" x14ac:dyDescent="0.35"/>
    <row r="1418" s="8" customFormat="1" x14ac:dyDescent="0.35"/>
    <row r="1419" s="8" customFormat="1" x14ac:dyDescent="0.35"/>
    <row r="1420" s="8" customFormat="1" x14ac:dyDescent="0.35"/>
    <row r="1421" s="8" customFormat="1" x14ac:dyDescent="0.35"/>
    <row r="1422" s="8" customFormat="1" x14ac:dyDescent="0.35"/>
    <row r="1423" s="8" customFormat="1" x14ac:dyDescent="0.35"/>
    <row r="1424" s="8" customFormat="1" x14ac:dyDescent="0.35"/>
    <row r="1425" s="8" customFormat="1" x14ac:dyDescent="0.35"/>
    <row r="1426" s="8" customFormat="1" x14ac:dyDescent="0.35"/>
    <row r="1427" s="8" customFormat="1" x14ac:dyDescent="0.35"/>
    <row r="1428" s="8" customFormat="1" x14ac:dyDescent="0.35"/>
    <row r="1429" s="8" customFormat="1" x14ac:dyDescent="0.35"/>
    <row r="1430" s="8" customFormat="1" x14ac:dyDescent="0.35"/>
    <row r="1431" s="8" customFormat="1" x14ac:dyDescent="0.35"/>
    <row r="1432" s="8" customFormat="1" x14ac:dyDescent="0.35"/>
    <row r="1433" s="8" customFormat="1" x14ac:dyDescent="0.35"/>
    <row r="1434" s="8" customFormat="1" x14ac:dyDescent="0.35"/>
    <row r="1435" s="8" customFormat="1" x14ac:dyDescent="0.35"/>
    <row r="1436" s="8" customFormat="1" x14ac:dyDescent="0.35"/>
    <row r="1437" s="8" customFormat="1" x14ac:dyDescent="0.35"/>
    <row r="1438" s="8" customFormat="1" x14ac:dyDescent="0.35"/>
    <row r="1439" s="8" customFormat="1" x14ac:dyDescent="0.35"/>
    <row r="1440" s="8" customFormat="1" x14ac:dyDescent="0.35"/>
    <row r="1441" s="8" customFormat="1" x14ac:dyDescent="0.35"/>
    <row r="1442" s="8" customFormat="1" x14ac:dyDescent="0.35"/>
    <row r="1443" s="8" customFormat="1" x14ac:dyDescent="0.35"/>
    <row r="1444" s="8" customFormat="1" x14ac:dyDescent="0.35"/>
    <row r="1445" s="8" customFormat="1" x14ac:dyDescent="0.35"/>
    <row r="1446" s="8" customFormat="1" x14ac:dyDescent="0.35"/>
    <row r="1447" s="8" customFormat="1" x14ac:dyDescent="0.35"/>
    <row r="1448" s="8" customFormat="1" x14ac:dyDescent="0.35"/>
    <row r="1449" s="8" customFormat="1" x14ac:dyDescent="0.35"/>
    <row r="1450" s="8" customFormat="1" x14ac:dyDescent="0.35"/>
    <row r="1451" s="8" customFormat="1" x14ac:dyDescent="0.35"/>
    <row r="1452" s="8" customFormat="1" x14ac:dyDescent="0.35"/>
    <row r="1453" s="8" customFormat="1" x14ac:dyDescent="0.35"/>
    <row r="1454" s="8" customFormat="1" x14ac:dyDescent="0.35"/>
    <row r="1455" s="8" customFormat="1" x14ac:dyDescent="0.35"/>
    <row r="1456" s="8" customFormat="1" x14ac:dyDescent="0.35"/>
    <row r="1457" s="8" customFormat="1" x14ac:dyDescent="0.35"/>
    <row r="1458" s="8" customFormat="1" x14ac:dyDescent="0.35"/>
    <row r="1459" s="8" customFormat="1" x14ac:dyDescent="0.35"/>
    <row r="1460" s="8" customFormat="1" x14ac:dyDescent="0.35"/>
    <row r="1461" s="8" customFormat="1" x14ac:dyDescent="0.35"/>
    <row r="1462" s="8" customFormat="1" x14ac:dyDescent="0.35"/>
    <row r="1463" s="8" customFormat="1" x14ac:dyDescent="0.35"/>
    <row r="1464" s="8" customFormat="1" x14ac:dyDescent="0.35"/>
    <row r="1465" s="8" customFormat="1" x14ac:dyDescent="0.35"/>
    <row r="1466" s="8" customFormat="1" x14ac:dyDescent="0.35"/>
    <row r="1467" s="8" customFormat="1" x14ac:dyDescent="0.35"/>
    <row r="1468" s="8" customFormat="1" x14ac:dyDescent="0.35"/>
    <row r="1469" s="8" customFormat="1" x14ac:dyDescent="0.35"/>
    <row r="1470" s="8" customFormat="1" x14ac:dyDescent="0.35"/>
    <row r="1471" s="8" customFormat="1" x14ac:dyDescent="0.35"/>
    <row r="1472" s="8" customFormat="1" x14ac:dyDescent="0.35"/>
    <row r="1473" s="8" customFormat="1" x14ac:dyDescent="0.35"/>
    <row r="1474" s="8" customFormat="1" x14ac:dyDescent="0.35"/>
    <row r="1475" s="8" customFormat="1" x14ac:dyDescent="0.35"/>
    <row r="1476" s="8" customFormat="1" x14ac:dyDescent="0.35"/>
    <row r="1477" s="8" customFormat="1" x14ac:dyDescent="0.35"/>
    <row r="1478" s="8" customFormat="1" x14ac:dyDescent="0.35"/>
    <row r="1479" s="8" customFormat="1" x14ac:dyDescent="0.35"/>
    <row r="1480" s="8" customFormat="1" x14ac:dyDescent="0.35"/>
    <row r="1481" s="8" customFormat="1" x14ac:dyDescent="0.35"/>
    <row r="1482" s="8" customFormat="1" x14ac:dyDescent="0.35"/>
    <row r="1483" s="8" customFormat="1" x14ac:dyDescent="0.35"/>
    <row r="1484" s="8" customFormat="1" x14ac:dyDescent="0.35"/>
    <row r="1485" s="8" customFormat="1" x14ac:dyDescent="0.35"/>
    <row r="1486" s="8" customFormat="1" x14ac:dyDescent="0.35"/>
    <row r="1487" s="8" customFormat="1" x14ac:dyDescent="0.35"/>
    <row r="1488" s="8" customFormat="1" x14ac:dyDescent="0.35"/>
    <row r="1489" s="8" customFormat="1" x14ac:dyDescent="0.35"/>
    <row r="1490" s="8" customFormat="1" x14ac:dyDescent="0.35"/>
    <row r="1491" s="8" customFormat="1" x14ac:dyDescent="0.35"/>
    <row r="1492" s="8" customFormat="1" x14ac:dyDescent="0.35"/>
    <row r="1493" s="8" customFormat="1" x14ac:dyDescent="0.35"/>
    <row r="1494" s="8" customFormat="1" x14ac:dyDescent="0.35"/>
    <row r="1495" s="8" customFormat="1" x14ac:dyDescent="0.35"/>
    <row r="1496" s="8" customFormat="1" x14ac:dyDescent="0.35"/>
    <row r="1497" s="8" customFormat="1" x14ac:dyDescent="0.35"/>
    <row r="1498" s="8" customFormat="1" x14ac:dyDescent="0.35"/>
    <row r="1499" s="8" customFormat="1" x14ac:dyDescent="0.35"/>
    <row r="1500" s="8" customFormat="1" x14ac:dyDescent="0.35"/>
    <row r="1501" s="8" customFormat="1" x14ac:dyDescent="0.35"/>
    <row r="1502" s="8" customFormat="1" x14ac:dyDescent="0.35"/>
    <row r="1503" s="8" customFormat="1" x14ac:dyDescent="0.35"/>
    <row r="1504" s="8" customFormat="1" x14ac:dyDescent="0.35"/>
    <row r="1505" s="8" customFormat="1" x14ac:dyDescent="0.35"/>
    <row r="1506" s="8" customFormat="1" x14ac:dyDescent="0.35"/>
    <row r="1507" s="8" customFormat="1" x14ac:dyDescent="0.35"/>
    <row r="1508" s="8" customFormat="1" x14ac:dyDescent="0.35"/>
    <row r="1509" s="8" customFormat="1" x14ac:dyDescent="0.35"/>
    <row r="1510" s="8" customFormat="1" x14ac:dyDescent="0.35"/>
    <row r="1511" s="8" customFormat="1" x14ac:dyDescent="0.35"/>
    <row r="1512" s="8" customFormat="1" x14ac:dyDescent="0.35"/>
    <row r="1513" s="8" customFormat="1" x14ac:dyDescent="0.35"/>
    <row r="1514" s="8" customFormat="1" x14ac:dyDescent="0.35"/>
    <row r="1515" s="8" customFormat="1" x14ac:dyDescent="0.35"/>
    <row r="1516" s="8" customFormat="1" x14ac:dyDescent="0.35"/>
    <row r="1517" s="8" customFormat="1" x14ac:dyDescent="0.35"/>
    <row r="1518" s="8" customFormat="1" x14ac:dyDescent="0.35"/>
    <row r="1519" s="8" customFormat="1" x14ac:dyDescent="0.35"/>
    <row r="1520" s="8" customFormat="1" x14ac:dyDescent="0.35"/>
    <row r="1521" s="8" customFormat="1" x14ac:dyDescent="0.35"/>
    <row r="1522" s="8" customFormat="1" x14ac:dyDescent="0.35"/>
    <row r="1523" s="8" customFormat="1" x14ac:dyDescent="0.35"/>
    <row r="1524" s="8" customFormat="1" x14ac:dyDescent="0.35"/>
    <row r="1525" s="8" customFormat="1" x14ac:dyDescent="0.35"/>
    <row r="1526" s="8" customFormat="1" x14ac:dyDescent="0.35"/>
    <row r="1527" s="8" customFormat="1" x14ac:dyDescent="0.35"/>
    <row r="1528" s="8" customFormat="1" x14ac:dyDescent="0.35"/>
    <row r="1529" s="8" customFormat="1" x14ac:dyDescent="0.35"/>
    <row r="1530" s="8" customFormat="1" x14ac:dyDescent="0.35"/>
    <row r="1531" s="8" customFormat="1" x14ac:dyDescent="0.35"/>
    <row r="1532" s="8" customFormat="1" x14ac:dyDescent="0.35"/>
    <row r="1533" s="8" customFormat="1" x14ac:dyDescent="0.35"/>
    <row r="1534" s="8" customFormat="1" x14ac:dyDescent="0.35"/>
    <row r="1535" s="8" customFormat="1" x14ac:dyDescent="0.35"/>
    <row r="1536" s="8" customFormat="1" x14ac:dyDescent="0.35"/>
    <row r="1537" s="8" customFormat="1" x14ac:dyDescent="0.35"/>
    <row r="1538" s="8" customFormat="1" x14ac:dyDescent="0.35"/>
    <row r="1539" s="8" customFormat="1" x14ac:dyDescent="0.35"/>
    <row r="1540" s="8" customFormat="1" x14ac:dyDescent="0.35"/>
    <row r="1541" s="8" customFormat="1" x14ac:dyDescent="0.35"/>
    <row r="1542" s="8" customFormat="1" x14ac:dyDescent="0.35"/>
    <row r="1543" s="8" customFormat="1" x14ac:dyDescent="0.35"/>
    <row r="1544" s="8" customFormat="1" x14ac:dyDescent="0.35"/>
    <row r="1545" s="8" customFormat="1" x14ac:dyDescent="0.35"/>
    <row r="1546" s="8" customFormat="1" x14ac:dyDescent="0.35"/>
    <row r="1547" s="8" customFormat="1" x14ac:dyDescent="0.35"/>
    <row r="1548" s="8" customFormat="1" x14ac:dyDescent="0.35"/>
    <row r="1549" s="8" customFormat="1" x14ac:dyDescent="0.35"/>
    <row r="1550" s="8" customFormat="1" x14ac:dyDescent="0.35"/>
    <row r="1551" s="8" customFormat="1" x14ac:dyDescent="0.35"/>
    <row r="1552" s="8" customFormat="1" x14ac:dyDescent="0.35"/>
    <row r="1553" s="8" customFormat="1" x14ac:dyDescent="0.35"/>
    <row r="1554" s="8" customFormat="1" x14ac:dyDescent="0.35"/>
    <row r="1555" s="8" customFormat="1" x14ac:dyDescent="0.35"/>
    <row r="1556" s="8" customFormat="1" x14ac:dyDescent="0.35"/>
    <row r="1557" s="8" customFormat="1" x14ac:dyDescent="0.35"/>
    <row r="1558" s="8" customFormat="1" x14ac:dyDescent="0.35"/>
    <row r="1559" s="8" customFormat="1" x14ac:dyDescent="0.35"/>
    <row r="1560" s="8" customFormat="1" x14ac:dyDescent="0.35"/>
    <row r="1561" s="8" customFormat="1" x14ac:dyDescent="0.35"/>
    <row r="1562" s="8" customFormat="1" x14ac:dyDescent="0.35"/>
    <row r="1563" s="8" customFormat="1" x14ac:dyDescent="0.35"/>
    <row r="1564" s="8" customFormat="1" x14ac:dyDescent="0.35"/>
    <row r="1565" s="8" customFormat="1" x14ac:dyDescent="0.35"/>
    <row r="1566" s="8" customFormat="1" x14ac:dyDescent="0.35"/>
    <row r="1567" s="8" customFormat="1" x14ac:dyDescent="0.35"/>
    <row r="1568" s="8" customFormat="1" x14ac:dyDescent="0.35"/>
    <row r="1569" s="8" customFormat="1" x14ac:dyDescent="0.35"/>
    <row r="1570" s="8" customFormat="1" x14ac:dyDescent="0.35"/>
    <row r="1571" s="8" customFormat="1" x14ac:dyDescent="0.35"/>
    <row r="1572" s="8" customFormat="1" x14ac:dyDescent="0.35"/>
    <row r="1573" s="8" customFormat="1" x14ac:dyDescent="0.35"/>
    <row r="1574" s="8" customFormat="1" x14ac:dyDescent="0.35"/>
    <row r="1575" s="8" customFormat="1" x14ac:dyDescent="0.35"/>
    <row r="1576" s="8" customFormat="1" x14ac:dyDescent="0.35"/>
    <row r="1577" s="8" customFormat="1" x14ac:dyDescent="0.35"/>
    <row r="1578" s="8" customFormat="1" x14ac:dyDescent="0.35"/>
    <row r="1579" s="8" customFormat="1" x14ac:dyDescent="0.35"/>
    <row r="1580" s="8" customFormat="1" x14ac:dyDescent="0.35"/>
    <row r="1581" s="8" customFormat="1" x14ac:dyDescent="0.35"/>
    <row r="1582" s="8" customFormat="1" x14ac:dyDescent="0.35"/>
    <row r="1583" s="8" customFormat="1" x14ac:dyDescent="0.35"/>
    <row r="1584" s="8" customFormat="1" x14ac:dyDescent="0.35"/>
    <row r="1585" s="8" customFormat="1" x14ac:dyDescent="0.35"/>
    <row r="1586" s="8" customFormat="1" x14ac:dyDescent="0.35"/>
    <row r="1587" s="8" customFormat="1" x14ac:dyDescent="0.35"/>
    <row r="1588" s="8" customFormat="1" x14ac:dyDescent="0.35"/>
    <row r="1589" s="8" customFormat="1" x14ac:dyDescent="0.35"/>
    <row r="1590" s="8" customFormat="1" x14ac:dyDescent="0.35"/>
    <row r="1591" s="8" customFormat="1" x14ac:dyDescent="0.35"/>
    <row r="1592" s="8" customFormat="1" x14ac:dyDescent="0.35"/>
    <row r="1593" s="8" customFormat="1" x14ac:dyDescent="0.35"/>
    <row r="1594" s="8" customFormat="1" x14ac:dyDescent="0.35"/>
    <row r="1595" s="8" customFormat="1" x14ac:dyDescent="0.35"/>
    <row r="1596" s="8" customFormat="1" x14ac:dyDescent="0.35"/>
    <row r="1597" s="8" customFormat="1" x14ac:dyDescent="0.35"/>
    <row r="1598" s="8" customFormat="1" x14ac:dyDescent="0.35"/>
    <row r="1599" s="8" customFormat="1" x14ac:dyDescent="0.35"/>
    <row r="1600" s="8" customFormat="1" x14ac:dyDescent="0.35"/>
    <row r="1601" s="8" customFormat="1" x14ac:dyDescent="0.35"/>
    <row r="1602" s="8" customFormat="1" x14ac:dyDescent="0.35"/>
    <row r="1603" s="8" customFormat="1" x14ac:dyDescent="0.35"/>
    <row r="1604" s="8" customFormat="1" x14ac:dyDescent="0.35"/>
    <row r="1605" s="8" customFormat="1" x14ac:dyDescent="0.35"/>
    <row r="1606" s="8" customFormat="1" x14ac:dyDescent="0.35"/>
    <row r="1607" s="8" customFormat="1" x14ac:dyDescent="0.35"/>
    <row r="1608" s="8" customFormat="1" x14ac:dyDescent="0.35"/>
    <row r="1609" s="8" customFormat="1" x14ac:dyDescent="0.35"/>
    <row r="1610" s="8" customFormat="1" x14ac:dyDescent="0.35"/>
    <row r="1611" s="8" customFormat="1" x14ac:dyDescent="0.35"/>
    <row r="1612" s="8" customFormat="1" x14ac:dyDescent="0.35"/>
    <row r="1613" s="8" customFormat="1" x14ac:dyDescent="0.35"/>
    <row r="1614" s="8" customFormat="1" x14ac:dyDescent="0.35"/>
    <row r="1615" s="8" customFormat="1" x14ac:dyDescent="0.35"/>
    <row r="1616" s="8" customFormat="1" x14ac:dyDescent="0.35"/>
    <row r="1617" s="8" customFormat="1" x14ac:dyDescent="0.35"/>
    <row r="1618" s="8" customFormat="1" x14ac:dyDescent="0.35"/>
    <row r="1619" s="8" customFormat="1" x14ac:dyDescent="0.35"/>
    <row r="1620" s="8" customFormat="1" x14ac:dyDescent="0.35"/>
    <row r="1621" s="8" customFormat="1" x14ac:dyDescent="0.35"/>
    <row r="1622" s="8" customFormat="1" x14ac:dyDescent="0.35"/>
    <row r="1623" s="8" customFormat="1" x14ac:dyDescent="0.35"/>
    <row r="1624" s="8" customFormat="1" x14ac:dyDescent="0.35"/>
    <row r="1625" s="8" customFormat="1" x14ac:dyDescent="0.35"/>
    <row r="1626" s="8" customFormat="1" x14ac:dyDescent="0.35"/>
    <row r="1627" s="8" customFormat="1" x14ac:dyDescent="0.35"/>
    <row r="1628" s="8" customFormat="1" x14ac:dyDescent="0.35"/>
    <row r="1629" s="8" customFormat="1" x14ac:dyDescent="0.35"/>
    <row r="1630" s="8" customFormat="1" x14ac:dyDescent="0.35"/>
    <row r="1631" s="8" customFormat="1" x14ac:dyDescent="0.35"/>
    <row r="1632" s="8" customFormat="1" x14ac:dyDescent="0.35"/>
    <row r="1633" s="8" customFormat="1" x14ac:dyDescent="0.35"/>
    <row r="1634" s="8" customFormat="1" x14ac:dyDescent="0.35"/>
    <row r="1635" s="8" customFormat="1" x14ac:dyDescent="0.35"/>
    <row r="1636" s="8" customFormat="1" x14ac:dyDescent="0.35"/>
    <row r="1637" s="8" customFormat="1" x14ac:dyDescent="0.35"/>
    <row r="1638" s="8" customFormat="1" x14ac:dyDescent="0.35"/>
    <row r="1639" s="8" customFormat="1" x14ac:dyDescent="0.35"/>
    <row r="1640" s="8" customFormat="1" x14ac:dyDescent="0.35"/>
    <row r="1641" s="8" customFormat="1" x14ac:dyDescent="0.35"/>
    <row r="1642" s="8" customFormat="1" x14ac:dyDescent="0.35"/>
    <row r="1643" s="8" customFormat="1" x14ac:dyDescent="0.35"/>
    <row r="1644" s="8" customFormat="1" x14ac:dyDescent="0.35"/>
    <row r="1645" s="8" customFormat="1" x14ac:dyDescent="0.35"/>
    <row r="1646" s="8" customFormat="1" x14ac:dyDescent="0.35"/>
    <row r="1647" s="8" customFormat="1" x14ac:dyDescent="0.35"/>
    <row r="1648" s="8" customFormat="1" x14ac:dyDescent="0.35"/>
    <row r="1649" s="8" customFormat="1" x14ac:dyDescent="0.35"/>
    <row r="1650" s="8" customFormat="1" x14ac:dyDescent="0.35"/>
    <row r="1651" s="8" customFormat="1" x14ac:dyDescent="0.35"/>
    <row r="1652" s="8" customFormat="1" x14ac:dyDescent="0.35"/>
    <row r="1653" s="8" customFormat="1" x14ac:dyDescent="0.35"/>
    <row r="1654" s="8" customFormat="1" x14ac:dyDescent="0.35"/>
    <row r="1655" s="8" customFormat="1" x14ac:dyDescent="0.35"/>
    <row r="1656" s="8" customFormat="1" x14ac:dyDescent="0.35"/>
    <row r="1657" s="8" customFormat="1" x14ac:dyDescent="0.35"/>
    <row r="1658" s="8" customFormat="1" x14ac:dyDescent="0.35"/>
    <row r="1659" s="8" customFormat="1" x14ac:dyDescent="0.35"/>
    <row r="1660" s="8" customFormat="1" x14ac:dyDescent="0.35"/>
    <row r="1661" s="8" customFormat="1" x14ac:dyDescent="0.35"/>
    <row r="1662" s="8" customFormat="1" x14ac:dyDescent="0.35"/>
    <row r="1663" s="8" customFormat="1" x14ac:dyDescent="0.35"/>
    <row r="1664" s="8" customFormat="1" x14ac:dyDescent="0.35"/>
    <row r="1665" s="8" customFormat="1" x14ac:dyDescent="0.35"/>
    <row r="1666" s="8" customFormat="1" x14ac:dyDescent="0.35"/>
    <row r="1667" s="8" customFormat="1" x14ac:dyDescent="0.35"/>
    <row r="1668" s="8" customFormat="1" x14ac:dyDescent="0.35"/>
    <row r="1669" s="8" customFormat="1" x14ac:dyDescent="0.35"/>
    <row r="1670" s="8" customFormat="1" x14ac:dyDescent="0.35"/>
    <row r="1671" s="8" customFormat="1" x14ac:dyDescent="0.35"/>
    <row r="1672" s="8" customFormat="1" x14ac:dyDescent="0.35"/>
    <row r="1673" s="8" customFormat="1" x14ac:dyDescent="0.35"/>
    <row r="1674" s="8" customFormat="1" x14ac:dyDescent="0.35"/>
    <row r="1675" s="8" customFormat="1" x14ac:dyDescent="0.35"/>
    <row r="1676" s="8" customFormat="1" x14ac:dyDescent="0.35"/>
    <row r="1677" s="8" customFormat="1" x14ac:dyDescent="0.35"/>
    <row r="1678" s="8" customFormat="1" x14ac:dyDescent="0.35"/>
    <row r="1679" s="8" customFormat="1" x14ac:dyDescent="0.35"/>
    <row r="1680" s="8" customFormat="1" x14ac:dyDescent="0.35"/>
    <row r="1681" s="8" customFormat="1" x14ac:dyDescent="0.35"/>
    <row r="1682" s="8" customFormat="1" x14ac:dyDescent="0.35"/>
    <row r="1683" s="8" customFormat="1" x14ac:dyDescent="0.35"/>
    <row r="1684" s="8" customFormat="1" x14ac:dyDescent="0.35"/>
    <row r="1685" s="8" customFormat="1" x14ac:dyDescent="0.35"/>
    <row r="1686" s="8" customFormat="1" x14ac:dyDescent="0.35"/>
    <row r="1687" s="8" customFormat="1" x14ac:dyDescent="0.35"/>
    <row r="1688" s="8" customFormat="1" x14ac:dyDescent="0.35"/>
    <row r="1689" s="8" customFormat="1" x14ac:dyDescent="0.35"/>
    <row r="1690" s="8" customFormat="1" x14ac:dyDescent="0.35"/>
    <row r="1691" s="8" customFormat="1" x14ac:dyDescent="0.35"/>
    <row r="1692" s="8" customFormat="1" x14ac:dyDescent="0.35"/>
    <row r="1693" s="8" customFormat="1" x14ac:dyDescent="0.35"/>
    <row r="1694" s="8" customFormat="1" x14ac:dyDescent="0.35"/>
    <row r="1695" s="8" customFormat="1" x14ac:dyDescent="0.35"/>
    <row r="1696" s="8" customFormat="1" x14ac:dyDescent="0.35"/>
    <row r="1697" s="8" customFormat="1" x14ac:dyDescent="0.35"/>
    <row r="1698" s="8" customFormat="1" x14ac:dyDescent="0.35"/>
    <row r="1699" s="8" customFormat="1" x14ac:dyDescent="0.35"/>
    <row r="1700" s="8" customFormat="1" x14ac:dyDescent="0.35"/>
    <row r="1701" s="8" customFormat="1" x14ac:dyDescent="0.35"/>
    <row r="1702" s="8" customFormat="1" x14ac:dyDescent="0.35"/>
    <row r="1703" s="8" customFormat="1" x14ac:dyDescent="0.35"/>
    <row r="1704" s="8" customFormat="1" x14ac:dyDescent="0.35"/>
    <row r="1705" s="8" customFormat="1" x14ac:dyDescent="0.35"/>
    <row r="1706" s="8" customFormat="1" x14ac:dyDescent="0.35"/>
    <row r="1707" s="8" customFormat="1" x14ac:dyDescent="0.35"/>
    <row r="1708" s="8" customFormat="1" x14ac:dyDescent="0.35"/>
    <row r="1709" s="8" customFormat="1" x14ac:dyDescent="0.35"/>
    <row r="1710" s="8" customFormat="1" x14ac:dyDescent="0.35"/>
    <row r="1711" s="8" customFormat="1" x14ac:dyDescent="0.35"/>
    <row r="1712" s="8" customFormat="1" x14ac:dyDescent="0.35"/>
    <row r="1713" s="8" customFormat="1" x14ac:dyDescent="0.35"/>
    <row r="1714" s="8" customFormat="1" x14ac:dyDescent="0.35"/>
    <row r="1715" s="8" customFormat="1" x14ac:dyDescent="0.35"/>
    <row r="1716" s="8" customFormat="1" x14ac:dyDescent="0.35"/>
    <row r="1717" s="8" customFormat="1" x14ac:dyDescent="0.35"/>
    <row r="1718" s="8" customFormat="1" x14ac:dyDescent="0.35"/>
    <row r="1719" s="8" customFormat="1" x14ac:dyDescent="0.35"/>
    <row r="1720" s="8" customFormat="1" x14ac:dyDescent="0.35"/>
    <row r="1721" s="8" customFormat="1" x14ac:dyDescent="0.35"/>
    <row r="1722" s="8" customFormat="1" x14ac:dyDescent="0.35"/>
    <row r="1723" s="8" customFormat="1" x14ac:dyDescent="0.35"/>
    <row r="1724" s="8" customFormat="1" x14ac:dyDescent="0.35"/>
    <row r="1725" s="8" customFormat="1" x14ac:dyDescent="0.35"/>
    <row r="1726" s="8" customFormat="1" x14ac:dyDescent="0.35"/>
    <row r="1727" s="8" customFormat="1" x14ac:dyDescent="0.35"/>
    <row r="1728" s="8" customFormat="1" x14ac:dyDescent="0.35"/>
    <row r="1729" s="8" customFormat="1" x14ac:dyDescent="0.35"/>
    <row r="1730" s="8" customFormat="1" x14ac:dyDescent="0.35"/>
    <row r="1731" s="8" customFormat="1" x14ac:dyDescent="0.35"/>
    <row r="1732" s="8" customFormat="1" x14ac:dyDescent="0.35"/>
    <row r="1733" s="8" customFormat="1" x14ac:dyDescent="0.35"/>
    <row r="1734" s="8" customFormat="1" x14ac:dyDescent="0.35"/>
    <row r="1735" s="8" customFormat="1" x14ac:dyDescent="0.35"/>
    <row r="1736" s="8" customFormat="1" x14ac:dyDescent="0.35"/>
    <row r="1737" s="8" customFormat="1" x14ac:dyDescent="0.35"/>
    <row r="1738" s="8" customFormat="1" x14ac:dyDescent="0.35"/>
    <row r="1739" s="8" customFormat="1" x14ac:dyDescent="0.35"/>
    <row r="1740" s="8" customFormat="1" x14ac:dyDescent="0.35"/>
    <row r="1741" s="8" customFormat="1" x14ac:dyDescent="0.35"/>
    <row r="1742" s="8" customFormat="1" x14ac:dyDescent="0.35"/>
    <row r="1743" s="8" customFormat="1" x14ac:dyDescent="0.35"/>
    <row r="1744" s="8" customFormat="1" x14ac:dyDescent="0.35"/>
    <row r="1745" s="8" customFormat="1" x14ac:dyDescent="0.35"/>
    <row r="1746" s="8" customFormat="1" x14ac:dyDescent="0.35"/>
    <row r="1747" s="8" customFormat="1" x14ac:dyDescent="0.35"/>
    <row r="1748" s="8" customFormat="1" x14ac:dyDescent="0.35"/>
    <row r="1749" s="8" customFormat="1" x14ac:dyDescent="0.35"/>
    <row r="1750" s="8" customFormat="1" x14ac:dyDescent="0.35"/>
    <row r="1751" s="8" customFormat="1" x14ac:dyDescent="0.35"/>
    <row r="1752" s="8" customFormat="1" x14ac:dyDescent="0.35"/>
    <row r="1753" s="8" customFormat="1" x14ac:dyDescent="0.35"/>
    <row r="1754" s="8" customFormat="1" x14ac:dyDescent="0.35"/>
    <row r="1755" s="8" customFormat="1" x14ac:dyDescent="0.35"/>
    <row r="1756" s="8" customFormat="1" x14ac:dyDescent="0.35"/>
    <row r="1757" s="8" customFormat="1" x14ac:dyDescent="0.35"/>
    <row r="1758" s="8" customFormat="1" x14ac:dyDescent="0.35"/>
    <row r="1759" s="8" customFormat="1" x14ac:dyDescent="0.35"/>
    <row r="1760" s="8" customFormat="1" x14ac:dyDescent="0.35"/>
    <row r="1761" s="8" customFormat="1" x14ac:dyDescent="0.35"/>
    <row r="1762" s="8" customFormat="1" x14ac:dyDescent="0.35"/>
    <row r="1763" s="8" customFormat="1" x14ac:dyDescent="0.35"/>
    <row r="1764" s="8" customFormat="1" x14ac:dyDescent="0.35"/>
    <row r="1765" s="8" customFormat="1" x14ac:dyDescent="0.35"/>
    <row r="1766" s="8" customFormat="1" x14ac:dyDescent="0.35"/>
    <row r="1767" s="8" customFormat="1" x14ac:dyDescent="0.35"/>
    <row r="1768" s="8" customFormat="1" x14ac:dyDescent="0.35"/>
    <row r="1769" s="8" customFormat="1" x14ac:dyDescent="0.35"/>
    <row r="1770" s="8" customFormat="1" x14ac:dyDescent="0.35"/>
    <row r="1771" s="8" customFormat="1" x14ac:dyDescent="0.35"/>
    <row r="1772" s="8" customFormat="1" x14ac:dyDescent="0.35"/>
    <row r="1773" s="8" customFormat="1" x14ac:dyDescent="0.35"/>
    <row r="1774" s="8" customFormat="1" x14ac:dyDescent="0.35"/>
    <row r="1775" s="8" customFormat="1" x14ac:dyDescent="0.35"/>
    <row r="1776" s="8" customFormat="1" x14ac:dyDescent="0.35"/>
    <row r="1777" s="8" customFormat="1" x14ac:dyDescent="0.35"/>
    <row r="1778" s="8" customFormat="1" x14ac:dyDescent="0.35"/>
    <row r="1779" s="8" customFormat="1" x14ac:dyDescent="0.35"/>
    <row r="1780" s="8" customFormat="1" x14ac:dyDescent="0.35"/>
    <row r="1781" s="8" customFormat="1" x14ac:dyDescent="0.35"/>
    <row r="1782" s="8" customFormat="1" x14ac:dyDescent="0.35"/>
    <row r="1783" s="8" customFormat="1" x14ac:dyDescent="0.35"/>
    <row r="1784" s="8" customFormat="1" x14ac:dyDescent="0.35"/>
    <row r="1785" s="8" customFormat="1" x14ac:dyDescent="0.35"/>
    <row r="1786" s="8" customFormat="1" x14ac:dyDescent="0.35"/>
    <row r="1787" s="8" customFormat="1" x14ac:dyDescent="0.35"/>
    <row r="1788" s="8" customFormat="1" x14ac:dyDescent="0.35"/>
    <row r="1789" s="8" customFormat="1" x14ac:dyDescent="0.35"/>
    <row r="1790" s="8" customFormat="1" x14ac:dyDescent="0.35"/>
    <row r="1791" s="8" customFormat="1" x14ac:dyDescent="0.35"/>
    <row r="1792" s="8" customFormat="1" x14ac:dyDescent="0.35"/>
    <row r="1793" s="8" customFormat="1" x14ac:dyDescent="0.35"/>
    <row r="1794" s="8" customFormat="1" x14ac:dyDescent="0.35"/>
    <row r="1795" s="8" customFormat="1" x14ac:dyDescent="0.35"/>
    <row r="1796" s="8" customFormat="1" x14ac:dyDescent="0.35"/>
    <row r="1797" s="8" customFormat="1" x14ac:dyDescent="0.35"/>
    <row r="1798" s="8" customFormat="1" x14ac:dyDescent="0.35"/>
    <row r="1799" s="8" customFormat="1" x14ac:dyDescent="0.35"/>
    <row r="1800" s="8" customFormat="1" x14ac:dyDescent="0.35"/>
    <row r="1801" s="8" customFormat="1" x14ac:dyDescent="0.35"/>
    <row r="1802" s="8" customFormat="1" x14ac:dyDescent="0.35"/>
    <row r="1803" s="8" customFormat="1" x14ac:dyDescent="0.35"/>
    <row r="1804" s="8" customFormat="1" x14ac:dyDescent="0.35"/>
    <row r="1805" s="8" customFormat="1" x14ac:dyDescent="0.35"/>
    <row r="1806" s="8" customFormat="1" x14ac:dyDescent="0.35"/>
    <row r="1807" s="8" customFormat="1" x14ac:dyDescent="0.35"/>
    <row r="1808" s="8" customFormat="1" x14ac:dyDescent="0.35"/>
    <row r="1809" s="8" customFormat="1" x14ac:dyDescent="0.35"/>
    <row r="1810" s="8" customFormat="1" x14ac:dyDescent="0.35"/>
    <row r="1811" s="8" customFormat="1" x14ac:dyDescent="0.35"/>
    <row r="1812" s="8" customFormat="1" x14ac:dyDescent="0.35"/>
    <row r="1813" s="8" customFormat="1" x14ac:dyDescent="0.35"/>
    <row r="1814" s="8" customFormat="1" x14ac:dyDescent="0.35"/>
    <row r="1815" s="8" customFormat="1" x14ac:dyDescent="0.35"/>
    <row r="1816" s="8" customFormat="1" x14ac:dyDescent="0.35"/>
    <row r="1817" s="8" customFormat="1" x14ac:dyDescent="0.35"/>
    <row r="1818" s="8" customFormat="1" x14ac:dyDescent="0.35"/>
    <row r="1819" s="8" customFormat="1" x14ac:dyDescent="0.35"/>
    <row r="1820" s="8" customFormat="1" x14ac:dyDescent="0.35"/>
    <row r="1821" s="8" customFormat="1" x14ac:dyDescent="0.35"/>
    <row r="1822" s="8" customFormat="1" x14ac:dyDescent="0.35"/>
    <row r="1823" s="8" customFormat="1" x14ac:dyDescent="0.35"/>
    <row r="1824" s="8" customFormat="1" x14ac:dyDescent="0.35"/>
    <row r="1825" s="8" customFormat="1" x14ac:dyDescent="0.35"/>
    <row r="1826" s="8" customFormat="1" x14ac:dyDescent="0.35"/>
    <row r="1827" s="8" customFormat="1" x14ac:dyDescent="0.35"/>
    <row r="1828" s="8" customFormat="1" x14ac:dyDescent="0.35"/>
    <row r="1829" s="8" customFormat="1" x14ac:dyDescent="0.35"/>
    <row r="1830" s="8" customFormat="1" x14ac:dyDescent="0.35"/>
    <row r="1831" s="8" customFormat="1" x14ac:dyDescent="0.35"/>
    <row r="1832" s="8" customFormat="1" x14ac:dyDescent="0.35"/>
    <row r="1833" s="8" customFormat="1" x14ac:dyDescent="0.35"/>
    <row r="1834" s="8" customFormat="1" x14ac:dyDescent="0.35"/>
    <row r="1835" s="8" customFormat="1" x14ac:dyDescent="0.35"/>
    <row r="1836" s="8" customFormat="1" x14ac:dyDescent="0.35"/>
    <row r="1837" s="8" customFormat="1" x14ac:dyDescent="0.35"/>
    <row r="1838" s="8" customFormat="1" x14ac:dyDescent="0.35"/>
    <row r="1839" s="8" customFormat="1" x14ac:dyDescent="0.35"/>
    <row r="1840" s="8" customFormat="1" x14ac:dyDescent="0.35"/>
    <row r="1841" s="8" customFormat="1" x14ac:dyDescent="0.35"/>
    <row r="1842" s="8" customFormat="1" x14ac:dyDescent="0.35"/>
    <row r="1843" s="8" customFormat="1" x14ac:dyDescent="0.35"/>
    <row r="1844" s="8" customFormat="1" x14ac:dyDescent="0.35"/>
    <row r="1845" s="8" customFormat="1" x14ac:dyDescent="0.35"/>
    <row r="1846" s="8" customFormat="1" x14ac:dyDescent="0.35"/>
    <row r="1847" s="8" customFormat="1" x14ac:dyDescent="0.35"/>
    <row r="1848" s="8" customFormat="1" x14ac:dyDescent="0.35"/>
    <row r="1849" s="8" customFormat="1" x14ac:dyDescent="0.35"/>
    <row r="1850" s="8" customFormat="1" x14ac:dyDescent="0.35"/>
    <row r="1851" s="8" customFormat="1" x14ac:dyDescent="0.35"/>
    <row r="1852" s="8" customFormat="1" x14ac:dyDescent="0.35"/>
    <row r="1853" s="8" customFormat="1" x14ac:dyDescent="0.35"/>
    <row r="1854" s="8" customFormat="1" x14ac:dyDescent="0.35"/>
    <row r="1855" s="8" customFormat="1" x14ac:dyDescent="0.35"/>
    <row r="1856" s="8" customFormat="1" x14ac:dyDescent="0.35"/>
    <row r="1857" s="8" customFormat="1" x14ac:dyDescent="0.35"/>
    <row r="1858" s="8" customFormat="1" x14ac:dyDescent="0.35"/>
    <row r="1859" s="8" customFormat="1" x14ac:dyDescent="0.35"/>
    <row r="1860" s="8" customFormat="1" x14ac:dyDescent="0.35"/>
    <row r="1861" s="8" customFormat="1" x14ac:dyDescent="0.35"/>
    <row r="1862" s="8" customFormat="1" x14ac:dyDescent="0.35"/>
    <row r="1863" s="8" customFormat="1" x14ac:dyDescent="0.35"/>
    <row r="1864" s="8" customFormat="1" x14ac:dyDescent="0.35"/>
    <row r="1865" s="8" customFormat="1" x14ac:dyDescent="0.35"/>
    <row r="1866" s="8" customFormat="1" x14ac:dyDescent="0.35"/>
    <row r="1867" s="8" customFormat="1" x14ac:dyDescent="0.35"/>
    <row r="1868" s="8" customFormat="1" x14ac:dyDescent="0.35"/>
    <row r="1869" s="8" customFormat="1" x14ac:dyDescent="0.35"/>
    <row r="1870" s="8" customFormat="1" x14ac:dyDescent="0.35"/>
    <row r="1871" s="8" customFormat="1" x14ac:dyDescent="0.35"/>
    <row r="1872" s="8" customFormat="1" x14ac:dyDescent="0.35"/>
    <row r="1873" s="8" customFormat="1" x14ac:dyDescent="0.35"/>
    <row r="1874" s="8" customFormat="1" x14ac:dyDescent="0.35"/>
    <row r="1875" s="8" customFormat="1" x14ac:dyDescent="0.35"/>
    <row r="1876" s="8" customFormat="1" x14ac:dyDescent="0.35"/>
    <row r="1877" s="8" customFormat="1" x14ac:dyDescent="0.35"/>
    <row r="1878" s="8" customFormat="1" x14ac:dyDescent="0.35"/>
    <row r="1879" s="8" customFormat="1" x14ac:dyDescent="0.35"/>
    <row r="1880" s="8" customFormat="1" x14ac:dyDescent="0.35"/>
    <row r="1881" s="8" customFormat="1" x14ac:dyDescent="0.35"/>
    <row r="1882" s="8" customFormat="1" x14ac:dyDescent="0.35"/>
    <row r="1883" s="8" customFormat="1" x14ac:dyDescent="0.35"/>
    <row r="1884" s="8" customFormat="1" x14ac:dyDescent="0.35"/>
    <row r="1885" s="8" customFormat="1" x14ac:dyDescent="0.35"/>
    <row r="1886" s="8" customFormat="1" x14ac:dyDescent="0.35"/>
    <row r="1887" s="8" customFormat="1" x14ac:dyDescent="0.35"/>
    <row r="1888" s="8" customFormat="1" x14ac:dyDescent="0.35"/>
    <row r="1889" s="8" customFormat="1" x14ac:dyDescent="0.35"/>
    <row r="1890" s="8" customFormat="1" x14ac:dyDescent="0.35"/>
    <row r="1891" s="8" customFormat="1" x14ac:dyDescent="0.35"/>
    <row r="1892" s="8" customFormat="1" x14ac:dyDescent="0.35"/>
    <row r="1893" s="8" customFormat="1" x14ac:dyDescent="0.35"/>
    <row r="1894" s="8" customFormat="1" x14ac:dyDescent="0.35"/>
    <row r="1895" s="8" customFormat="1" x14ac:dyDescent="0.35"/>
    <row r="1896" s="8" customFormat="1" x14ac:dyDescent="0.35"/>
    <row r="1897" s="8" customFormat="1" x14ac:dyDescent="0.35"/>
    <row r="1898" s="8" customFormat="1" x14ac:dyDescent="0.35"/>
    <row r="1899" s="8" customFormat="1" x14ac:dyDescent="0.35"/>
    <row r="1900" s="8" customFormat="1" x14ac:dyDescent="0.35"/>
    <row r="1901" s="8" customFormat="1" x14ac:dyDescent="0.35"/>
    <row r="1902" s="8" customFormat="1" x14ac:dyDescent="0.35"/>
    <row r="1903" s="8" customFormat="1" x14ac:dyDescent="0.35"/>
    <row r="1904" s="8" customFormat="1" x14ac:dyDescent="0.35"/>
    <row r="1905" s="8" customFormat="1" x14ac:dyDescent="0.35"/>
    <row r="1906" s="8" customFormat="1" x14ac:dyDescent="0.35"/>
    <row r="1907" s="8" customFormat="1" x14ac:dyDescent="0.35"/>
    <row r="1908" s="8" customFormat="1" x14ac:dyDescent="0.35"/>
    <row r="1909" s="8" customFormat="1" x14ac:dyDescent="0.35"/>
    <row r="1910" s="8" customFormat="1" x14ac:dyDescent="0.35"/>
    <row r="1911" s="8" customFormat="1" x14ac:dyDescent="0.35"/>
    <row r="1912" s="8" customFormat="1" x14ac:dyDescent="0.35"/>
    <row r="1913" s="8" customFormat="1" x14ac:dyDescent="0.35"/>
    <row r="1914" s="8" customFormat="1" x14ac:dyDescent="0.35"/>
    <row r="1915" s="8" customFormat="1" x14ac:dyDescent="0.35"/>
    <row r="1916" s="8" customFormat="1" x14ac:dyDescent="0.35"/>
    <row r="1917" s="8" customFormat="1" x14ac:dyDescent="0.35"/>
    <row r="1918" s="8" customFormat="1" x14ac:dyDescent="0.35"/>
    <row r="1919" s="8" customFormat="1" x14ac:dyDescent="0.35"/>
    <row r="1920" s="8" customFormat="1" x14ac:dyDescent="0.35"/>
    <row r="1921" s="8" customFormat="1" x14ac:dyDescent="0.35"/>
    <row r="1922" s="8" customFormat="1" x14ac:dyDescent="0.35"/>
    <row r="1923" s="8" customFormat="1" x14ac:dyDescent="0.35"/>
    <row r="1924" s="8" customFormat="1" x14ac:dyDescent="0.35"/>
    <row r="1925" s="8" customFormat="1" x14ac:dyDescent="0.35"/>
    <row r="1926" s="8" customFormat="1" x14ac:dyDescent="0.35"/>
    <row r="1927" s="8" customFormat="1" x14ac:dyDescent="0.35"/>
    <row r="1928" s="8" customFormat="1" x14ac:dyDescent="0.35"/>
    <row r="1929" s="8" customFormat="1" x14ac:dyDescent="0.35"/>
    <row r="1930" s="8" customFormat="1" x14ac:dyDescent="0.35"/>
    <row r="1931" s="8" customFormat="1" x14ac:dyDescent="0.35"/>
    <row r="1932" s="8" customFormat="1" x14ac:dyDescent="0.35"/>
    <row r="1933" s="8" customFormat="1" x14ac:dyDescent="0.35"/>
    <row r="1934" s="8" customFormat="1" x14ac:dyDescent="0.35"/>
    <row r="1935" s="8" customFormat="1" x14ac:dyDescent="0.35"/>
    <row r="1936" s="8" customFormat="1" x14ac:dyDescent="0.35"/>
    <row r="1937" s="8" customFormat="1" x14ac:dyDescent="0.35"/>
    <row r="1938" s="8" customFormat="1" x14ac:dyDescent="0.35"/>
    <row r="1939" s="8" customFormat="1" x14ac:dyDescent="0.35"/>
    <row r="1940" s="8" customFormat="1" x14ac:dyDescent="0.35"/>
    <row r="1941" s="8" customFormat="1" x14ac:dyDescent="0.35"/>
    <row r="1942" s="8" customFormat="1" x14ac:dyDescent="0.35"/>
    <row r="1943" s="8" customFormat="1" x14ac:dyDescent="0.35"/>
    <row r="1944" s="8" customFormat="1" x14ac:dyDescent="0.35"/>
    <row r="1945" s="8" customFormat="1" x14ac:dyDescent="0.35"/>
    <row r="1946" s="8" customFormat="1" x14ac:dyDescent="0.35"/>
    <row r="1947" s="8" customFormat="1" x14ac:dyDescent="0.35"/>
    <row r="1948" s="8" customFormat="1" x14ac:dyDescent="0.35"/>
    <row r="1949" s="8" customFormat="1" x14ac:dyDescent="0.35"/>
    <row r="1950" s="8" customFormat="1" x14ac:dyDescent="0.35"/>
    <row r="1951" s="8" customFormat="1" x14ac:dyDescent="0.35"/>
    <row r="1952" s="8" customFormat="1" x14ac:dyDescent="0.35"/>
    <row r="1953" s="8" customFormat="1" x14ac:dyDescent="0.35"/>
    <row r="1954" s="8" customFormat="1" x14ac:dyDescent="0.35"/>
    <row r="1955" s="8" customFormat="1" x14ac:dyDescent="0.35"/>
    <row r="1956" s="8" customFormat="1" x14ac:dyDescent="0.35"/>
    <row r="1957" s="8" customFormat="1" x14ac:dyDescent="0.35"/>
    <row r="1958" s="8" customFormat="1" x14ac:dyDescent="0.35"/>
    <row r="1959" s="8" customFormat="1" x14ac:dyDescent="0.35"/>
    <row r="1960" s="8" customFormat="1" x14ac:dyDescent="0.35"/>
    <row r="1961" s="8" customFormat="1" x14ac:dyDescent="0.35"/>
    <row r="1962" s="8" customFormat="1" x14ac:dyDescent="0.35"/>
    <row r="1963" s="8" customFormat="1" x14ac:dyDescent="0.35"/>
    <row r="1964" s="8" customFormat="1" x14ac:dyDescent="0.35"/>
    <row r="1965" s="8" customFormat="1" x14ac:dyDescent="0.35"/>
    <row r="1966" s="8" customFormat="1" x14ac:dyDescent="0.35"/>
    <row r="1967" s="8" customFormat="1" x14ac:dyDescent="0.35"/>
    <row r="1968" s="8" customFormat="1" x14ac:dyDescent="0.35"/>
    <row r="1969" s="8" customFormat="1" x14ac:dyDescent="0.35"/>
    <row r="1970" s="8" customFormat="1" x14ac:dyDescent="0.35"/>
    <row r="1971" s="8" customFormat="1" x14ac:dyDescent="0.35"/>
    <row r="1972" s="8" customFormat="1" x14ac:dyDescent="0.35"/>
    <row r="1973" s="8" customFormat="1" x14ac:dyDescent="0.35"/>
    <row r="1974" s="8" customFormat="1" x14ac:dyDescent="0.35"/>
    <row r="1975" s="8" customFormat="1" x14ac:dyDescent="0.35"/>
    <row r="1976" s="8" customFormat="1" x14ac:dyDescent="0.35"/>
    <row r="1977" s="8" customFormat="1" x14ac:dyDescent="0.35"/>
    <row r="1978" s="8" customFormat="1" x14ac:dyDescent="0.35"/>
    <row r="1979" s="8" customFormat="1" x14ac:dyDescent="0.35"/>
    <row r="1980" s="8" customFormat="1" x14ac:dyDescent="0.35"/>
    <row r="1981" s="8" customFormat="1" x14ac:dyDescent="0.35"/>
    <row r="1982" s="8" customFormat="1" x14ac:dyDescent="0.35"/>
    <row r="1983" s="8" customFormat="1" x14ac:dyDescent="0.35"/>
    <row r="1984" s="8" customFormat="1" x14ac:dyDescent="0.35"/>
    <row r="1985" s="8" customFormat="1" x14ac:dyDescent="0.35"/>
    <row r="1986" s="8" customFormat="1" x14ac:dyDescent="0.35"/>
    <row r="1987" s="8" customFormat="1" x14ac:dyDescent="0.35"/>
    <row r="1988" s="8" customFormat="1" x14ac:dyDescent="0.35"/>
    <row r="1989" s="8" customFormat="1" x14ac:dyDescent="0.35"/>
    <row r="1990" s="8" customFormat="1" x14ac:dyDescent="0.35"/>
    <row r="1991" s="8" customFormat="1" x14ac:dyDescent="0.35"/>
    <row r="1992" s="8" customFormat="1" x14ac:dyDescent="0.35"/>
    <row r="1993" s="8" customFormat="1" x14ac:dyDescent="0.35"/>
    <row r="1994" s="8" customFormat="1" x14ac:dyDescent="0.35"/>
    <row r="1995" s="8" customFormat="1" x14ac:dyDescent="0.35"/>
    <row r="1996" s="8" customFormat="1" x14ac:dyDescent="0.35"/>
    <row r="1997" s="8" customFormat="1" x14ac:dyDescent="0.35"/>
    <row r="1998" s="8" customFormat="1" x14ac:dyDescent="0.35"/>
    <row r="1999" s="8" customFormat="1" x14ac:dyDescent="0.35"/>
    <row r="2000" s="8" customFormat="1" x14ac:dyDescent="0.35"/>
    <row r="2001" s="8" customFormat="1" x14ac:dyDescent="0.35"/>
    <row r="2002" s="8" customFormat="1" x14ac:dyDescent="0.35"/>
    <row r="2003" s="8" customFormat="1" x14ac:dyDescent="0.35"/>
    <row r="2004" s="8" customFormat="1" x14ac:dyDescent="0.35"/>
    <row r="2005" s="8" customFormat="1" x14ac:dyDescent="0.35"/>
    <row r="2006" s="8" customFormat="1" x14ac:dyDescent="0.35"/>
    <row r="2007" s="8" customFormat="1" x14ac:dyDescent="0.35"/>
    <row r="2008" s="8" customFormat="1" x14ac:dyDescent="0.35"/>
    <row r="2009" s="8" customFormat="1" x14ac:dyDescent="0.35"/>
    <row r="2010" s="8" customFormat="1" x14ac:dyDescent="0.35"/>
    <row r="2011" s="8" customFormat="1" x14ac:dyDescent="0.35"/>
    <row r="2012" s="8" customFormat="1" x14ac:dyDescent="0.35"/>
    <row r="2013" s="8" customFormat="1" x14ac:dyDescent="0.35"/>
    <row r="2014" s="8" customFormat="1" x14ac:dyDescent="0.35"/>
    <row r="2015" s="8" customFormat="1" x14ac:dyDescent="0.35"/>
    <row r="2016" s="8" customFormat="1" x14ac:dyDescent="0.35"/>
    <row r="2017" s="8" customFormat="1" x14ac:dyDescent="0.35"/>
    <row r="2018" s="8" customFormat="1" x14ac:dyDescent="0.35"/>
    <row r="2019" s="8" customFormat="1" x14ac:dyDescent="0.35"/>
    <row r="2020" s="8" customFormat="1" x14ac:dyDescent="0.35"/>
    <row r="2021" s="8" customFormat="1" x14ac:dyDescent="0.35"/>
    <row r="2022" s="8" customFormat="1" x14ac:dyDescent="0.35"/>
    <row r="2023" s="8" customFormat="1" x14ac:dyDescent="0.35"/>
    <row r="2024" s="8" customFormat="1" x14ac:dyDescent="0.35"/>
    <row r="2025" s="8" customFormat="1" x14ac:dyDescent="0.35"/>
    <row r="2026" s="8" customFormat="1" x14ac:dyDescent="0.35"/>
    <row r="2027" s="8" customFormat="1" x14ac:dyDescent="0.35"/>
    <row r="2028" s="8" customFormat="1" x14ac:dyDescent="0.35"/>
    <row r="2029" s="8" customFormat="1" x14ac:dyDescent="0.35"/>
    <row r="2030" s="8" customFormat="1" x14ac:dyDescent="0.35"/>
    <row r="2031" s="8" customFormat="1" x14ac:dyDescent="0.35"/>
    <row r="2032" s="8" customFormat="1" x14ac:dyDescent="0.35"/>
    <row r="2033" s="8" customFormat="1" x14ac:dyDescent="0.35"/>
    <row r="2034" s="8" customFormat="1" x14ac:dyDescent="0.35"/>
    <row r="2035" s="8" customFormat="1" x14ac:dyDescent="0.35"/>
    <row r="2036" s="8" customFormat="1" x14ac:dyDescent="0.35"/>
    <row r="2037" s="8" customFormat="1" x14ac:dyDescent="0.35"/>
    <row r="2038" s="8" customFormat="1" x14ac:dyDescent="0.35"/>
    <row r="2039" s="8" customFormat="1" x14ac:dyDescent="0.35"/>
    <row r="2040" s="8" customFormat="1" x14ac:dyDescent="0.35"/>
    <row r="2041" s="8" customFormat="1" x14ac:dyDescent="0.35"/>
    <row r="2042" s="8" customFormat="1" x14ac:dyDescent="0.35"/>
    <row r="2043" s="8" customFormat="1" x14ac:dyDescent="0.35"/>
    <row r="2044" s="8" customFormat="1" x14ac:dyDescent="0.35"/>
    <row r="2045" s="8" customFormat="1" x14ac:dyDescent="0.35"/>
    <row r="2046" s="8" customFormat="1" x14ac:dyDescent="0.35"/>
    <row r="2047" s="8" customFormat="1" x14ac:dyDescent="0.35"/>
    <row r="2048" s="8" customFormat="1" x14ac:dyDescent="0.35"/>
    <row r="2049" s="8" customFormat="1" x14ac:dyDescent="0.35"/>
    <row r="2050" s="8" customFormat="1" x14ac:dyDescent="0.35"/>
    <row r="2051" s="8" customFormat="1" x14ac:dyDescent="0.35"/>
    <row r="2052" s="8" customFormat="1" x14ac:dyDescent="0.35"/>
    <row r="2053" s="8" customFormat="1" x14ac:dyDescent="0.35"/>
    <row r="2054" s="8" customFormat="1" x14ac:dyDescent="0.35"/>
    <row r="2055" s="8" customFormat="1" x14ac:dyDescent="0.35"/>
    <row r="2056" s="8" customFormat="1" x14ac:dyDescent="0.35"/>
    <row r="2057" s="8" customFormat="1" x14ac:dyDescent="0.35"/>
    <row r="2058" s="8" customFormat="1" x14ac:dyDescent="0.35"/>
    <row r="2059" s="8" customFormat="1" x14ac:dyDescent="0.35"/>
    <row r="2060" s="8" customFormat="1" x14ac:dyDescent="0.35"/>
    <row r="2061" s="8" customFormat="1" x14ac:dyDescent="0.35"/>
    <row r="2062" s="8" customFormat="1" x14ac:dyDescent="0.35"/>
    <row r="2063" s="8" customFormat="1" x14ac:dyDescent="0.35"/>
    <row r="2064" s="8" customFormat="1" x14ac:dyDescent="0.35"/>
    <row r="2065" s="8" customFormat="1" x14ac:dyDescent="0.35"/>
    <row r="2066" s="8" customFormat="1" x14ac:dyDescent="0.35"/>
    <row r="2067" s="8" customFormat="1" x14ac:dyDescent="0.35"/>
    <row r="2068" s="8" customFormat="1" x14ac:dyDescent="0.35"/>
    <row r="2069" s="8" customFormat="1" x14ac:dyDescent="0.35"/>
    <row r="2070" s="8" customFormat="1" x14ac:dyDescent="0.35"/>
    <row r="2071" s="8" customFormat="1" x14ac:dyDescent="0.35"/>
    <row r="2072" s="8" customFormat="1" x14ac:dyDescent="0.35"/>
    <row r="2073" s="8" customFormat="1" x14ac:dyDescent="0.35"/>
    <row r="2074" s="8" customFormat="1" x14ac:dyDescent="0.35"/>
    <row r="2075" s="8" customFormat="1" x14ac:dyDescent="0.35"/>
    <row r="2076" s="8" customFormat="1" x14ac:dyDescent="0.35"/>
    <row r="2077" s="8" customFormat="1" x14ac:dyDescent="0.35"/>
    <row r="2078" s="8" customFormat="1" x14ac:dyDescent="0.35"/>
    <row r="2079" s="8" customFormat="1" x14ac:dyDescent="0.35"/>
    <row r="2080" s="8" customFormat="1" x14ac:dyDescent="0.35"/>
    <row r="2081" s="8" customFormat="1" x14ac:dyDescent="0.35"/>
    <row r="2082" s="8" customFormat="1" x14ac:dyDescent="0.35"/>
    <row r="2083" s="8" customFormat="1" x14ac:dyDescent="0.35"/>
    <row r="2084" s="8" customFormat="1" x14ac:dyDescent="0.35"/>
    <row r="2085" s="8" customFormat="1" x14ac:dyDescent="0.35"/>
    <row r="2086" s="8" customFormat="1" x14ac:dyDescent="0.35"/>
    <row r="2087" s="8" customFormat="1" x14ac:dyDescent="0.35"/>
    <row r="2088" s="8" customFormat="1" x14ac:dyDescent="0.35"/>
    <row r="2089" s="8" customFormat="1" x14ac:dyDescent="0.35"/>
    <row r="2090" s="8" customFormat="1" x14ac:dyDescent="0.35"/>
    <row r="2091" s="8" customFormat="1" x14ac:dyDescent="0.35"/>
    <row r="2092" s="8" customFormat="1" x14ac:dyDescent="0.35"/>
    <row r="2093" s="8" customFormat="1" x14ac:dyDescent="0.35"/>
    <row r="2094" s="8" customFormat="1" x14ac:dyDescent="0.35"/>
    <row r="2095" s="8" customFormat="1" x14ac:dyDescent="0.35"/>
    <row r="2096" s="8" customFormat="1" x14ac:dyDescent="0.35"/>
    <row r="2097" s="8" customFormat="1" x14ac:dyDescent="0.35"/>
    <row r="2098" s="8" customFormat="1" x14ac:dyDescent="0.35"/>
    <row r="2099" s="8" customFormat="1" x14ac:dyDescent="0.35"/>
    <row r="2100" s="8" customFormat="1" x14ac:dyDescent="0.35"/>
    <row r="2101" s="8" customFormat="1" x14ac:dyDescent="0.35"/>
    <row r="2102" s="8" customFormat="1" x14ac:dyDescent="0.35"/>
    <row r="2103" s="8" customFormat="1" x14ac:dyDescent="0.35"/>
    <row r="2104" s="8" customFormat="1" x14ac:dyDescent="0.35"/>
    <row r="2105" s="8" customFormat="1" x14ac:dyDescent="0.35"/>
    <row r="2106" s="8" customFormat="1" x14ac:dyDescent="0.35"/>
    <row r="2107" s="8" customFormat="1" x14ac:dyDescent="0.35"/>
    <row r="2108" s="8" customFormat="1" x14ac:dyDescent="0.35"/>
    <row r="2109" s="8" customFormat="1" x14ac:dyDescent="0.35"/>
    <row r="2110" s="8" customFormat="1" x14ac:dyDescent="0.35"/>
    <row r="2111" s="8" customFormat="1" x14ac:dyDescent="0.35"/>
    <row r="2112" s="8" customFormat="1" x14ac:dyDescent="0.35"/>
    <row r="2113" s="8" customFormat="1" x14ac:dyDescent="0.35"/>
    <row r="2114" s="8" customFormat="1" x14ac:dyDescent="0.35"/>
    <row r="2115" s="8" customFormat="1" x14ac:dyDescent="0.35"/>
    <row r="2116" s="8" customFormat="1" x14ac:dyDescent="0.35"/>
    <row r="2117" s="8" customFormat="1" x14ac:dyDescent="0.35"/>
    <row r="2118" s="8" customFormat="1" x14ac:dyDescent="0.35"/>
    <row r="2119" s="8" customFormat="1" x14ac:dyDescent="0.35"/>
    <row r="2120" s="8" customFormat="1" x14ac:dyDescent="0.35"/>
    <row r="2121" s="8" customFormat="1" x14ac:dyDescent="0.35"/>
    <row r="2122" s="8" customFormat="1" x14ac:dyDescent="0.35"/>
    <row r="2123" s="8" customFormat="1" x14ac:dyDescent="0.35"/>
    <row r="2124" s="8" customFormat="1" x14ac:dyDescent="0.35"/>
    <row r="2125" s="8" customFormat="1" x14ac:dyDescent="0.35"/>
    <row r="2126" s="8" customFormat="1" x14ac:dyDescent="0.35"/>
    <row r="2127" s="8" customFormat="1" x14ac:dyDescent="0.35"/>
    <row r="2128" s="8" customFormat="1" x14ac:dyDescent="0.35"/>
    <row r="2129" s="8" customFormat="1" x14ac:dyDescent="0.35"/>
    <row r="2130" s="8" customFormat="1" x14ac:dyDescent="0.35"/>
    <row r="2131" s="8" customFormat="1" x14ac:dyDescent="0.35"/>
    <row r="2132" s="8" customFormat="1" x14ac:dyDescent="0.35"/>
    <row r="2133" s="8" customFormat="1" x14ac:dyDescent="0.35"/>
    <row r="2134" s="8" customFormat="1" x14ac:dyDescent="0.35"/>
    <row r="2135" s="8" customFormat="1" x14ac:dyDescent="0.35"/>
    <row r="2136" s="8" customFormat="1" x14ac:dyDescent="0.35"/>
    <row r="2137" s="8" customFormat="1" x14ac:dyDescent="0.35"/>
    <row r="2138" s="8" customFormat="1" x14ac:dyDescent="0.35"/>
    <row r="2139" s="8" customFormat="1" x14ac:dyDescent="0.35"/>
    <row r="2140" s="8" customFormat="1" x14ac:dyDescent="0.35"/>
    <row r="2141" s="8" customFormat="1" x14ac:dyDescent="0.35"/>
    <row r="2142" s="8" customFormat="1" x14ac:dyDescent="0.35"/>
    <row r="2143" s="8" customFormat="1" x14ac:dyDescent="0.35"/>
    <row r="2144" s="8" customFormat="1" x14ac:dyDescent="0.35"/>
    <row r="2145" s="8" customFormat="1" x14ac:dyDescent="0.35"/>
    <row r="2146" s="8" customFormat="1" x14ac:dyDescent="0.35"/>
    <row r="2147" s="8" customFormat="1" x14ac:dyDescent="0.35"/>
    <row r="2148" s="8" customFormat="1" x14ac:dyDescent="0.35"/>
    <row r="2149" s="8" customFormat="1" x14ac:dyDescent="0.35"/>
    <row r="2150" s="8" customFormat="1" x14ac:dyDescent="0.35"/>
    <row r="2151" s="8" customFormat="1" x14ac:dyDescent="0.35"/>
    <row r="2152" s="8" customFormat="1" x14ac:dyDescent="0.35"/>
    <row r="2153" s="8" customFormat="1" x14ac:dyDescent="0.35"/>
    <row r="2154" s="8" customFormat="1" x14ac:dyDescent="0.35"/>
    <row r="2155" s="8" customFormat="1" x14ac:dyDescent="0.35"/>
    <row r="2156" s="8" customFormat="1" x14ac:dyDescent="0.35"/>
    <row r="2157" s="8" customFormat="1" x14ac:dyDescent="0.35"/>
    <row r="2158" s="8" customFormat="1" x14ac:dyDescent="0.35"/>
    <row r="2159" s="8" customFormat="1" x14ac:dyDescent="0.35"/>
    <row r="2160" s="8" customFormat="1" x14ac:dyDescent="0.35"/>
    <row r="2161" s="8" customFormat="1" x14ac:dyDescent="0.35"/>
    <row r="2162" s="8" customFormat="1" x14ac:dyDescent="0.35"/>
    <row r="2163" s="8" customFormat="1" x14ac:dyDescent="0.35"/>
    <row r="2164" s="8" customFormat="1" x14ac:dyDescent="0.35"/>
    <row r="2165" s="8" customFormat="1" x14ac:dyDescent="0.35"/>
    <row r="2166" s="8" customFormat="1" x14ac:dyDescent="0.35"/>
    <row r="2167" s="8" customFormat="1" x14ac:dyDescent="0.35"/>
    <row r="2168" s="8" customFormat="1" x14ac:dyDescent="0.35"/>
    <row r="2169" s="8" customFormat="1" x14ac:dyDescent="0.35"/>
    <row r="2170" s="8" customFormat="1" x14ac:dyDescent="0.35"/>
    <row r="2171" s="8" customFormat="1" x14ac:dyDescent="0.35"/>
    <row r="2172" s="8" customFormat="1" x14ac:dyDescent="0.35"/>
    <row r="2173" s="8" customFormat="1" x14ac:dyDescent="0.35"/>
    <row r="2174" s="8" customFormat="1" x14ac:dyDescent="0.35"/>
    <row r="2175" s="8" customFormat="1" x14ac:dyDescent="0.35"/>
    <row r="2176" s="8" customFormat="1" x14ac:dyDescent="0.35"/>
    <row r="2177" s="8" customFormat="1" x14ac:dyDescent="0.35"/>
    <row r="2178" s="8" customFormat="1" x14ac:dyDescent="0.35"/>
    <row r="2179" s="8" customFormat="1" x14ac:dyDescent="0.35"/>
    <row r="2180" s="8" customFormat="1" x14ac:dyDescent="0.35"/>
    <row r="2181" s="8" customFormat="1" x14ac:dyDescent="0.35"/>
    <row r="2182" s="8" customFormat="1" x14ac:dyDescent="0.35"/>
    <row r="2183" s="8" customFormat="1" x14ac:dyDescent="0.35"/>
    <row r="2184" s="8" customFormat="1" x14ac:dyDescent="0.35"/>
    <row r="2185" s="8" customFormat="1" x14ac:dyDescent="0.35"/>
    <row r="2186" s="8" customFormat="1" x14ac:dyDescent="0.35"/>
    <row r="2187" s="8" customFormat="1" x14ac:dyDescent="0.35"/>
    <row r="2188" s="8" customFormat="1" x14ac:dyDescent="0.35"/>
    <row r="2189" s="8" customFormat="1" x14ac:dyDescent="0.35"/>
    <row r="2190" s="8" customFormat="1" x14ac:dyDescent="0.35"/>
    <row r="2191" s="8" customFormat="1" x14ac:dyDescent="0.35"/>
    <row r="2192" s="8" customFormat="1" x14ac:dyDescent="0.35"/>
    <row r="2193" s="8" customFormat="1" x14ac:dyDescent="0.35"/>
    <row r="2194" s="8" customFormat="1" x14ac:dyDescent="0.35"/>
    <row r="2195" s="8" customFormat="1" x14ac:dyDescent="0.35"/>
    <row r="2196" s="8" customFormat="1" x14ac:dyDescent="0.35"/>
    <row r="2197" s="8" customFormat="1" x14ac:dyDescent="0.35"/>
    <row r="2198" s="8" customFormat="1" x14ac:dyDescent="0.35"/>
    <row r="2199" s="8" customFormat="1" x14ac:dyDescent="0.35"/>
    <row r="2200" s="8" customFormat="1" x14ac:dyDescent="0.35"/>
    <row r="2201" s="8" customFormat="1" x14ac:dyDescent="0.35"/>
    <row r="2202" s="8" customFormat="1" x14ac:dyDescent="0.35"/>
    <row r="2203" s="8" customFormat="1" x14ac:dyDescent="0.35"/>
    <row r="2204" s="8" customFormat="1" x14ac:dyDescent="0.35"/>
    <row r="2205" s="8" customFormat="1" x14ac:dyDescent="0.35"/>
    <row r="2206" s="8" customFormat="1" x14ac:dyDescent="0.35"/>
    <row r="2207" s="8" customFormat="1" x14ac:dyDescent="0.35"/>
    <row r="2208" s="8" customFormat="1" x14ac:dyDescent="0.35"/>
    <row r="2209" s="8" customFormat="1" x14ac:dyDescent="0.35"/>
    <row r="2210" s="8" customFormat="1" x14ac:dyDescent="0.35"/>
    <row r="2211" s="8" customFormat="1" x14ac:dyDescent="0.35"/>
    <row r="2212" s="8" customFormat="1" x14ac:dyDescent="0.35"/>
    <row r="2213" s="8" customFormat="1" x14ac:dyDescent="0.35"/>
    <row r="2214" s="8" customFormat="1" x14ac:dyDescent="0.35"/>
    <row r="2215" s="8" customFormat="1" x14ac:dyDescent="0.35"/>
    <row r="2216" s="8" customFormat="1" x14ac:dyDescent="0.35"/>
    <row r="2217" s="8" customFormat="1" x14ac:dyDescent="0.35"/>
    <row r="2218" s="8" customFormat="1" x14ac:dyDescent="0.35"/>
    <row r="2219" s="8" customFormat="1" x14ac:dyDescent="0.35"/>
    <row r="2220" s="8" customFormat="1" x14ac:dyDescent="0.35"/>
    <row r="2221" s="8" customFormat="1" x14ac:dyDescent="0.35"/>
    <row r="2222" s="8" customFormat="1" x14ac:dyDescent="0.35"/>
    <row r="2223" s="8" customFormat="1" x14ac:dyDescent="0.35"/>
    <row r="2224" s="8" customFormat="1" x14ac:dyDescent="0.35"/>
    <row r="2225" s="8" customFormat="1" x14ac:dyDescent="0.35"/>
    <row r="2226" s="8" customFormat="1" x14ac:dyDescent="0.35"/>
    <row r="2227" s="8" customFormat="1" x14ac:dyDescent="0.35"/>
    <row r="2228" s="8" customFormat="1" x14ac:dyDescent="0.35"/>
    <row r="2229" s="8" customFormat="1" x14ac:dyDescent="0.35"/>
    <row r="2230" s="8" customFormat="1" x14ac:dyDescent="0.35"/>
    <row r="2231" s="8" customFormat="1" x14ac:dyDescent="0.35"/>
    <row r="2232" s="8" customFormat="1" x14ac:dyDescent="0.35"/>
    <row r="2233" s="8" customFormat="1" x14ac:dyDescent="0.35"/>
    <row r="2234" s="8" customFormat="1" x14ac:dyDescent="0.35"/>
    <row r="2235" s="8" customFormat="1" x14ac:dyDescent="0.35"/>
    <row r="2236" s="8" customFormat="1" x14ac:dyDescent="0.35"/>
    <row r="2237" s="8" customFormat="1" x14ac:dyDescent="0.35"/>
    <row r="2238" s="8" customFormat="1" x14ac:dyDescent="0.35"/>
    <row r="2239" s="8" customFormat="1" x14ac:dyDescent="0.35"/>
    <row r="2240" s="8" customFormat="1" x14ac:dyDescent="0.35"/>
    <row r="2241" s="8" customFormat="1" x14ac:dyDescent="0.35"/>
    <row r="2242" s="8" customFormat="1" x14ac:dyDescent="0.35"/>
    <row r="2243" s="8" customFormat="1" x14ac:dyDescent="0.35"/>
    <row r="2244" s="8" customFormat="1" x14ac:dyDescent="0.35"/>
    <row r="2245" s="8" customFormat="1" x14ac:dyDescent="0.35"/>
    <row r="2246" s="8" customFormat="1" x14ac:dyDescent="0.35"/>
    <row r="2247" s="8" customFormat="1" x14ac:dyDescent="0.35"/>
    <row r="2248" s="8" customFormat="1" x14ac:dyDescent="0.35"/>
    <row r="2249" s="8" customFormat="1" x14ac:dyDescent="0.35"/>
    <row r="2250" s="8" customFormat="1" x14ac:dyDescent="0.35"/>
    <row r="2251" s="8" customFormat="1" x14ac:dyDescent="0.35"/>
    <row r="2252" s="8" customFormat="1" x14ac:dyDescent="0.35"/>
    <row r="2253" s="8" customFormat="1" x14ac:dyDescent="0.35"/>
    <row r="2254" s="8" customFormat="1" x14ac:dyDescent="0.35"/>
    <row r="2255" s="8" customFormat="1" x14ac:dyDescent="0.35"/>
    <row r="2256" s="8" customFormat="1" x14ac:dyDescent="0.35"/>
    <row r="2257" s="8" customFormat="1" x14ac:dyDescent="0.35"/>
    <row r="2258" s="8" customFormat="1" x14ac:dyDescent="0.35"/>
    <row r="2259" s="8" customFormat="1" x14ac:dyDescent="0.35"/>
    <row r="2260" s="8" customFormat="1" x14ac:dyDescent="0.35"/>
    <row r="2261" s="8" customFormat="1" x14ac:dyDescent="0.35"/>
    <row r="2262" s="8" customFormat="1" x14ac:dyDescent="0.35"/>
    <row r="2263" s="8" customFormat="1" x14ac:dyDescent="0.35"/>
    <row r="2264" s="8" customFormat="1" x14ac:dyDescent="0.35"/>
    <row r="2265" s="8" customFormat="1" x14ac:dyDescent="0.35"/>
    <row r="2266" s="8" customFormat="1" x14ac:dyDescent="0.35"/>
    <row r="2267" s="8" customFormat="1" x14ac:dyDescent="0.35"/>
    <row r="2268" s="8" customFormat="1" x14ac:dyDescent="0.35"/>
    <row r="2269" s="8" customFormat="1" x14ac:dyDescent="0.35"/>
    <row r="2270" s="8" customFormat="1" x14ac:dyDescent="0.35"/>
    <row r="2271" s="8" customFormat="1" x14ac:dyDescent="0.35"/>
    <row r="2272" s="8" customFormat="1" x14ac:dyDescent="0.35"/>
    <row r="2273" s="8" customFormat="1" x14ac:dyDescent="0.35"/>
    <row r="2274" s="8" customFormat="1" x14ac:dyDescent="0.35"/>
    <row r="2275" s="8" customFormat="1" x14ac:dyDescent="0.35"/>
    <row r="2276" s="8" customFormat="1" x14ac:dyDescent="0.35"/>
    <row r="2277" s="8" customFormat="1" x14ac:dyDescent="0.35"/>
    <row r="2278" s="8" customFormat="1" x14ac:dyDescent="0.35"/>
    <row r="2279" s="8" customFormat="1" x14ac:dyDescent="0.35"/>
    <row r="2280" s="8" customFormat="1" x14ac:dyDescent="0.35"/>
    <row r="2281" s="8" customFormat="1" x14ac:dyDescent="0.35"/>
    <row r="2282" s="8" customFormat="1" x14ac:dyDescent="0.35"/>
    <row r="2283" s="8" customFormat="1" x14ac:dyDescent="0.35"/>
    <row r="2284" s="8" customFormat="1" x14ac:dyDescent="0.35"/>
    <row r="2285" s="8" customFormat="1" x14ac:dyDescent="0.35"/>
    <row r="2286" s="8" customFormat="1" x14ac:dyDescent="0.35"/>
    <row r="2287" s="8" customFormat="1" x14ac:dyDescent="0.35"/>
    <row r="2288" s="8" customFormat="1" x14ac:dyDescent="0.35"/>
    <row r="2289" s="8" customFormat="1" x14ac:dyDescent="0.35"/>
    <row r="2290" s="8" customFormat="1" x14ac:dyDescent="0.35"/>
    <row r="2291" s="8" customFormat="1" x14ac:dyDescent="0.35"/>
    <row r="2292" s="8" customFormat="1" x14ac:dyDescent="0.35"/>
    <row r="2293" s="8" customFormat="1" x14ac:dyDescent="0.35"/>
    <row r="2294" s="8" customFormat="1" x14ac:dyDescent="0.35"/>
    <row r="2295" s="8" customFormat="1" x14ac:dyDescent="0.35"/>
    <row r="2296" s="8" customFormat="1" x14ac:dyDescent="0.35"/>
    <row r="2297" s="8" customFormat="1" x14ac:dyDescent="0.35"/>
    <row r="2298" s="8" customFormat="1" x14ac:dyDescent="0.35"/>
    <row r="2299" s="8" customFormat="1" x14ac:dyDescent="0.35"/>
    <row r="2300" s="8" customFormat="1" x14ac:dyDescent="0.35"/>
    <row r="2301" s="8" customFormat="1" x14ac:dyDescent="0.35"/>
    <row r="2302" s="8" customFormat="1" x14ac:dyDescent="0.35"/>
    <row r="2303" s="8" customFormat="1" x14ac:dyDescent="0.35"/>
    <row r="2304" s="8" customFormat="1" x14ac:dyDescent="0.35"/>
    <row r="2305" s="8" customFormat="1" x14ac:dyDescent="0.35"/>
    <row r="2306" s="8" customFormat="1" x14ac:dyDescent="0.35"/>
    <row r="2307" s="8" customFormat="1" x14ac:dyDescent="0.35"/>
    <row r="2308" s="8" customFormat="1" x14ac:dyDescent="0.35"/>
    <row r="2309" s="8" customFormat="1" x14ac:dyDescent="0.35"/>
    <row r="2310" s="8" customFormat="1" x14ac:dyDescent="0.35"/>
    <row r="2311" s="8" customFormat="1" x14ac:dyDescent="0.35"/>
    <row r="2312" s="8" customFormat="1" x14ac:dyDescent="0.35"/>
    <row r="2313" s="8" customFormat="1" x14ac:dyDescent="0.35"/>
    <row r="2314" s="8" customFormat="1" x14ac:dyDescent="0.35"/>
    <row r="2315" s="8" customFormat="1" x14ac:dyDescent="0.35"/>
    <row r="2316" s="8" customFormat="1" x14ac:dyDescent="0.35"/>
    <row r="2317" s="8" customFormat="1" x14ac:dyDescent="0.35"/>
    <row r="2318" s="8" customFormat="1" x14ac:dyDescent="0.35"/>
    <row r="2319" s="8" customFormat="1" x14ac:dyDescent="0.35"/>
    <row r="2320" s="8" customFormat="1" x14ac:dyDescent="0.35"/>
    <row r="2321" s="8" customFormat="1" x14ac:dyDescent="0.35"/>
    <row r="2322" s="8" customFormat="1" x14ac:dyDescent="0.35"/>
    <row r="2323" s="8" customFormat="1" x14ac:dyDescent="0.35"/>
    <row r="2324" s="8" customFormat="1" x14ac:dyDescent="0.35"/>
    <row r="2325" s="8" customFormat="1" x14ac:dyDescent="0.35"/>
    <row r="2326" s="8" customFormat="1" x14ac:dyDescent="0.35"/>
    <row r="2327" s="8" customFormat="1" x14ac:dyDescent="0.35"/>
    <row r="2328" s="8" customFormat="1" x14ac:dyDescent="0.35"/>
    <row r="2329" s="8" customFormat="1" x14ac:dyDescent="0.35"/>
    <row r="2330" s="8" customFormat="1" x14ac:dyDescent="0.35"/>
    <row r="2331" s="8" customFormat="1" x14ac:dyDescent="0.35"/>
    <row r="2332" s="8" customFormat="1" x14ac:dyDescent="0.35"/>
    <row r="2333" s="8" customFormat="1" x14ac:dyDescent="0.35"/>
    <row r="2334" s="8" customFormat="1" x14ac:dyDescent="0.35"/>
    <row r="2335" s="8" customFormat="1" x14ac:dyDescent="0.35"/>
    <row r="2336" s="8" customFormat="1" x14ac:dyDescent="0.35"/>
    <row r="2337" s="8" customFormat="1" x14ac:dyDescent="0.35"/>
    <row r="2338" s="8" customFormat="1" x14ac:dyDescent="0.35"/>
    <row r="2339" s="8" customFormat="1" x14ac:dyDescent="0.35"/>
    <row r="2340" s="8" customFormat="1" x14ac:dyDescent="0.35"/>
    <row r="2341" s="8" customFormat="1" x14ac:dyDescent="0.35"/>
    <row r="2342" s="8" customFormat="1" x14ac:dyDescent="0.35"/>
    <row r="2343" s="8" customFormat="1" x14ac:dyDescent="0.35"/>
    <row r="2344" s="8" customFormat="1" x14ac:dyDescent="0.35"/>
    <row r="2345" s="8" customFormat="1" x14ac:dyDescent="0.35"/>
    <row r="2346" s="8" customFormat="1" x14ac:dyDescent="0.35"/>
    <row r="2347" s="8" customFormat="1" x14ac:dyDescent="0.35"/>
    <row r="2348" s="8" customFormat="1" x14ac:dyDescent="0.35"/>
    <row r="2349" s="8" customFormat="1" x14ac:dyDescent="0.35"/>
    <row r="2350" s="8" customFormat="1" x14ac:dyDescent="0.35"/>
    <row r="2351" s="8" customFormat="1" x14ac:dyDescent="0.35"/>
    <row r="2352" s="8" customFormat="1" x14ac:dyDescent="0.35"/>
    <row r="2353" s="8" customFormat="1" x14ac:dyDescent="0.35"/>
    <row r="2354" s="8" customFormat="1" x14ac:dyDescent="0.35"/>
    <row r="2355" s="8" customFormat="1" x14ac:dyDescent="0.35"/>
    <row r="2356" s="8" customFormat="1" x14ac:dyDescent="0.35"/>
    <row r="2357" s="8" customFormat="1" x14ac:dyDescent="0.35"/>
    <row r="2358" s="8" customFormat="1" x14ac:dyDescent="0.35"/>
    <row r="2359" s="8" customFormat="1" x14ac:dyDescent="0.35"/>
    <row r="2360" s="8" customFormat="1" x14ac:dyDescent="0.35"/>
    <row r="2361" s="8" customFormat="1" x14ac:dyDescent="0.35"/>
    <row r="2362" s="8" customFormat="1" x14ac:dyDescent="0.35"/>
    <row r="2363" s="8" customFormat="1" x14ac:dyDescent="0.35"/>
    <row r="2364" s="8" customFormat="1" x14ac:dyDescent="0.35"/>
    <row r="2365" s="8" customFormat="1" x14ac:dyDescent="0.35"/>
    <row r="2366" s="8" customFormat="1" x14ac:dyDescent="0.35"/>
    <row r="2367" s="8" customFormat="1" x14ac:dyDescent="0.35"/>
    <row r="2368" s="8" customFormat="1" x14ac:dyDescent="0.35"/>
    <row r="2369" s="8" customFormat="1" x14ac:dyDescent="0.35"/>
    <row r="2370" s="8" customFormat="1" x14ac:dyDescent="0.35"/>
    <row r="2371" s="8" customFormat="1" x14ac:dyDescent="0.35"/>
    <row r="2372" s="8" customFormat="1" x14ac:dyDescent="0.35"/>
    <row r="2373" s="8" customFormat="1" x14ac:dyDescent="0.35"/>
    <row r="2374" s="8" customFormat="1" x14ac:dyDescent="0.35"/>
    <row r="2375" s="8" customFormat="1" x14ac:dyDescent="0.35"/>
    <row r="2376" s="8" customFormat="1" x14ac:dyDescent="0.35"/>
    <row r="2377" s="8" customFormat="1" x14ac:dyDescent="0.35"/>
    <row r="2378" s="8" customFormat="1" x14ac:dyDescent="0.35"/>
    <row r="2379" s="8" customFormat="1" x14ac:dyDescent="0.35"/>
    <row r="2380" s="8" customFormat="1" x14ac:dyDescent="0.35"/>
    <row r="2381" s="8" customFormat="1" x14ac:dyDescent="0.35"/>
    <row r="2382" s="8" customFormat="1" x14ac:dyDescent="0.35"/>
    <row r="2383" s="8" customFormat="1" x14ac:dyDescent="0.35"/>
    <row r="2384" s="8" customFormat="1" x14ac:dyDescent="0.35"/>
    <row r="2385" s="8" customFormat="1" x14ac:dyDescent="0.35"/>
    <row r="2386" s="8" customFormat="1" x14ac:dyDescent="0.35"/>
    <row r="2387" s="8" customFormat="1" x14ac:dyDescent="0.35"/>
    <row r="2388" s="8" customFormat="1" x14ac:dyDescent="0.35"/>
    <row r="2389" s="8" customFormat="1" x14ac:dyDescent="0.35"/>
    <row r="2390" s="8" customFormat="1" x14ac:dyDescent="0.35"/>
    <row r="2391" s="8" customFormat="1" x14ac:dyDescent="0.35"/>
    <row r="2392" s="8" customFormat="1" x14ac:dyDescent="0.35"/>
    <row r="2393" s="8" customFormat="1" x14ac:dyDescent="0.35"/>
    <row r="2394" s="8" customFormat="1" x14ac:dyDescent="0.35"/>
    <row r="2395" s="8" customFormat="1" x14ac:dyDescent="0.35"/>
    <row r="2396" s="8" customFormat="1" x14ac:dyDescent="0.35"/>
    <row r="2397" s="8" customFormat="1" x14ac:dyDescent="0.35"/>
    <row r="2398" s="8" customFormat="1" x14ac:dyDescent="0.35"/>
    <row r="2399" s="8" customFormat="1" x14ac:dyDescent="0.35"/>
    <row r="2400" s="8" customFormat="1" x14ac:dyDescent="0.35"/>
    <row r="2401" s="8" customFormat="1" x14ac:dyDescent="0.35"/>
    <row r="2402" s="8" customFormat="1" x14ac:dyDescent="0.35"/>
    <row r="2403" s="8" customFormat="1" x14ac:dyDescent="0.35"/>
    <row r="2404" s="8" customFormat="1" x14ac:dyDescent="0.35"/>
    <row r="2405" s="8" customFormat="1" x14ac:dyDescent="0.35"/>
    <row r="2406" s="8" customFormat="1" x14ac:dyDescent="0.35"/>
    <row r="2407" s="8" customFormat="1" x14ac:dyDescent="0.35"/>
    <row r="2408" s="8" customFormat="1" x14ac:dyDescent="0.35"/>
    <row r="2409" s="8" customFormat="1" x14ac:dyDescent="0.35"/>
    <row r="2410" s="8" customFormat="1" x14ac:dyDescent="0.35"/>
    <row r="2411" s="8" customFormat="1" x14ac:dyDescent="0.35"/>
    <row r="2412" s="8" customFormat="1" x14ac:dyDescent="0.35"/>
    <row r="2413" s="8" customFormat="1" x14ac:dyDescent="0.35"/>
    <row r="2414" s="8" customFormat="1" x14ac:dyDescent="0.35"/>
    <row r="2415" s="8" customFormat="1" x14ac:dyDescent="0.35"/>
    <row r="2416" s="8" customFormat="1" x14ac:dyDescent="0.35"/>
    <row r="2417" s="8" customFormat="1" x14ac:dyDescent="0.35"/>
    <row r="2418" s="8" customFormat="1" x14ac:dyDescent="0.35"/>
    <row r="2419" s="8" customFormat="1" x14ac:dyDescent="0.35"/>
    <row r="2420" s="8" customFormat="1" x14ac:dyDescent="0.35"/>
    <row r="2421" s="8" customFormat="1" x14ac:dyDescent="0.35"/>
    <row r="2422" s="8" customFormat="1" x14ac:dyDescent="0.35"/>
    <row r="2423" s="8" customFormat="1" x14ac:dyDescent="0.35"/>
    <row r="2424" s="8" customFormat="1" x14ac:dyDescent="0.35"/>
    <row r="2425" s="8" customFormat="1" x14ac:dyDescent="0.35"/>
    <row r="2426" s="8" customFormat="1" x14ac:dyDescent="0.35"/>
    <row r="2427" s="8" customFormat="1" x14ac:dyDescent="0.35"/>
    <row r="2428" s="8" customFormat="1" x14ac:dyDescent="0.35"/>
    <row r="2429" s="8" customFormat="1" x14ac:dyDescent="0.35"/>
    <row r="2430" s="8" customFormat="1" x14ac:dyDescent="0.35"/>
    <row r="2431" s="8" customFormat="1" x14ac:dyDescent="0.35"/>
    <row r="2432" s="8" customFormat="1" x14ac:dyDescent="0.35"/>
    <row r="2433" s="8" customFormat="1" x14ac:dyDescent="0.35"/>
    <row r="2434" s="8" customFormat="1" x14ac:dyDescent="0.35"/>
    <row r="2435" s="8" customFormat="1" x14ac:dyDescent="0.35"/>
    <row r="2436" s="8" customFormat="1" x14ac:dyDescent="0.35"/>
    <row r="2437" s="8" customFormat="1" x14ac:dyDescent="0.35"/>
    <row r="2438" s="8" customFormat="1" x14ac:dyDescent="0.35"/>
    <row r="2439" s="8" customFormat="1" x14ac:dyDescent="0.35"/>
    <row r="2440" s="8" customFormat="1" x14ac:dyDescent="0.35"/>
    <row r="2441" s="8" customFormat="1" x14ac:dyDescent="0.35"/>
    <row r="2442" s="8" customFormat="1" x14ac:dyDescent="0.35"/>
    <row r="2443" s="8" customFormat="1" x14ac:dyDescent="0.35"/>
    <row r="2444" s="8" customFormat="1" x14ac:dyDescent="0.35"/>
    <row r="2445" s="8" customFormat="1" x14ac:dyDescent="0.35"/>
    <row r="2446" s="8" customFormat="1" x14ac:dyDescent="0.35"/>
    <row r="2447" s="8" customFormat="1" x14ac:dyDescent="0.35"/>
    <row r="2448" s="8" customFormat="1" x14ac:dyDescent="0.35"/>
    <row r="2449" s="8" customFormat="1" x14ac:dyDescent="0.35"/>
    <row r="2450" s="8" customFormat="1" x14ac:dyDescent="0.35"/>
    <row r="2451" s="8" customFormat="1" x14ac:dyDescent="0.35"/>
    <row r="2452" s="8" customFormat="1" x14ac:dyDescent="0.35"/>
    <row r="2453" s="8" customFormat="1" x14ac:dyDescent="0.35"/>
    <row r="2454" s="8" customFormat="1" x14ac:dyDescent="0.35"/>
    <row r="2455" s="8" customFormat="1" x14ac:dyDescent="0.35"/>
    <row r="2456" s="8" customFormat="1" x14ac:dyDescent="0.35"/>
    <row r="2457" s="8" customFormat="1" x14ac:dyDescent="0.35"/>
    <row r="2458" s="8" customFormat="1" x14ac:dyDescent="0.35"/>
    <row r="2459" s="8" customFormat="1" x14ac:dyDescent="0.35"/>
    <row r="2460" s="8" customFormat="1" x14ac:dyDescent="0.35"/>
    <row r="2461" s="8" customFormat="1" x14ac:dyDescent="0.35"/>
    <row r="2462" s="8" customFormat="1" x14ac:dyDescent="0.35"/>
    <row r="2463" s="8" customFormat="1" x14ac:dyDescent="0.35"/>
    <row r="2464" s="8" customFormat="1" x14ac:dyDescent="0.35"/>
    <row r="2465" s="8" customFormat="1" x14ac:dyDescent="0.35"/>
    <row r="2466" s="8" customFormat="1" x14ac:dyDescent="0.35"/>
    <row r="2467" s="8" customFormat="1" x14ac:dyDescent="0.35"/>
    <row r="2468" s="8" customFormat="1" x14ac:dyDescent="0.35"/>
    <row r="2469" s="8" customFormat="1" x14ac:dyDescent="0.35"/>
    <row r="2470" s="8" customFormat="1" x14ac:dyDescent="0.35"/>
    <row r="2471" s="8" customFormat="1" x14ac:dyDescent="0.35"/>
    <row r="2472" s="8" customFormat="1" x14ac:dyDescent="0.35"/>
    <row r="2473" s="8" customFormat="1" x14ac:dyDescent="0.35"/>
    <row r="2474" s="8" customFormat="1" x14ac:dyDescent="0.35"/>
    <row r="2475" s="8" customFormat="1" x14ac:dyDescent="0.35"/>
    <row r="2476" s="8" customFormat="1" x14ac:dyDescent="0.35"/>
    <row r="2477" s="8" customFormat="1" x14ac:dyDescent="0.35"/>
    <row r="2478" s="8" customFormat="1" x14ac:dyDescent="0.35"/>
    <row r="2479" s="8" customFormat="1" x14ac:dyDescent="0.35"/>
    <row r="2480" s="8" customFormat="1" x14ac:dyDescent="0.35"/>
    <row r="2481" s="8" customFormat="1" x14ac:dyDescent="0.35"/>
    <row r="2482" s="8" customFormat="1" x14ac:dyDescent="0.35"/>
    <row r="2483" s="8" customFormat="1" x14ac:dyDescent="0.35"/>
    <row r="2484" s="8" customFormat="1" x14ac:dyDescent="0.35"/>
    <row r="2485" s="8" customFormat="1" x14ac:dyDescent="0.35"/>
    <row r="2486" s="8" customFormat="1" x14ac:dyDescent="0.35"/>
    <row r="2487" s="8" customFormat="1" x14ac:dyDescent="0.35"/>
    <row r="2488" s="8" customFormat="1" x14ac:dyDescent="0.35"/>
    <row r="2489" s="8" customFormat="1" x14ac:dyDescent="0.35"/>
    <row r="2490" s="8" customFormat="1" x14ac:dyDescent="0.35"/>
    <row r="2491" s="8" customFormat="1" x14ac:dyDescent="0.35"/>
    <row r="2492" s="8" customFormat="1" x14ac:dyDescent="0.35"/>
    <row r="2493" s="8" customFormat="1" x14ac:dyDescent="0.35"/>
    <row r="2494" s="8" customFormat="1" x14ac:dyDescent="0.35"/>
    <row r="2495" s="8" customFormat="1" x14ac:dyDescent="0.35"/>
    <row r="2496" s="8" customFormat="1" x14ac:dyDescent="0.35"/>
    <row r="2497" s="8" customFormat="1" x14ac:dyDescent="0.35"/>
    <row r="2498" s="8" customFormat="1" x14ac:dyDescent="0.35"/>
    <row r="2499" s="8" customFormat="1" x14ac:dyDescent="0.35"/>
    <row r="2500" s="8" customFormat="1" x14ac:dyDescent="0.35"/>
    <row r="2501" s="8" customFormat="1" x14ac:dyDescent="0.35"/>
    <row r="2502" s="8" customFormat="1" x14ac:dyDescent="0.35"/>
    <row r="2503" s="8" customFormat="1" x14ac:dyDescent="0.35"/>
    <row r="2504" s="8" customFormat="1" x14ac:dyDescent="0.35"/>
    <row r="2505" s="8" customFormat="1" x14ac:dyDescent="0.35"/>
    <row r="2506" s="8" customFormat="1" x14ac:dyDescent="0.35"/>
    <row r="2507" s="8" customFormat="1" x14ac:dyDescent="0.35"/>
    <row r="2508" s="8" customFormat="1" x14ac:dyDescent="0.35"/>
    <row r="2509" s="8" customFormat="1" x14ac:dyDescent="0.35"/>
    <row r="2510" s="8" customFormat="1" x14ac:dyDescent="0.35"/>
    <row r="2511" s="8" customFormat="1" x14ac:dyDescent="0.35"/>
    <row r="2512" s="8" customFormat="1" x14ac:dyDescent="0.35"/>
    <row r="2513" s="8" customFormat="1" x14ac:dyDescent="0.35"/>
    <row r="2514" s="8" customFormat="1" x14ac:dyDescent="0.35"/>
    <row r="2515" s="8" customFormat="1" x14ac:dyDescent="0.35"/>
    <row r="2516" s="8" customFormat="1" x14ac:dyDescent="0.35"/>
    <row r="2517" s="8" customFormat="1" x14ac:dyDescent="0.35"/>
    <row r="2518" s="8" customFormat="1" x14ac:dyDescent="0.35"/>
    <row r="2519" s="8" customFormat="1" x14ac:dyDescent="0.35"/>
    <row r="2520" s="8" customFormat="1" x14ac:dyDescent="0.35"/>
    <row r="2521" s="8" customFormat="1" x14ac:dyDescent="0.35"/>
    <row r="2522" s="8" customFormat="1" x14ac:dyDescent="0.35"/>
    <row r="2523" s="8" customFormat="1" x14ac:dyDescent="0.35"/>
    <row r="2524" s="8" customFormat="1" x14ac:dyDescent="0.35"/>
    <row r="2525" s="8" customFormat="1" x14ac:dyDescent="0.35"/>
    <row r="2526" s="8" customFormat="1" x14ac:dyDescent="0.35"/>
    <row r="2527" s="8" customFormat="1" x14ac:dyDescent="0.35"/>
    <row r="2528" s="8" customFormat="1" x14ac:dyDescent="0.35"/>
    <row r="2529" s="8" customFormat="1" x14ac:dyDescent="0.35"/>
    <row r="2530" s="8" customFormat="1" x14ac:dyDescent="0.35"/>
    <row r="2531" s="8" customFormat="1" x14ac:dyDescent="0.35"/>
    <row r="2532" s="8" customFormat="1" x14ac:dyDescent="0.35"/>
    <row r="2533" s="8" customFormat="1" x14ac:dyDescent="0.35"/>
    <row r="2534" s="8" customFormat="1" x14ac:dyDescent="0.35"/>
    <row r="2535" s="8" customFormat="1" x14ac:dyDescent="0.35"/>
    <row r="2536" s="8" customFormat="1" x14ac:dyDescent="0.35"/>
    <row r="2537" s="8" customFormat="1" x14ac:dyDescent="0.35"/>
    <row r="2538" s="8" customFormat="1" x14ac:dyDescent="0.35"/>
    <row r="2539" s="8" customFormat="1" x14ac:dyDescent="0.35"/>
    <row r="2540" s="8" customFormat="1" x14ac:dyDescent="0.35"/>
    <row r="2541" s="8" customFormat="1" x14ac:dyDescent="0.35"/>
    <row r="2542" s="8" customFormat="1" x14ac:dyDescent="0.35"/>
    <row r="2543" s="8" customFormat="1" x14ac:dyDescent="0.35"/>
    <row r="2544" s="8" customFormat="1" x14ac:dyDescent="0.35"/>
    <row r="2545" s="8" customFormat="1" x14ac:dyDescent="0.35"/>
    <row r="2546" s="8" customFormat="1" x14ac:dyDescent="0.35"/>
    <row r="2547" s="8" customFormat="1" x14ac:dyDescent="0.35"/>
    <row r="2548" s="8" customFormat="1" x14ac:dyDescent="0.35"/>
    <row r="2549" s="8" customFormat="1" x14ac:dyDescent="0.35"/>
    <row r="2550" s="8" customFormat="1" x14ac:dyDescent="0.35"/>
    <row r="2551" s="8" customFormat="1" x14ac:dyDescent="0.35"/>
    <row r="2552" s="8" customFormat="1" x14ac:dyDescent="0.35"/>
    <row r="2553" s="8" customFormat="1" x14ac:dyDescent="0.35"/>
    <row r="2554" s="8" customFormat="1" x14ac:dyDescent="0.35"/>
    <row r="2555" s="8" customFormat="1" x14ac:dyDescent="0.35"/>
    <row r="2556" s="8" customFormat="1" x14ac:dyDescent="0.35"/>
    <row r="2557" s="8" customFormat="1" x14ac:dyDescent="0.35"/>
    <row r="2558" s="8" customFormat="1" x14ac:dyDescent="0.35"/>
    <row r="2559" s="8" customFormat="1" x14ac:dyDescent="0.35"/>
    <row r="2560" s="8" customFormat="1" x14ac:dyDescent="0.35"/>
    <row r="2561" s="8" customFormat="1" x14ac:dyDescent="0.35"/>
    <row r="2562" s="8" customFormat="1" x14ac:dyDescent="0.35"/>
    <row r="2563" s="8" customFormat="1" x14ac:dyDescent="0.35"/>
    <row r="2564" s="8" customFormat="1" x14ac:dyDescent="0.35"/>
    <row r="2565" s="8" customFormat="1" x14ac:dyDescent="0.35"/>
    <row r="2566" s="8" customFormat="1" x14ac:dyDescent="0.35"/>
    <row r="2567" s="8" customFormat="1" x14ac:dyDescent="0.35"/>
    <row r="2568" s="8" customFormat="1" x14ac:dyDescent="0.35"/>
    <row r="2569" s="8" customFormat="1" x14ac:dyDescent="0.35"/>
    <row r="2570" s="8" customFormat="1" x14ac:dyDescent="0.35"/>
    <row r="2571" s="8" customFormat="1" x14ac:dyDescent="0.35"/>
    <row r="2572" s="8" customFormat="1" x14ac:dyDescent="0.35"/>
    <row r="2573" s="8" customFormat="1" x14ac:dyDescent="0.35"/>
    <row r="2574" s="8" customFormat="1" x14ac:dyDescent="0.35"/>
    <row r="2575" s="8" customFormat="1" x14ac:dyDescent="0.35"/>
    <row r="2576" s="8" customFormat="1" x14ac:dyDescent="0.35"/>
    <row r="2577" s="8" customFormat="1" x14ac:dyDescent="0.35"/>
    <row r="2578" s="8" customFormat="1" x14ac:dyDescent="0.35"/>
    <row r="2579" s="8" customFormat="1" x14ac:dyDescent="0.35"/>
    <row r="2580" s="8" customFormat="1" x14ac:dyDescent="0.35"/>
    <row r="2581" s="8" customFormat="1" x14ac:dyDescent="0.35"/>
    <row r="2582" s="8" customFormat="1" x14ac:dyDescent="0.35"/>
    <row r="2583" s="8" customFormat="1" x14ac:dyDescent="0.35"/>
    <row r="2584" s="8" customFormat="1" x14ac:dyDescent="0.35"/>
    <row r="2585" s="8" customFormat="1" x14ac:dyDescent="0.35"/>
    <row r="2586" s="8" customFormat="1" x14ac:dyDescent="0.35"/>
    <row r="2587" s="8" customFormat="1" x14ac:dyDescent="0.35"/>
    <row r="2588" s="8" customFormat="1" x14ac:dyDescent="0.35"/>
    <row r="2589" s="8" customFormat="1" x14ac:dyDescent="0.35"/>
    <row r="2590" s="8" customFormat="1" x14ac:dyDescent="0.35"/>
    <row r="2591" s="8" customFormat="1" x14ac:dyDescent="0.35"/>
    <row r="2592" s="8" customFormat="1" x14ac:dyDescent="0.35"/>
    <row r="2593" s="8" customFormat="1" x14ac:dyDescent="0.35"/>
    <row r="2594" s="8" customFormat="1" x14ac:dyDescent="0.35"/>
    <row r="2595" s="8" customFormat="1" x14ac:dyDescent="0.35"/>
    <row r="2596" s="8" customFormat="1" x14ac:dyDescent="0.35"/>
    <row r="2597" s="8" customFormat="1" x14ac:dyDescent="0.35"/>
    <row r="2598" s="8" customFormat="1" x14ac:dyDescent="0.35"/>
    <row r="2599" s="8" customFormat="1" x14ac:dyDescent="0.35"/>
    <row r="2600" s="8" customFormat="1" x14ac:dyDescent="0.35"/>
    <row r="2601" s="8" customFormat="1" x14ac:dyDescent="0.35"/>
    <row r="2602" s="8" customFormat="1" x14ac:dyDescent="0.35"/>
    <row r="2603" s="8" customFormat="1" x14ac:dyDescent="0.35"/>
    <row r="2604" s="8" customFormat="1" x14ac:dyDescent="0.35"/>
    <row r="2605" s="8" customFormat="1" x14ac:dyDescent="0.35"/>
    <row r="2606" s="8" customFormat="1" x14ac:dyDescent="0.35"/>
    <row r="2607" s="8" customFormat="1" x14ac:dyDescent="0.35"/>
    <row r="2608" s="8" customFormat="1" x14ac:dyDescent="0.35"/>
    <row r="2609" s="8" customFormat="1" x14ac:dyDescent="0.35"/>
    <row r="2610" s="8" customFormat="1" x14ac:dyDescent="0.35"/>
    <row r="2611" s="8" customFormat="1" x14ac:dyDescent="0.35"/>
    <row r="2612" s="8" customFormat="1" x14ac:dyDescent="0.35"/>
    <row r="2613" s="8" customFormat="1" x14ac:dyDescent="0.35"/>
    <row r="2614" s="8" customFormat="1" x14ac:dyDescent="0.35"/>
    <row r="2615" s="8" customFormat="1" x14ac:dyDescent="0.35"/>
    <row r="2616" s="8" customFormat="1" x14ac:dyDescent="0.35"/>
    <row r="2617" s="8" customFormat="1" x14ac:dyDescent="0.35"/>
    <row r="2618" s="8" customFormat="1" x14ac:dyDescent="0.35"/>
    <row r="2619" s="8" customFormat="1" x14ac:dyDescent="0.35"/>
    <row r="2620" s="8" customFormat="1" x14ac:dyDescent="0.35"/>
    <row r="2621" s="8" customFormat="1" x14ac:dyDescent="0.35"/>
    <row r="2622" s="8" customFormat="1" x14ac:dyDescent="0.35"/>
    <row r="2623" s="8" customFormat="1" x14ac:dyDescent="0.35"/>
    <row r="2624" s="8" customFormat="1" x14ac:dyDescent="0.35"/>
    <row r="2625" s="8" customFormat="1" x14ac:dyDescent="0.35"/>
    <row r="2626" s="8" customFormat="1" x14ac:dyDescent="0.35"/>
    <row r="2627" s="8" customFormat="1" x14ac:dyDescent="0.35"/>
    <row r="2628" s="8" customFormat="1" x14ac:dyDescent="0.35"/>
    <row r="2629" s="8" customFormat="1" x14ac:dyDescent="0.35"/>
    <row r="2630" s="8" customFormat="1" x14ac:dyDescent="0.35"/>
    <row r="2631" s="8" customFormat="1" x14ac:dyDescent="0.35"/>
    <row r="2632" s="8" customFormat="1" x14ac:dyDescent="0.35"/>
    <row r="2633" s="8" customFormat="1" x14ac:dyDescent="0.35"/>
    <row r="2634" s="8" customFormat="1" x14ac:dyDescent="0.35"/>
    <row r="2635" s="8" customFormat="1" x14ac:dyDescent="0.35"/>
    <row r="2636" s="8" customFormat="1" x14ac:dyDescent="0.35"/>
    <row r="2637" s="8" customFormat="1" x14ac:dyDescent="0.35"/>
    <row r="2638" s="8" customFormat="1" x14ac:dyDescent="0.35"/>
    <row r="2639" s="8" customFormat="1" x14ac:dyDescent="0.35"/>
    <row r="2640" s="8" customFormat="1" x14ac:dyDescent="0.35"/>
    <row r="2641" s="8" customFormat="1" x14ac:dyDescent="0.35"/>
    <row r="2642" s="8" customFormat="1" x14ac:dyDescent="0.35"/>
    <row r="2643" s="8" customFormat="1" x14ac:dyDescent="0.35"/>
    <row r="2644" s="8" customFormat="1" x14ac:dyDescent="0.35"/>
    <row r="2645" s="8" customFormat="1" x14ac:dyDescent="0.35"/>
    <row r="2646" s="8" customFormat="1" x14ac:dyDescent="0.35"/>
    <row r="2647" s="8" customFormat="1" x14ac:dyDescent="0.35"/>
    <row r="2648" s="8" customFormat="1" x14ac:dyDescent="0.35"/>
    <row r="2649" s="8" customFormat="1" x14ac:dyDescent="0.35"/>
    <row r="2650" s="8" customFormat="1" x14ac:dyDescent="0.35"/>
    <row r="2651" s="8" customFormat="1" x14ac:dyDescent="0.35"/>
    <row r="2652" s="8" customFormat="1" x14ac:dyDescent="0.35"/>
    <row r="2653" s="8" customFormat="1" x14ac:dyDescent="0.35"/>
    <row r="2654" s="8" customFormat="1" x14ac:dyDescent="0.35"/>
    <row r="2655" s="8" customFormat="1" x14ac:dyDescent="0.35"/>
    <row r="2656" s="8" customFormat="1" x14ac:dyDescent="0.35"/>
    <row r="2657" s="8" customFormat="1" x14ac:dyDescent="0.35"/>
    <row r="2658" s="8" customFormat="1" x14ac:dyDescent="0.35"/>
    <row r="2659" s="8" customFormat="1" x14ac:dyDescent="0.35"/>
    <row r="2660" s="8" customFormat="1" x14ac:dyDescent="0.35"/>
    <row r="2661" s="8" customFormat="1" x14ac:dyDescent="0.35"/>
    <row r="2662" s="8" customFormat="1" x14ac:dyDescent="0.35"/>
    <row r="2663" s="8" customFormat="1" x14ac:dyDescent="0.35"/>
    <row r="2664" s="8" customFormat="1" x14ac:dyDescent="0.35"/>
    <row r="2665" s="8" customFormat="1" x14ac:dyDescent="0.35"/>
    <row r="2666" s="8" customFormat="1" x14ac:dyDescent="0.35"/>
    <row r="2667" s="8" customFormat="1" x14ac:dyDescent="0.35"/>
    <row r="2668" s="8" customFormat="1" x14ac:dyDescent="0.35"/>
    <row r="2669" s="8" customFormat="1" x14ac:dyDescent="0.35"/>
    <row r="2670" s="8" customFormat="1" x14ac:dyDescent="0.35"/>
    <row r="2671" s="8" customFormat="1" x14ac:dyDescent="0.35"/>
    <row r="2672" s="8" customFormat="1" x14ac:dyDescent="0.35"/>
    <row r="2673" s="8" customFormat="1" x14ac:dyDescent="0.35"/>
    <row r="2674" s="8" customFormat="1" x14ac:dyDescent="0.35"/>
    <row r="2675" s="8" customFormat="1" x14ac:dyDescent="0.35"/>
    <row r="2676" s="8" customFormat="1" x14ac:dyDescent="0.35"/>
    <row r="2677" s="8" customFormat="1" x14ac:dyDescent="0.35"/>
    <row r="2678" s="8" customFormat="1" x14ac:dyDescent="0.35"/>
    <row r="2679" s="8" customFormat="1" x14ac:dyDescent="0.35"/>
    <row r="2680" s="8" customFormat="1" x14ac:dyDescent="0.35"/>
    <row r="2681" s="8" customFormat="1" x14ac:dyDescent="0.35"/>
    <row r="2682" s="8" customFormat="1" x14ac:dyDescent="0.35"/>
    <row r="2683" s="8" customFormat="1" x14ac:dyDescent="0.35"/>
    <row r="2684" s="8" customFormat="1" x14ac:dyDescent="0.35"/>
    <row r="2685" s="8" customFormat="1" x14ac:dyDescent="0.35"/>
    <row r="2686" s="8" customFormat="1" x14ac:dyDescent="0.35"/>
    <row r="2687" s="8" customFormat="1" x14ac:dyDescent="0.35"/>
    <row r="2688" s="8" customFormat="1" x14ac:dyDescent="0.35"/>
    <row r="2689" s="8" customFormat="1" x14ac:dyDescent="0.35"/>
    <row r="2690" s="8" customFormat="1" x14ac:dyDescent="0.35"/>
    <row r="2691" s="8" customFormat="1" x14ac:dyDescent="0.35"/>
    <row r="2692" s="8" customFormat="1" x14ac:dyDescent="0.35"/>
    <row r="2693" s="8" customFormat="1" x14ac:dyDescent="0.35"/>
    <row r="2694" s="8" customFormat="1" x14ac:dyDescent="0.35"/>
    <row r="2695" s="8" customFormat="1" x14ac:dyDescent="0.35"/>
    <row r="2696" s="8" customFormat="1" x14ac:dyDescent="0.35"/>
    <row r="2697" s="8" customFormat="1" x14ac:dyDescent="0.35"/>
    <row r="2698" s="8" customFormat="1" x14ac:dyDescent="0.35"/>
    <row r="2699" s="8" customFormat="1" x14ac:dyDescent="0.35"/>
    <row r="2700" s="8" customFormat="1" x14ac:dyDescent="0.35"/>
    <row r="2701" s="8" customFormat="1" x14ac:dyDescent="0.35"/>
    <row r="2702" s="8" customFormat="1" x14ac:dyDescent="0.35"/>
    <row r="2703" s="8" customFormat="1" x14ac:dyDescent="0.35"/>
    <row r="2704" s="8" customFormat="1" x14ac:dyDescent="0.35"/>
    <row r="2705" s="8" customFormat="1" x14ac:dyDescent="0.35"/>
    <row r="2706" s="8" customFormat="1" x14ac:dyDescent="0.35"/>
    <row r="2707" s="8" customFormat="1" x14ac:dyDescent="0.35"/>
    <row r="2708" s="8" customFormat="1" x14ac:dyDescent="0.35"/>
    <row r="2709" s="8" customFormat="1" x14ac:dyDescent="0.35"/>
    <row r="2710" s="8" customFormat="1" x14ac:dyDescent="0.35"/>
    <row r="2711" s="8" customFormat="1" x14ac:dyDescent="0.35"/>
    <row r="2712" s="8" customFormat="1" x14ac:dyDescent="0.35"/>
    <row r="2713" s="8" customFormat="1" x14ac:dyDescent="0.35"/>
    <row r="2714" s="8" customFormat="1" x14ac:dyDescent="0.35"/>
    <row r="2715" s="8" customFormat="1" x14ac:dyDescent="0.35"/>
    <row r="2716" s="8" customFormat="1" x14ac:dyDescent="0.35"/>
    <row r="2717" s="8" customFormat="1" x14ac:dyDescent="0.35"/>
    <row r="2718" s="8" customFormat="1" x14ac:dyDescent="0.35"/>
    <row r="2719" s="8" customFormat="1" x14ac:dyDescent="0.35"/>
    <row r="2720" s="8" customFormat="1" x14ac:dyDescent="0.35"/>
    <row r="2721" s="8" customFormat="1" x14ac:dyDescent="0.35"/>
    <row r="2722" s="8" customFormat="1" x14ac:dyDescent="0.35"/>
    <row r="2723" s="8" customFormat="1" x14ac:dyDescent="0.35"/>
    <row r="2724" s="8" customFormat="1" x14ac:dyDescent="0.35"/>
    <row r="2725" s="8" customFormat="1" x14ac:dyDescent="0.35"/>
    <row r="2726" s="8" customFormat="1" x14ac:dyDescent="0.35"/>
    <row r="2727" s="8" customFormat="1" x14ac:dyDescent="0.35"/>
    <row r="2728" s="8" customFormat="1" x14ac:dyDescent="0.35"/>
    <row r="2729" s="8" customFormat="1" x14ac:dyDescent="0.35"/>
    <row r="2730" s="8" customFormat="1" x14ac:dyDescent="0.35"/>
    <row r="2731" s="8" customFormat="1" x14ac:dyDescent="0.35"/>
    <row r="2732" s="8" customFormat="1" x14ac:dyDescent="0.35"/>
    <row r="2733" s="8" customFormat="1" x14ac:dyDescent="0.35"/>
    <row r="2734" s="8" customFormat="1" x14ac:dyDescent="0.35"/>
    <row r="2735" s="8" customFormat="1" x14ac:dyDescent="0.35"/>
    <row r="2736" s="8" customFormat="1" x14ac:dyDescent="0.35"/>
    <row r="2737" s="8" customFormat="1" x14ac:dyDescent="0.35"/>
    <row r="2738" s="8" customFormat="1" x14ac:dyDescent="0.35"/>
    <row r="2739" s="8" customFormat="1" x14ac:dyDescent="0.35"/>
    <row r="2740" s="8" customFormat="1" x14ac:dyDescent="0.35"/>
    <row r="2741" s="8" customFormat="1" x14ac:dyDescent="0.35"/>
    <row r="2742" s="8" customFormat="1" x14ac:dyDescent="0.35"/>
    <row r="2743" s="8" customFormat="1" x14ac:dyDescent="0.35"/>
    <row r="2744" s="8" customFormat="1" x14ac:dyDescent="0.35"/>
    <row r="2745" s="8" customFormat="1" x14ac:dyDescent="0.35"/>
    <row r="2746" s="8" customFormat="1" x14ac:dyDescent="0.35"/>
    <row r="2747" s="8" customFormat="1" x14ac:dyDescent="0.35"/>
    <row r="2748" s="8" customFormat="1" x14ac:dyDescent="0.35"/>
    <row r="2749" s="8" customFormat="1" x14ac:dyDescent="0.35"/>
    <row r="2750" s="8" customFormat="1" x14ac:dyDescent="0.35"/>
    <row r="2751" s="8" customFormat="1" x14ac:dyDescent="0.35"/>
    <row r="2752" s="8" customFormat="1" x14ac:dyDescent="0.35"/>
    <row r="2753" s="8" customFormat="1" x14ac:dyDescent="0.35"/>
    <row r="2754" s="8" customFormat="1" x14ac:dyDescent="0.35"/>
    <row r="2755" s="8" customFormat="1" x14ac:dyDescent="0.35"/>
    <row r="2756" s="8" customFormat="1" x14ac:dyDescent="0.35"/>
    <row r="2757" s="8" customFormat="1" x14ac:dyDescent="0.35"/>
    <row r="2758" s="8" customFormat="1" x14ac:dyDescent="0.35"/>
    <row r="2759" s="8" customFormat="1" x14ac:dyDescent="0.35"/>
    <row r="2760" s="8" customFormat="1" x14ac:dyDescent="0.35"/>
    <row r="2761" s="8" customFormat="1" x14ac:dyDescent="0.35"/>
    <row r="2762" s="8" customFormat="1" x14ac:dyDescent="0.35"/>
    <row r="2763" s="8" customFormat="1" x14ac:dyDescent="0.35"/>
    <row r="2764" s="8" customFormat="1" x14ac:dyDescent="0.35"/>
    <row r="2765" s="8" customFormat="1" x14ac:dyDescent="0.35"/>
    <row r="2766" s="8" customFormat="1" x14ac:dyDescent="0.35"/>
    <row r="2767" s="8" customFormat="1" x14ac:dyDescent="0.35"/>
    <row r="2768" s="8" customFormat="1" x14ac:dyDescent="0.35"/>
    <row r="2769" s="8" customFormat="1" x14ac:dyDescent="0.35"/>
    <row r="2770" s="8" customFormat="1" x14ac:dyDescent="0.35"/>
    <row r="2771" s="8" customFormat="1" x14ac:dyDescent="0.35"/>
    <row r="2772" s="8" customFormat="1" x14ac:dyDescent="0.35"/>
    <row r="2773" s="8" customFormat="1" x14ac:dyDescent="0.35"/>
    <row r="2774" s="8" customFormat="1" x14ac:dyDescent="0.35"/>
    <row r="2775" s="8" customFormat="1" x14ac:dyDescent="0.35"/>
    <row r="2776" s="8" customFormat="1" x14ac:dyDescent="0.35"/>
    <row r="2777" s="8" customFormat="1" x14ac:dyDescent="0.35"/>
    <row r="2778" s="8" customFormat="1" x14ac:dyDescent="0.35"/>
    <row r="2779" s="8" customFormat="1" x14ac:dyDescent="0.35"/>
    <row r="2780" s="8" customFormat="1" x14ac:dyDescent="0.35"/>
    <row r="2781" s="8" customFormat="1" x14ac:dyDescent="0.35"/>
    <row r="2782" s="8" customFormat="1" x14ac:dyDescent="0.35"/>
    <row r="2783" s="8" customFormat="1" x14ac:dyDescent="0.35"/>
    <row r="2784" s="8" customFormat="1" x14ac:dyDescent="0.35"/>
    <row r="2785" s="8" customFormat="1" x14ac:dyDescent="0.35"/>
    <row r="2786" s="8" customFormat="1" x14ac:dyDescent="0.35"/>
    <row r="2787" s="8" customFormat="1" x14ac:dyDescent="0.35"/>
    <row r="2788" s="8" customFormat="1" x14ac:dyDescent="0.35"/>
    <row r="2789" s="8" customFormat="1" x14ac:dyDescent="0.35"/>
    <row r="2790" s="8" customFormat="1" x14ac:dyDescent="0.35"/>
    <row r="2791" s="8" customFormat="1" x14ac:dyDescent="0.35"/>
    <row r="2792" s="8" customFormat="1" x14ac:dyDescent="0.35"/>
    <row r="2793" s="8" customFormat="1" x14ac:dyDescent="0.35"/>
    <row r="2794" s="8" customFormat="1" x14ac:dyDescent="0.35"/>
    <row r="2795" s="8" customFormat="1" x14ac:dyDescent="0.35"/>
    <row r="2796" s="8" customFormat="1" x14ac:dyDescent="0.35"/>
    <row r="2797" s="8" customFormat="1" x14ac:dyDescent="0.35"/>
    <row r="2798" s="8" customFormat="1" x14ac:dyDescent="0.35"/>
    <row r="2799" s="8" customFormat="1" x14ac:dyDescent="0.35"/>
    <row r="2800" s="8" customFormat="1" x14ac:dyDescent="0.35"/>
    <row r="2801" s="8" customFormat="1" x14ac:dyDescent="0.35"/>
    <row r="2802" s="8" customFormat="1" x14ac:dyDescent="0.35"/>
    <row r="2803" s="8" customFormat="1" x14ac:dyDescent="0.35"/>
    <row r="2804" s="8" customFormat="1" x14ac:dyDescent="0.35"/>
    <row r="2805" s="8" customFormat="1" x14ac:dyDescent="0.35"/>
    <row r="2806" s="8" customFormat="1" x14ac:dyDescent="0.35"/>
    <row r="2807" s="8" customFormat="1" x14ac:dyDescent="0.35"/>
    <row r="2808" s="8" customFormat="1" x14ac:dyDescent="0.35"/>
    <row r="2809" s="8" customFormat="1" x14ac:dyDescent="0.35"/>
    <row r="2810" s="8" customFormat="1" x14ac:dyDescent="0.35"/>
    <row r="2811" s="8" customFormat="1" x14ac:dyDescent="0.35"/>
    <row r="2812" s="8" customFormat="1" x14ac:dyDescent="0.35"/>
    <row r="2813" s="8" customFormat="1" x14ac:dyDescent="0.35"/>
    <row r="2814" s="8" customFormat="1" x14ac:dyDescent="0.35"/>
    <row r="2815" s="8" customFormat="1" x14ac:dyDescent="0.35"/>
    <row r="2816" s="8" customFormat="1" x14ac:dyDescent="0.35"/>
    <row r="2817" s="8" customFormat="1" x14ac:dyDescent="0.35"/>
    <row r="2818" s="8" customFormat="1" x14ac:dyDescent="0.35"/>
    <row r="2819" s="8" customFormat="1" x14ac:dyDescent="0.35"/>
    <row r="2820" s="8" customFormat="1" x14ac:dyDescent="0.35"/>
    <row r="2821" s="8" customFormat="1" x14ac:dyDescent="0.35"/>
    <row r="2822" s="8" customFormat="1" x14ac:dyDescent="0.35"/>
    <row r="2823" s="8" customFormat="1" x14ac:dyDescent="0.35"/>
    <row r="2824" s="8" customFormat="1" x14ac:dyDescent="0.35"/>
    <row r="2825" s="8" customFormat="1" x14ac:dyDescent="0.35"/>
    <row r="2826" s="8" customFormat="1" x14ac:dyDescent="0.35"/>
    <row r="2827" s="8" customFormat="1" x14ac:dyDescent="0.35"/>
    <row r="2828" s="8" customFormat="1" x14ac:dyDescent="0.35"/>
    <row r="2829" s="8" customFormat="1" x14ac:dyDescent="0.35"/>
    <row r="2830" s="8" customFormat="1" x14ac:dyDescent="0.35"/>
    <row r="2831" s="8" customFormat="1" x14ac:dyDescent="0.35"/>
    <row r="2832" s="8" customFormat="1" x14ac:dyDescent="0.35"/>
    <row r="2833" s="8" customFormat="1" x14ac:dyDescent="0.35"/>
    <row r="2834" s="8" customFormat="1" x14ac:dyDescent="0.35"/>
    <row r="2835" s="8" customFormat="1" x14ac:dyDescent="0.35"/>
    <row r="2836" s="8" customFormat="1" x14ac:dyDescent="0.35"/>
    <row r="2837" s="8" customFormat="1" x14ac:dyDescent="0.35"/>
    <row r="2838" s="8" customFormat="1" x14ac:dyDescent="0.35"/>
    <row r="2839" s="8" customFormat="1" x14ac:dyDescent="0.35"/>
    <row r="2840" s="8" customFormat="1" x14ac:dyDescent="0.35"/>
    <row r="2841" s="8" customFormat="1" x14ac:dyDescent="0.35"/>
    <row r="2842" s="8" customFormat="1" x14ac:dyDescent="0.35"/>
    <row r="2843" s="8" customFormat="1" x14ac:dyDescent="0.35"/>
    <row r="2844" s="8" customFormat="1" x14ac:dyDescent="0.35"/>
    <row r="2845" s="8" customFormat="1" x14ac:dyDescent="0.35"/>
    <row r="2846" s="8" customFormat="1" x14ac:dyDescent="0.35"/>
    <row r="2847" s="8" customFormat="1" x14ac:dyDescent="0.35"/>
    <row r="2848" s="8" customFormat="1" x14ac:dyDescent="0.35"/>
    <row r="2849" s="8" customFormat="1" x14ac:dyDescent="0.35"/>
    <row r="2850" s="8" customFormat="1" x14ac:dyDescent="0.35"/>
    <row r="2851" s="8" customFormat="1" x14ac:dyDescent="0.35"/>
    <row r="2852" s="8" customFormat="1" x14ac:dyDescent="0.35"/>
    <row r="2853" s="8" customFormat="1" x14ac:dyDescent="0.35"/>
    <row r="2854" s="8" customFormat="1" x14ac:dyDescent="0.35"/>
    <row r="2855" s="8" customFormat="1" x14ac:dyDescent="0.35"/>
    <row r="2856" s="8" customFormat="1" x14ac:dyDescent="0.35"/>
    <row r="2857" s="8" customFormat="1" x14ac:dyDescent="0.35"/>
    <row r="2858" s="8" customFormat="1" x14ac:dyDescent="0.35"/>
    <row r="2859" s="8" customFormat="1" x14ac:dyDescent="0.35"/>
    <row r="2860" s="8" customFormat="1" x14ac:dyDescent="0.35"/>
    <row r="2861" s="8" customFormat="1" x14ac:dyDescent="0.35"/>
    <row r="2862" s="8" customFormat="1" x14ac:dyDescent="0.35"/>
    <row r="2863" s="8" customFormat="1" x14ac:dyDescent="0.35"/>
    <row r="2864" s="8" customFormat="1" x14ac:dyDescent="0.35"/>
    <row r="2865" s="8" customFormat="1" x14ac:dyDescent="0.35"/>
    <row r="2866" s="8" customFormat="1" x14ac:dyDescent="0.35"/>
    <row r="2867" s="8" customFormat="1" x14ac:dyDescent="0.35"/>
    <row r="2868" s="8" customFormat="1" x14ac:dyDescent="0.35"/>
    <row r="2869" s="8" customFormat="1" x14ac:dyDescent="0.35"/>
    <row r="2870" s="8" customFormat="1" x14ac:dyDescent="0.35"/>
    <row r="2871" s="8" customFormat="1" x14ac:dyDescent="0.35"/>
    <row r="2872" s="8" customFormat="1" x14ac:dyDescent="0.35"/>
    <row r="2873" s="8" customFormat="1" x14ac:dyDescent="0.35"/>
    <row r="2874" s="8" customFormat="1" x14ac:dyDescent="0.35"/>
    <row r="2875" s="8" customFormat="1" x14ac:dyDescent="0.35"/>
    <row r="2876" s="8" customFormat="1" x14ac:dyDescent="0.35"/>
    <row r="2877" s="8" customFormat="1" x14ac:dyDescent="0.35"/>
    <row r="2878" s="8" customFormat="1" x14ac:dyDescent="0.35"/>
    <row r="2879" s="8" customFormat="1" x14ac:dyDescent="0.35"/>
    <row r="2880" s="8" customFormat="1" x14ac:dyDescent="0.35"/>
    <row r="2881" s="8" customFormat="1" x14ac:dyDescent="0.35"/>
    <row r="2882" s="8" customFormat="1" x14ac:dyDescent="0.35"/>
    <row r="2883" s="8" customFormat="1" x14ac:dyDescent="0.35"/>
    <row r="2884" s="8" customFormat="1" x14ac:dyDescent="0.35"/>
    <row r="2885" s="8" customFormat="1" x14ac:dyDescent="0.35"/>
    <row r="2886" s="8" customFormat="1" x14ac:dyDescent="0.35"/>
    <row r="2887" s="8" customFormat="1" x14ac:dyDescent="0.35"/>
    <row r="2888" s="8" customFormat="1" x14ac:dyDescent="0.35"/>
    <row r="2889" s="8" customFormat="1" x14ac:dyDescent="0.35"/>
    <row r="2890" s="8" customFormat="1" x14ac:dyDescent="0.35"/>
    <row r="2891" s="8" customFormat="1" x14ac:dyDescent="0.35"/>
    <row r="2892" s="8" customFormat="1" x14ac:dyDescent="0.35"/>
    <row r="2893" s="8" customFormat="1" x14ac:dyDescent="0.35"/>
    <row r="2894" s="8" customFormat="1" x14ac:dyDescent="0.35"/>
    <row r="2895" s="8" customFormat="1" x14ac:dyDescent="0.35"/>
    <row r="2896" s="8" customFormat="1" x14ac:dyDescent="0.35"/>
    <row r="2897" s="8" customFormat="1" x14ac:dyDescent="0.35"/>
    <row r="2898" s="8" customFormat="1" x14ac:dyDescent="0.35"/>
    <row r="2899" s="8" customFormat="1" x14ac:dyDescent="0.35"/>
    <row r="2900" s="8" customFormat="1" x14ac:dyDescent="0.35"/>
    <row r="2901" s="8" customFormat="1" x14ac:dyDescent="0.35"/>
    <row r="2902" s="8" customFormat="1" x14ac:dyDescent="0.35"/>
    <row r="2903" s="8" customFormat="1" x14ac:dyDescent="0.35"/>
    <row r="2904" s="8" customFormat="1" x14ac:dyDescent="0.35"/>
    <row r="2905" s="8" customFormat="1" x14ac:dyDescent="0.35"/>
    <row r="2906" s="8" customFormat="1" x14ac:dyDescent="0.35"/>
    <row r="2907" s="8" customFormat="1" x14ac:dyDescent="0.35"/>
    <row r="2908" s="8" customFormat="1" x14ac:dyDescent="0.35"/>
    <row r="2909" s="8" customFormat="1" x14ac:dyDescent="0.35"/>
    <row r="2910" s="8" customFormat="1" x14ac:dyDescent="0.35"/>
    <row r="2911" s="8" customFormat="1" x14ac:dyDescent="0.35"/>
    <row r="2912" s="8" customFormat="1" x14ac:dyDescent="0.35"/>
    <row r="2913" s="8" customFormat="1" x14ac:dyDescent="0.35"/>
    <row r="2914" s="8" customFormat="1" x14ac:dyDescent="0.35"/>
    <row r="2915" s="8" customFormat="1" x14ac:dyDescent="0.35"/>
    <row r="2916" s="8" customFormat="1" x14ac:dyDescent="0.35"/>
    <row r="2917" s="8" customFormat="1" x14ac:dyDescent="0.35"/>
    <row r="2918" s="8" customFormat="1" x14ac:dyDescent="0.35"/>
    <row r="2919" s="8" customFormat="1" x14ac:dyDescent="0.35"/>
    <row r="2920" s="8" customFormat="1" x14ac:dyDescent="0.35"/>
    <row r="2921" s="8" customFormat="1" x14ac:dyDescent="0.35"/>
    <row r="2922" s="8" customFormat="1" x14ac:dyDescent="0.35"/>
    <row r="2923" s="8" customFormat="1" x14ac:dyDescent="0.35"/>
    <row r="2924" s="8" customFormat="1" x14ac:dyDescent="0.35"/>
    <row r="2925" s="8" customFormat="1" x14ac:dyDescent="0.35"/>
    <row r="2926" s="8" customFormat="1" x14ac:dyDescent="0.35"/>
    <row r="2927" s="8" customFormat="1" x14ac:dyDescent="0.35"/>
    <row r="2928" s="8" customFormat="1" x14ac:dyDescent="0.35"/>
    <row r="2929" s="8" customFormat="1" x14ac:dyDescent="0.35"/>
    <row r="2930" s="8" customFormat="1" x14ac:dyDescent="0.35"/>
    <row r="2931" s="8" customFormat="1" x14ac:dyDescent="0.35"/>
    <row r="2932" s="8" customFormat="1" x14ac:dyDescent="0.35"/>
    <row r="2933" s="8" customFormat="1" x14ac:dyDescent="0.35"/>
    <row r="2934" s="8" customFormat="1" x14ac:dyDescent="0.35"/>
    <row r="2935" s="8" customFormat="1" x14ac:dyDescent="0.35"/>
    <row r="2936" s="8" customFormat="1" x14ac:dyDescent="0.35"/>
    <row r="2937" s="8" customFormat="1" x14ac:dyDescent="0.35"/>
    <row r="2938" s="8" customFormat="1" x14ac:dyDescent="0.35"/>
    <row r="2939" s="8" customFormat="1" x14ac:dyDescent="0.35"/>
    <row r="2940" s="8" customFormat="1" x14ac:dyDescent="0.35"/>
    <row r="2941" s="8" customFormat="1" x14ac:dyDescent="0.35"/>
    <row r="2942" s="8" customFormat="1" x14ac:dyDescent="0.35"/>
    <row r="2943" s="8" customFormat="1" x14ac:dyDescent="0.35"/>
    <row r="2944" s="8" customFormat="1" x14ac:dyDescent="0.35"/>
    <row r="2945" s="8" customFormat="1" x14ac:dyDescent="0.35"/>
    <row r="2946" s="8" customFormat="1" x14ac:dyDescent="0.35"/>
    <row r="2947" s="8" customFormat="1" x14ac:dyDescent="0.35"/>
    <row r="2948" s="8" customFormat="1" x14ac:dyDescent="0.35"/>
    <row r="2949" s="8" customFormat="1" x14ac:dyDescent="0.35"/>
    <row r="2950" s="8" customFormat="1" x14ac:dyDescent="0.35"/>
    <row r="2951" s="8" customFormat="1" x14ac:dyDescent="0.35"/>
    <row r="2952" s="8" customFormat="1" x14ac:dyDescent="0.35"/>
    <row r="2953" s="8" customFormat="1" x14ac:dyDescent="0.35"/>
    <row r="2954" s="8" customFormat="1" x14ac:dyDescent="0.35"/>
    <row r="2955" s="8" customFormat="1" x14ac:dyDescent="0.35"/>
    <row r="2956" s="8" customFormat="1" x14ac:dyDescent="0.35"/>
    <row r="2957" s="8" customFormat="1" x14ac:dyDescent="0.35"/>
    <row r="2958" s="8" customFormat="1" x14ac:dyDescent="0.35"/>
    <row r="2959" s="8" customFormat="1" x14ac:dyDescent="0.35"/>
    <row r="2960" s="8" customFormat="1" x14ac:dyDescent="0.35"/>
    <row r="2961" s="8" customFormat="1" x14ac:dyDescent="0.35"/>
    <row r="2962" s="8" customFormat="1" x14ac:dyDescent="0.35"/>
    <row r="2963" s="8" customFormat="1" x14ac:dyDescent="0.35"/>
    <row r="2964" s="8" customFormat="1" x14ac:dyDescent="0.35"/>
    <row r="2965" s="8" customFormat="1" x14ac:dyDescent="0.35"/>
    <row r="2966" s="8" customFormat="1" x14ac:dyDescent="0.35"/>
    <row r="2967" s="8" customFormat="1" x14ac:dyDescent="0.35"/>
    <row r="2968" s="8" customFormat="1" x14ac:dyDescent="0.35"/>
    <row r="2969" s="8" customFormat="1" x14ac:dyDescent="0.35"/>
    <row r="2970" s="8" customFormat="1" x14ac:dyDescent="0.35"/>
    <row r="2971" s="8" customFormat="1" x14ac:dyDescent="0.35"/>
    <row r="2972" s="8" customFormat="1" x14ac:dyDescent="0.35"/>
    <row r="2973" s="8" customFormat="1" x14ac:dyDescent="0.35"/>
    <row r="2974" s="8" customFormat="1" x14ac:dyDescent="0.35"/>
    <row r="2975" s="8" customFormat="1" x14ac:dyDescent="0.35"/>
    <row r="2976" s="8" customFormat="1" x14ac:dyDescent="0.35"/>
    <row r="2977" s="8" customFormat="1" x14ac:dyDescent="0.35"/>
    <row r="2978" s="8" customFormat="1" x14ac:dyDescent="0.35"/>
    <row r="2979" s="8" customFormat="1" x14ac:dyDescent="0.35"/>
    <row r="2980" s="8" customFormat="1" x14ac:dyDescent="0.35"/>
    <row r="2981" s="8" customFormat="1" x14ac:dyDescent="0.35"/>
    <row r="2982" s="8" customFormat="1" x14ac:dyDescent="0.35"/>
    <row r="2983" s="8" customFormat="1" x14ac:dyDescent="0.35"/>
    <row r="2984" s="8" customFormat="1" x14ac:dyDescent="0.35"/>
    <row r="2985" s="8" customFormat="1" x14ac:dyDescent="0.35"/>
    <row r="2986" s="8" customFormat="1" x14ac:dyDescent="0.35"/>
    <row r="2987" s="8" customFormat="1" x14ac:dyDescent="0.35"/>
    <row r="2988" s="8" customFormat="1" x14ac:dyDescent="0.35"/>
    <row r="2989" s="8" customFormat="1" x14ac:dyDescent="0.35"/>
    <row r="2990" s="8" customFormat="1" x14ac:dyDescent="0.35"/>
    <row r="2991" s="8" customFormat="1" x14ac:dyDescent="0.35"/>
    <row r="2992" s="8" customFormat="1" x14ac:dyDescent="0.35"/>
    <row r="2993" s="8" customFormat="1" x14ac:dyDescent="0.35"/>
    <row r="2994" s="8" customFormat="1" x14ac:dyDescent="0.35"/>
    <row r="2995" s="8" customFormat="1" x14ac:dyDescent="0.35"/>
    <row r="2996" s="8" customFormat="1" x14ac:dyDescent="0.35"/>
    <row r="2997" s="8" customFormat="1" x14ac:dyDescent="0.35"/>
    <row r="2998" s="8" customFormat="1" x14ac:dyDescent="0.35"/>
    <row r="2999" s="8" customFormat="1" x14ac:dyDescent="0.35"/>
    <row r="3000" s="8" customFormat="1" x14ac:dyDescent="0.35"/>
    <row r="3001" s="8" customFormat="1" x14ac:dyDescent="0.35"/>
    <row r="3002" s="8" customFormat="1" x14ac:dyDescent="0.35"/>
    <row r="3003" s="8" customFormat="1" x14ac:dyDescent="0.35"/>
    <row r="3004" s="8" customFormat="1" x14ac:dyDescent="0.35"/>
    <row r="3005" s="8" customFormat="1" x14ac:dyDescent="0.35"/>
    <row r="3006" s="8" customFormat="1" x14ac:dyDescent="0.35"/>
    <row r="3007" s="8" customFormat="1" x14ac:dyDescent="0.35"/>
    <row r="3008" s="8" customFormat="1" x14ac:dyDescent="0.35"/>
    <row r="3009" s="8" customFormat="1" x14ac:dyDescent="0.35"/>
    <row r="3010" s="8" customFormat="1" x14ac:dyDescent="0.35"/>
    <row r="3011" s="8" customFormat="1" x14ac:dyDescent="0.35"/>
    <row r="3012" s="8" customFormat="1" x14ac:dyDescent="0.35"/>
    <row r="3013" s="8" customFormat="1" x14ac:dyDescent="0.35"/>
    <row r="3014" s="8" customFormat="1" x14ac:dyDescent="0.35"/>
    <row r="3015" s="8" customFormat="1" x14ac:dyDescent="0.35"/>
    <row r="3016" s="8" customFormat="1" x14ac:dyDescent="0.35"/>
    <row r="3017" s="8" customFormat="1" x14ac:dyDescent="0.35"/>
    <row r="3018" s="8" customFormat="1" x14ac:dyDescent="0.35"/>
    <row r="3019" s="8" customFormat="1" x14ac:dyDescent="0.35"/>
    <row r="3020" s="8" customFormat="1" x14ac:dyDescent="0.35"/>
    <row r="3021" s="8" customFormat="1" x14ac:dyDescent="0.35"/>
    <row r="3022" s="8" customFormat="1" x14ac:dyDescent="0.35"/>
    <row r="3023" s="8" customFormat="1" x14ac:dyDescent="0.35"/>
    <row r="3024" s="8" customFormat="1" x14ac:dyDescent="0.35"/>
    <row r="3025" s="8" customFormat="1" x14ac:dyDescent="0.35"/>
    <row r="3026" s="8" customFormat="1" x14ac:dyDescent="0.35"/>
    <row r="3027" s="8" customFormat="1" x14ac:dyDescent="0.35"/>
    <row r="3028" s="8" customFormat="1" x14ac:dyDescent="0.35"/>
    <row r="3029" s="8" customFormat="1" x14ac:dyDescent="0.35"/>
    <row r="3030" s="8" customFormat="1" x14ac:dyDescent="0.35"/>
    <row r="3031" s="8" customFormat="1" x14ac:dyDescent="0.35"/>
    <row r="3032" s="8" customFormat="1" x14ac:dyDescent="0.35"/>
    <row r="3033" s="8" customFormat="1" x14ac:dyDescent="0.35"/>
    <row r="3034" s="8" customFormat="1" x14ac:dyDescent="0.35"/>
    <row r="3035" s="8" customFormat="1" x14ac:dyDescent="0.35"/>
    <row r="3036" s="8" customFormat="1" x14ac:dyDescent="0.35"/>
    <row r="3037" s="8" customFormat="1" x14ac:dyDescent="0.35"/>
    <row r="3038" s="8" customFormat="1" x14ac:dyDescent="0.35"/>
    <row r="3039" s="8" customFormat="1" x14ac:dyDescent="0.35"/>
    <row r="3040" s="8" customFormat="1" x14ac:dyDescent="0.35"/>
    <row r="3041" s="8" customFormat="1" x14ac:dyDescent="0.35"/>
    <row r="3042" s="8" customFormat="1" x14ac:dyDescent="0.35"/>
    <row r="3043" s="8" customFormat="1" x14ac:dyDescent="0.35"/>
    <row r="3044" s="8" customFormat="1" x14ac:dyDescent="0.35"/>
    <row r="3045" s="8" customFormat="1" x14ac:dyDescent="0.35"/>
    <row r="3046" s="8" customFormat="1" x14ac:dyDescent="0.35"/>
    <row r="3047" s="8" customFormat="1" x14ac:dyDescent="0.35"/>
    <row r="3048" s="8" customFormat="1" x14ac:dyDescent="0.35"/>
    <row r="3049" s="8" customFormat="1" x14ac:dyDescent="0.35"/>
    <row r="3050" s="8" customFormat="1" x14ac:dyDescent="0.35"/>
    <row r="3051" s="8" customFormat="1" x14ac:dyDescent="0.35"/>
    <row r="3052" s="8" customFormat="1" x14ac:dyDescent="0.35"/>
    <row r="3053" s="8" customFormat="1" x14ac:dyDescent="0.35"/>
    <row r="3054" s="8" customFormat="1" x14ac:dyDescent="0.35"/>
    <row r="3055" s="8" customFormat="1" x14ac:dyDescent="0.35"/>
    <row r="3056" s="8" customFormat="1" x14ac:dyDescent="0.35"/>
    <row r="3057" s="8" customFormat="1" x14ac:dyDescent="0.35"/>
    <row r="3058" s="8" customFormat="1" x14ac:dyDescent="0.35"/>
    <row r="3059" s="8" customFormat="1" x14ac:dyDescent="0.35"/>
    <row r="3060" s="8" customFormat="1" x14ac:dyDescent="0.35"/>
    <row r="3061" s="8" customFormat="1" x14ac:dyDescent="0.35"/>
    <row r="3062" s="8" customFormat="1" x14ac:dyDescent="0.35"/>
    <row r="3063" s="8" customFormat="1" x14ac:dyDescent="0.35"/>
    <row r="3064" s="8" customFormat="1" x14ac:dyDescent="0.35"/>
    <row r="3065" s="8" customFormat="1" x14ac:dyDescent="0.35"/>
    <row r="3066" s="8" customFormat="1" x14ac:dyDescent="0.35"/>
    <row r="3067" s="8" customFormat="1" x14ac:dyDescent="0.35"/>
    <row r="3068" s="8" customFormat="1" x14ac:dyDescent="0.35"/>
    <row r="3069" s="8" customFormat="1" x14ac:dyDescent="0.35"/>
    <row r="3070" s="8" customFormat="1" x14ac:dyDescent="0.35"/>
    <row r="3071" s="8" customFormat="1" x14ac:dyDescent="0.35"/>
    <row r="3072" s="8" customFormat="1" x14ac:dyDescent="0.35"/>
    <row r="3073" s="8" customFormat="1" x14ac:dyDescent="0.35"/>
    <row r="3074" s="8" customFormat="1" x14ac:dyDescent="0.35"/>
    <row r="3075" s="8" customFormat="1" x14ac:dyDescent="0.35"/>
    <row r="3076" s="8" customFormat="1" x14ac:dyDescent="0.35"/>
    <row r="3077" s="8" customFormat="1" x14ac:dyDescent="0.35"/>
    <row r="3078" s="8" customFormat="1" x14ac:dyDescent="0.35"/>
    <row r="3079" s="8" customFormat="1" x14ac:dyDescent="0.35"/>
    <row r="3080" s="8" customFormat="1" x14ac:dyDescent="0.35"/>
    <row r="3081" s="8" customFormat="1" x14ac:dyDescent="0.35"/>
    <row r="3082" s="8" customFormat="1" x14ac:dyDescent="0.35"/>
    <row r="3083" s="8" customFormat="1" x14ac:dyDescent="0.35"/>
    <row r="3084" s="8" customFormat="1" x14ac:dyDescent="0.35"/>
    <row r="3085" s="8" customFormat="1" x14ac:dyDescent="0.35"/>
    <row r="3086" s="8" customFormat="1" x14ac:dyDescent="0.35"/>
    <row r="3087" s="8" customFormat="1" x14ac:dyDescent="0.35"/>
    <row r="3088" s="8" customFormat="1" x14ac:dyDescent="0.35"/>
    <row r="3089" s="8" customFormat="1" x14ac:dyDescent="0.35"/>
    <row r="3090" s="8" customFormat="1" x14ac:dyDescent="0.35"/>
    <row r="3091" s="8" customFormat="1" x14ac:dyDescent="0.35"/>
    <row r="3092" s="8" customFormat="1" x14ac:dyDescent="0.35"/>
    <row r="3093" s="8" customFormat="1" x14ac:dyDescent="0.35"/>
    <row r="3094" s="8" customFormat="1" x14ac:dyDescent="0.35"/>
    <row r="3095" s="8" customFormat="1" x14ac:dyDescent="0.35"/>
    <row r="3096" s="8" customFormat="1" x14ac:dyDescent="0.35"/>
    <row r="3097" s="8" customFormat="1" x14ac:dyDescent="0.35"/>
    <row r="3098" s="8" customFormat="1" x14ac:dyDescent="0.35"/>
    <row r="3099" s="8" customFormat="1" x14ac:dyDescent="0.35"/>
    <row r="3100" s="8" customFormat="1" x14ac:dyDescent="0.35"/>
    <row r="3101" s="8" customFormat="1" x14ac:dyDescent="0.35"/>
    <row r="3102" s="8" customFormat="1" x14ac:dyDescent="0.35"/>
    <row r="3103" s="8" customFormat="1" x14ac:dyDescent="0.35"/>
    <row r="3104" s="8" customFormat="1" x14ac:dyDescent="0.35"/>
    <row r="3105" s="8" customFormat="1" x14ac:dyDescent="0.35"/>
    <row r="3106" s="8" customFormat="1" x14ac:dyDescent="0.35"/>
    <row r="3107" s="8" customFormat="1" x14ac:dyDescent="0.35"/>
    <row r="3108" s="8" customFormat="1" x14ac:dyDescent="0.35"/>
    <row r="3109" s="8" customFormat="1" x14ac:dyDescent="0.35"/>
    <row r="3110" s="8" customFormat="1" x14ac:dyDescent="0.35"/>
    <row r="3111" s="8" customFormat="1" x14ac:dyDescent="0.35"/>
    <row r="3112" s="8" customFormat="1" x14ac:dyDescent="0.35"/>
    <row r="3113" s="8" customFormat="1" x14ac:dyDescent="0.35"/>
    <row r="3114" s="8" customFormat="1" x14ac:dyDescent="0.35"/>
    <row r="3115" s="8" customFormat="1" x14ac:dyDescent="0.35"/>
    <row r="3116" s="8" customFormat="1" x14ac:dyDescent="0.35"/>
    <row r="3117" s="8" customFormat="1" x14ac:dyDescent="0.35"/>
    <row r="3118" s="8" customFormat="1" x14ac:dyDescent="0.35"/>
    <row r="3119" s="8" customFormat="1" x14ac:dyDescent="0.35"/>
    <row r="3120" s="8" customFormat="1" x14ac:dyDescent="0.35"/>
    <row r="3121" s="8" customFormat="1" x14ac:dyDescent="0.35"/>
    <row r="3122" s="8" customFormat="1" x14ac:dyDescent="0.35"/>
    <row r="3123" s="8" customFormat="1" x14ac:dyDescent="0.35"/>
    <row r="3124" s="8" customFormat="1" x14ac:dyDescent="0.35"/>
    <row r="3125" s="8" customFormat="1" x14ac:dyDescent="0.35"/>
    <row r="3126" s="8" customFormat="1" x14ac:dyDescent="0.35"/>
    <row r="3127" s="8" customFormat="1" x14ac:dyDescent="0.35"/>
    <row r="3128" s="8" customFormat="1" x14ac:dyDescent="0.35"/>
    <row r="3129" s="8" customFormat="1" x14ac:dyDescent="0.35"/>
    <row r="3130" s="8" customFormat="1" x14ac:dyDescent="0.35"/>
    <row r="3131" s="8" customFormat="1" x14ac:dyDescent="0.35"/>
    <row r="3132" s="8" customFormat="1" x14ac:dyDescent="0.35"/>
    <row r="3133" s="8" customFormat="1" x14ac:dyDescent="0.35"/>
    <row r="3134" s="8" customFormat="1" x14ac:dyDescent="0.35"/>
    <row r="3135" s="8" customFormat="1" x14ac:dyDescent="0.35"/>
    <row r="3136" s="8" customFormat="1" x14ac:dyDescent="0.35"/>
    <row r="3137" s="8" customFormat="1" x14ac:dyDescent="0.35"/>
    <row r="3138" s="8" customFormat="1" x14ac:dyDescent="0.35"/>
    <row r="3139" s="8" customFormat="1" x14ac:dyDescent="0.35"/>
    <row r="3140" s="8" customFormat="1" x14ac:dyDescent="0.35"/>
    <row r="3141" s="8" customFormat="1" x14ac:dyDescent="0.35"/>
    <row r="3142" s="8" customFormat="1" x14ac:dyDescent="0.35"/>
    <row r="3143" s="8" customFormat="1" x14ac:dyDescent="0.35"/>
    <row r="3144" s="8" customFormat="1" x14ac:dyDescent="0.35"/>
    <row r="3145" s="8" customFormat="1" x14ac:dyDescent="0.35"/>
    <row r="3146" s="8" customFormat="1" x14ac:dyDescent="0.35"/>
    <row r="3147" s="8" customFormat="1" x14ac:dyDescent="0.35"/>
    <row r="3148" s="8" customFormat="1" x14ac:dyDescent="0.35"/>
    <row r="3149" s="8" customFormat="1" x14ac:dyDescent="0.35"/>
    <row r="3150" s="8" customFormat="1" x14ac:dyDescent="0.35"/>
    <row r="3151" s="8" customFormat="1" x14ac:dyDescent="0.35"/>
    <row r="3152" s="8" customFormat="1" x14ac:dyDescent="0.35"/>
    <row r="3153" s="8" customFormat="1" x14ac:dyDescent="0.35"/>
    <row r="3154" s="8" customFormat="1" x14ac:dyDescent="0.35"/>
    <row r="3155" s="8" customFormat="1" x14ac:dyDescent="0.35"/>
    <row r="3156" s="8" customFormat="1" x14ac:dyDescent="0.35"/>
    <row r="3157" s="8" customFormat="1" x14ac:dyDescent="0.35"/>
    <row r="3158" s="8" customFormat="1" x14ac:dyDescent="0.35"/>
    <row r="3159" s="8" customFormat="1" x14ac:dyDescent="0.35"/>
    <row r="3160" s="8" customFormat="1" x14ac:dyDescent="0.35"/>
    <row r="3161" s="8" customFormat="1" x14ac:dyDescent="0.35"/>
    <row r="3162" s="8" customFormat="1" x14ac:dyDescent="0.35"/>
    <row r="3163" s="8" customFormat="1" x14ac:dyDescent="0.35"/>
    <row r="3164" s="8" customFormat="1" x14ac:dyDescent="0.35"/>
    <row r="3165" s="8" customFormat="1" x14ac:dyDescent="0.35"/>
    <row r="3166" s="8" customFormat="1" x14ac:dyDescent="0.35"/>
    <row r="3167" s="8" customFormat="1" x14ac:dyDescent="0.35"/>
    <row r="3168" s="8" customFormat="1" x14ac:dyDescent="0.35"/>
    <row r="3169" s="8" customFormat="1" x14ac:dyDescent="0.35"/>
    <row r="3170" s="8" customFormat="1" x14ac:dyDescent="0.35"/>
    <row r="3171" s="8" customFormat="1" x14ac:dyDescent="0.35"/>
    <row r="3172" s="8" customFormat="1" x14ac:dyDescent="0.35"/>
    <row r="3173" s="8" customFormat="1" x14ac:dyDescent="0.35"/>
    <row r="3174" s="8" customFormat="1" x14ac:dyDescent="0.35"/>
    <row r="3175" s="8" customFormat="1" x14ac:dyDescent="0.35"/>
    <row r="3176" s="8" customFormat="1" x14ac:dyDescent="0.35"/>
    <row r="3177" s="8" customFormat="1" x14ac:dyDescent="0.35"/>
    <row r="3178" s="8" customFormat="1" x14ac:dyDescent="0.35"/>
    <row r="3179" s="8" customFormat="1" x14ac:dyDescent="0.35"/>
    <row r="3180" s="8" customFormat="1" x14ac:dyDescent="0.35"/>
    <row r="3181" s="8" customFormat="1" x14ac:dyDescent="0.35"/>
    <row r="3182" s="8" customFormat="1" x14ac:dyDescent="0.35"/>
    <row r="3183" s="8" customFormat="1" x14ac:dyDescent="0.35"/>
    <row r="3184" s="8" customFormat="1" x14ac:dyDescent="0.35"/>
    <row r="3185" s="8" customFormat="1" x14ac:dyDescent="0.35"/>
    <row r="3186" s="8" customFormat="1" x14ac:dyDescent="0.35"/>
    <row r="3187" s="8" customFormat="1" x14ac:dyDescent="0.35"/>
    <row r="3188" s="8" customFormat="1" x14ac:dyDescent="0.35"/>
    <row r="3189" s="8" customFormat="1" x14ac:dyDescent="0.35"/>
    <row r="3190" s="8" customFormat="1" x14ac:dyDescent="0.35"/>
    <row r="3191" s="8" customFormat="1" x14ac:dyDescent="0.35"/>
    <row r="3192" s="8" customFormat="1" x14ac:dyDescent="0.35"/>
    <row r="3193" s="8" customFormat="1" x14ac:dyDescent="0.35"/>
    <row r="3194" s="8" customFormat="1" x14ac:dyDescent="0.35"/>
    <row r="3195" s="8" customFormat="1" x14ac:dyDescent="0.35"/>
    <row r="3196" s="8" customFormat="1" x14ac:dyDescent="0.35"/>
    <row r="3197" s="8" customFormat="1" x14ac:dyDescent="0.35"/>
    <row r="3198" s="8" customFormat="1" x14ac:dyDescent="0.35"/>
    <row r="3199" s="8" customFormat="1" x14ac:dyDescent="0.35"/>
    <row r="3200" s="8" customFormat="1" x14ac:dyDescent="0.35"/>
    <row r="3201" s="8" customFormat="1" x14ac:dyDescent="0.35"/>
    <row r="3202" s="8" customFormat="1" x14ac:dyDescent="0.35"/>
    <row r="3203" s="8" customFormat="1" x14ac:dyDescent="0.35"/>
    <row r="3204" s="8" customFormat="1" x14ac:dyDescent="0.35"/>
    <row r="3205" s="8" customFormat="1" x14ac:dyDescent="0.35"/>
    <row r="3206" s="8" customFormat="1" x14ac:dyDescent="0.35"/>
    <row r="3207" s="8" customFormat="1" x14ac:dyDescent="0.35"/>
    <row r="3208" s="8" customFormat="1" x14ac:dyDescent="0.35"/>
    <row r="3209" s="8" customFormat="1" x14ac:dyDescent="0.35"/>
    <row r="3210" s="8" customFormat="1" x14ac:dyDescent="0.35"/>
    <row r="3211" s="8" customFormat="1" x14ac:dyDescent="0.35"/>
    <row r="3212" s="8" customFormat="1" x14ac:dyDescent="0.35"/>
    <row r="3213" s="8" customFormat="1" x14ac:dyDescent="0.35"/>
    <row r="3214" s="8" customFormat="1" x14ac:dyDescent="0.35"/>
    <row r="3215" s="8" customFormat="1" x14ac:dyDescent="0.35"/>
    <row r="3216" s="8" customFormat="1" x14ac:dyDescent="0.35"/>
    <row r="3217" s="8" customFormat="1" x14ac:dyDescent="0.35"/>
    <row r="3218" s="8" customFormat="1" x14ac:dyDescent="0.35"/>
    <row r="3219" s="8" customFormat="1" x14ac:dyDescent="0.35"/>
    <row r="3220" s="8" customFormat="1" x14ac:dyDescent="0.35"/>
    <row r="3221" s="8" customFormat="1" x14ac:dyDescent="0.35"/>
    <row r="3222" s="8" customFormat="1" x14ac:dyDescent="0.35"/>
    <row r="3223" s="8" customFormat="1" x14ac:dyDescent="0.35"/>
    <row r="3224" s="8" customFormat="1" x14ac:dyDescent="0.35"/>
    <row r="3225" s="8" customFormat="1" x14ac:dyDescent="0.35"/>
    <row r="3226" s="8" customFormat="1" x14ac:dyDescent="0.35"/>
    <row r="3227" s="8" customFormat="1" x14ac:dyDescent="0.35"/>
    <row r="3228" s="8" customFormat="1" x14ac:dyDescent="0.35"/>
    <row r="3229" s="8" customFormat="1" x14ac:dyDescent="0.35"/>
    <row r="3230" s="8" customFormat="1" x14ac:dyDescent="0.35"/>
    <row r="3231" s="8" customFormat="1" x14ac:dyDescent="0.35"/>
    <row r="3232" s="8" customFormat="1" x14ac:dyDescent="0.35"/>
    <row r="3233" s="8" customFormat="1" x14ac:dyDescent="0.35"/>
    <row r="3234" s="8" customFormat="1" x14ac:dyDescent="0.35"/>
    <row r="3235" s="8" customFormat="1" x14ac:dyDescent="0.35"/>
    <row r="3236" s="8" customFormat="1" x14ac:dyDescent="0.35"/>
    <row r="3237" s="8" customFormat="1" x14ac:dyDescent="0.35"/>
    <row r="3238" s="8" customFormat="1" x14ac:dyDescent="0.35"/>
    <row r="3239" s="8" customFormat="1" x14ac:dyDescent="0.35"/>
    <row r="3240" s="8" customFormat="1" x14ac:dyDescent="0.35"/>
    <row r="3241" s="8" customFormat="1" x14ac:dyDescent="0.35"/>
    <row r="3242" s="8" customFormat="1" x14ac:dyDescent="0.35"/>
    <row r="3243" s="8" customFormat="1" x14ac:dyDescent="0.35"/>
    <row r="3244" s="8" customFormat="1" x14ac:dyDescent="0.35"/>
    <row r="3245" s="8" customFormat="1" x14ac:dyDescent="0.35"/>
    <row r="3246" s="8" customFormat="1" x14ac:dyDescent="0.35"/>
    <row r="3247" s="8" customFormat="1" x14ac:dyDescent="0.35"/>
    <row r="3248" s="8" customFormat="1" x14ac:dyDescent="0.35"/>
    <row r="3249" s="8" customFormat="1" x14ac:dyDescent="0.35"/>
    <row r="3250" s="8" customFormat="1" x14ac:dyDescent="0.35"/>
    <row r="3251" s="8" customFormat="1" x14ac:dyDescent="0.35"/>
    <row r="3252" s="8" customFormat="1" x14ac:dyDescent="0.35"/>
    <row r="3253" s="8" customFormat="1" x14ac:dyDescent="0.35"/>
    <row r="3254" s="8" customFormat="1" x14ac:dyDescent="0.35"/>
    <row r="3255" s="8" customFormat="1" x14ac:dyDescent="0.35"/>
    <row r="3256" s="8" customFormat="1" x14ac:dyDescent="0.35"/>
    <row r="3257" s="8" customFormat="1" x14ac:dyDescent="0.35"/>
    <row r="3258" s="8" customFormat="1" x14ac:dyDescent="0.35"/>
    <row r="3259" s="8" customFormat="1" x14ac:dyDescent="0.35"/>
    <row r="3260" s="8" customFormat="1" x14ac:dyDescent="0.35"/>
    <row r="3261" s="8" customFormat="1" x14ac:dyDescent="0.35"/>
    <row r="3262" s="8" customFormat="1" x14ac:dyDescent="0.35"/>
    <row r="3263" s="8" customFormat="1" x14ac:dyDescent="0.35"/>
    <row r="3264" s="8" customFormat="1" x14ac:dyDescent="0.35"/>
    <row r="3265" s="8" customFormat="1" x14ac:dyDescent="0.35"/>
    <row r="3266" s="8" customFormat="1" x14ac:dyDescent="0.35"/>
    <row r="3267" s="8" customFormat="1" x14ac:dyDescent="0.35"/>
    <row r="3268" s="8" customFormat="1" x14ac:dyDescent="0.35"/>
    <row r="3269" s="8" customFormat="1" x14ac:dyDescent="0.35"/>
    <row r="3270" s="8" customFormat="1" x14ac:dyDescent="0.35"/>
    <row r="3271" s="8" customFormat="1" x14ac:dyDescent="0.35"/>
    <row r="3272" s="8" customFormat="1" x14ac:dyDescent="0.35"/>
    <row r="3273" s="8" customFormat="1" x14ac:dyDescent="0.35"/>
    <row r="3274" s="8" customFormat="1" x14ac:dyDescent="0.35"/>
    <row r="3275" s="8" customFormat="1" x14ac:dyDescent="0.35"/>
    <row r="3276" s="8" customFormat="1" x14ac:dyDescent="0.35"/>
    <row r="3277" s="8" customFormat="1" x14ac:dyDescent="0.35"/>
    <row r="3278" s="8" customFormat="1" x14ac:dyDescent="0.35"/>
    <row r="3279" s="8" customFormat="1" x14ac:dyDescent="0.35"/>
    <row r="3280" s="8" customFormat="1" x14ac:dyDescent="0.35"/>
    <row r="3281" s="8" customFormat="1" x14ac:dyDescent="0.35"/>
    <row r="3282" s="8" customFormat="1" x14ac:dyDescent="0.35"/>
    <row r="3283" s="8" customFormat="1" x14ac:dyDescent="0.35"/>
    <row r="3284" s="8" customFormat="1" x14ac:dyDescent="0.35"/>
    <row r="3285" s="8" customFormat="1" x14ac:dyDescent="0.35"/>
    <row r="3286" s="8" customFormat="1" x14ac:dyDescent="0.35"/>
    <row r="3287" s="8" customFormat="1" x14ac:dyDescent="0.35"/>
    <row r="3288" s="8" customFormat="1" x14ac:dyDescent="0.35"/>
    <row r="3289" s="8" customFormat="1" x14ac:dyDescent="0.35"/>
    <row r="3290" s="8" customFormat="1" x14ac:dyDescent="0.35"/>
    <row r="3291" s="8" customFormat="1" x14ac:dyDescent="0.35"/>
    <row r="3292" s="8" customFormat="1" x14ac:dyDescent="0.35"/>
    <row r="3293" s="8" customFormat="1" x14ac:dyDescent="0.35"/>
    <row r="3294" s="8" customFormat="1" x14ac:dyDescent="0.35"/>
    <row r="3295" s="8" customFormat="1" x14ac:dyDescent="0.35"/>
    <row r="3296" s="8" customFormat="1" x14ac:dyDescent="0.35"/>
    <row r="3297" s="8" customFormat="1" x14ac:dyDescent="0.35"/>
    <row r="3298" s="8" customFormat="1" x14ac:dyDescent="0.35"/>
    <row r="3299" s="8" customFormat="1" x14ac:dyDescent="0.35"/>
    <row r="3300" s="8" customFormat="1" x14ac:dyDescent="0.35"/>
    <row r="3301" s="8" customFormat="1" x14ac:dyDescent="0.35"/>
    <row r="3302" s="8" customFormat="1" x14ac:dyDescent="0.35"/>
    <row r="3303" s="8" customFormat="1" x14ac:dyDescent="0.35"/>
    <row r="3304" s="8" customFormat="1" x14ac:dyDescent="0.35"/>
    <row r="3305" s="8" customFormat="1" x14ac:dyDescent="0.35"/>
    <row r="3306" s="8" customFormat="1" x14ac:dyDescent="0.35"/>
    <row r="3307" s="8" customFormat="1" x14ac:dyDescent="0.35"/>
    <row r="3308" s="8" customFormat="1" x14ac:dyDescent="0.35"/>
    <row r="3309" s="8" customFormat="1" x14ac:dyDescent="0.35"/>
    <row r="3310" s="8" customFormat="1" x14ac:dyDescent="0.35"/>
    <row r="3311" s="8" customFormat="1" x14ac:dyDescent="0.35"/>
    <row r="3312" s="8" customFormat="1" x14ac:dyDescent="0.35"/>
    <row r="3313" s="8" customFormat="1" x14ac:dyDescent="0.35"/>
    <row r="3314" s="8" customFormat="1" x14ac:dyDescent="0.35"/>
    <row r="3315" s="8" customFormat="1" x14ac:dyDescent="0.35"/>
    <row r="3316" s="8" customFormat="1" x14ac:dyDescent="0.35"/>
    <row r="3317" s="8" customFormat="1" x14ac:dyDescent="0.35"/>
    <row r="3318" s="8" customFormat="1" x14ac:dyDescent="0.35"/>
    <row r="3319" s="8" customFormat="1" x14ac:dyDescent="0.35"/>
    <row r="3320" s="8" customFormat="1" x14ac:dyDescent="0.35"/>
    <row r="3321" s="8" customFormat="1" x14ac:dyDescent="0.35"/>
    <row r="3322" s="8" customFormat="1" x14ac:dyDescent="0.35"/>
    <row r="3323" s="8" customFormat="1" x14ac:dyDescent="0.35"/>
    <row r="3324" s="8" customFormat="1" x14ac:dyDescent="0.35"/>
    <row r="3325" s="8" customFormat="1" x14ac:dyDescent="0.35"/>
    <row r="3326" s="8" customFormat="1" x14ac:dyDescent="0.35"/>
    <row r="3327" s="8" customFormat="1" x14ac:dyDescent="0.35"/>
    <row r="3328" s="8" customFormat="1" x14ac:dyDescent="0.35"/>
    <row r="3329" s="8" customFormat="1" x14ac:dyDescent="0.35"/>
    <row r="3330" s="8" customFormat="1" x14ac:dyDescent="0.35"/>
    <row r="3331" s="8" customFormat="1" x14ac:dyDescent="0.35"/>
    <row r="3332" s="8" customFormat="1" x14ac:dyDescent="0.35"/>
    <row r="3333" s="8" customFormat="1" x14ac:dyDescent="0.35"/>
    <row r="3334" s="8" customFormat="1" x14ac:dyDescent="0.35"/>
    <row r="3335" s="8" customFormat="1" x14ac:dyDescent="0.35"/>
    <row r="3336" s="8" customFormat="1" x14ac:dyDescent="0.35"/>
    <row r="3337" s="8" customFormat="1" x14ac:dyDescent="0.35"/>
    <row r="3338" s="8" customFormat="1" x14ac:dyDescent="0.35"/>
    <row r="3339" s="8" customFormat="1" x14ac:dyDescent="0.35"/>
    <row r="3340" s="8" customFormat="1" x14ac:dyDescent="0.35"/>
    <row r="3341" s="8" customFormat="1" x14ac:dyDescent="0.35"/>
    <row r="3342" s="8" customFormat="1" x14ac:dyDescent="0.35"/>
    <row r="3343" s="8" customFormat="1" x14ac:dyDescent="0.35"/>
    <row r="3344" s="8" customFormat="1" x14ac:dyDescent="0.35"/>
    <row r="3345" s="8" customFormat="1" x14ac:dyDescent="0.35"/>
    <row r="3346" s="8" customFormat="1" x14ac:dyDescent="0.35"/>
    <row r="3347" s="8" customFormat="1" x14ac:dyDescent="0.35"/>
    <row r="3348" s="8" customFormat="1" x14ac:dyDescent="0.35"/>
    <row r="3349" s="8" customFormat="1" x14ac:dyDescent="0.35"/>
    <row r="3350" s="8" customFormat="1" x14ac:dyDescent="0.35"/>
    <row r="3351" s="8" customFormat="1" x14ac:dyDescent="0.35"/>
    <row r="3352" s="8" customFormat="1" x14ac:dyDescent="0.35"/>
    <row r="3353" s="8" customFormat="1" x14ac:dyDescent="0.35"/>
    <row r="3354" s="8" customFormat="1" x14ac:dyDescent="0.35"/>
    <row r="3355" s="8" customFormat="1" x14ac:dyDescent="0.35"/>
    <row r="3356" s="8" customFormat="1" x14ac:dyDescent="0.35"/>
    <row r="3357" s="8" customFormat="1" x14ac:dyDescent="0.35"/>
    <row r="3358" s="8" customFormat="1" x14ac:dyDescent="0.35"/>
    <row r="3359" s="8" customFormat="1" x14ac:dyDescent="0.35"/>
    <row r="3360" s="8" customFormat="1" x14ac:dyDescent="0.35"/>
    <row r="3361" s="8" customFormat="1" x14ac:dyDescent="0.35"/>
    <row r="3362" s="8" customFormat="1" x14ac:dyDescent="0.35"/>
    <row r="3363" s="8" customFormat="1" x14ac:dyDescent="0.35"/>
    <row r="3364" s="8" customFormat="1" x14ac:dyDescent="0.35"/>
    <row r="3365" s="8" customFormat="1" x14ac:dyDescent="0.35"/>
    <row r="3366" s="8" customFormat="1" x14ac:dyDescent="0.35"/>
    <row r="3367" s="8" customFormat="1" x14ac:dyDescent="0.35"/>
    <row r="3368" s="8" customFormat="1" x14ac:dyDescent="0.35"/>
    <row r="3369" s="8" customFormat="1" x14ac:dyDescent="0.35"/>
    <row r="3370" s="8" customFormat="1" x14ac:dyDescent="0.35"/>
    <row r="3371" s="8" customFormat="1" x14ac:dyDescent="0.35"/>
    <row r="3372" s="8" customFormat="1" x14ac:dyDescent="0.35"/>
    <row r="3373" s="8" customFormat="1" x14ac:dyDescent="0.35"/>
    <row r="3374" s="8" customFormat="1" x14ac:dyDescent="0.35"/>
    <row r="3375" s="8" customFormat="1" x14ac:dyDescent="0.35"/>
    <row r="3376" s="8" customFormat="1" x14ac:dyDescent="0.35"/>
    <row r="3377" s="8" customFormat="1" x14ac:dyDescent="0.35"/>
    <row r="3378" s="8" customFormat="1" x14ac:dyDescent="0.35"/>
    <row r="3379" s="8" customFormat="1" x14ac:dyDescent="0.35"/>
    <row r="3380" s="8" customFormat="1" x14ac:dyDescent="0.35"/>
    <row r="3381" s="8" customFormat="1" x14ac:dyDescent="0.35"/>
    <row r="3382" s="8" customFormat="1" x14ac:dyDescent="0.35"/>
    <row r="3383" s="8" customFormat="1" x14ac:dyDescent="0.35"/>
    <row r="3384" s="8" customFormat="1" x14ac:dyDescent="0.35"/>
    <row r="3385" s="8" customFormat="1" x14ac:dyDescent="0.35"/>
    <row r="3386" s="8" customFormat="1" x14ac:dyDescent="0.35"/>
    <row r="3387" s="8" customFormat="1" x14ac:dyDescent="0.35"/>
    <row r="3388" s="8" customFormat="1" x14ac:dyDescent="0.35"/>
    <row r="3389" s="8" customFormat="1" x14ac:dyDescent="0.35"/>
    <row r="3390" s="8" customFormat="1" x14ac:dyDescent="0.35"/>
    <row r="3391" s="8" customFormat="1" x14ac:dyDescent="0.35"/>
    <row r="3392" s="8" customFormat="1" x14ac:dyDescent="0.35"/>
    <row r="3393" s="8" customFormat="1" x14ac:dyDescent="0.35"/>
    <row r="3394" s="8" customFormat="1" x14ac:dyDescent="0.35"/>
    <row r="3395" s="8" customFormat="1" x14ac:dyDescent="0.35"/>
    <row r="3396" s="8" customFormat="1" x14ac:dyDescent="0.35"/>
    <row r="3397" s="8" customFormat="1" x14ac:dyDescent="0.35"/>
    <row r="3398" s="8" customFormat="1" x14ac:dyDescent="0.35"/>
    <row r="3399" s="8" customFormat="1" x14ac:dyDescent="0.35"/>
    <row r="3400" s="8" customFormat="1" x14ac:dyDescent="0.35"/>
    <row r="3401" s="8" customFormat="1" x14ac:dyDescent="0.35"/>
    <row r="3402" s="8" customFormat="1" x14ac:dyDescent="0.35"/>
    <row r="3403" s="8" customFormat="1" x14ac:dyDescent="0.35"/>
    <row r="3404" s="8" customFormat="1" x14ac:dyDescent="0.35"/>
    <row r="3405" s="8" customFormat="1" x14ac:dyDescent="0.35"/>
    <row r="3406" s="8" customFormat="1" x14ac:dyDescent="0.35"/>
    <row r="3407" s="8" customFormat="1" x14ac:dyDescent="0.35"/>
    <row r="3408" s="8" customFormat="1" x14ac:dyDescent="0.35"/>
    <row r="3409" s="8" customFormat="1" x14ac:dyDescent="0.35"/>
    <row r="3410" s="8" customFormat="1" x14ac:dyDescent="0.35"/>
    <row r="3411" s="8" customFormat="1" x14ac:dyDescent="0.35"/>
    <row r="3412" s="8" customFormat="1" x14ac:dyDescent="0.35"/>
    <row r="3413" s="8" customFormat="1" x14ac:dyDescent="0.35"/>
    <row r="3414" s="8" customFormat="1" x14ac:dyDescent="0.35"/>
    <row r="3415" s="8" customFormat="1" x14ac:dyDescent="0.35"/>
    <row r="3416" s="8" customFormat="1" x14ac:dyDescent="0.35"/>
    <row r="3417" s="8" customFormat="1" x14ac:dyDescent="0.35"/>
    <row r="3418" s="8" customFormat="1" x14ac:dyDescent="0.35"/>
    <row r="3419" s="8" customFormat="1" x14ac:dyDescent="0.35"/>
    <row r="3420" s="8" customFormat="1" x14ac:dyDescent="0.35"/>
    <row r="3421" s="8" customFormat="1" x14ac:dyDescent="0.35"/>
    <row r="3422" s="8" customFormat="1" x14ac:dyDescent="0.35"/>
    <row r="3423" s="8" customFormat="1" x14ac:dyDescent="0.35"/>
    <row r="3424" s="8" customFormat="1" x14ac:dyDescent="0.35"/>
    <row r="3425" s="8" customFormat="1" x14ac:dyDescent="0.35"/>
    <row r="3426" s="8" customFormat="1" x14ac:dyDescent="0.35"/>
    <row r="3427" s="8" customFormat="1" x14ac:dyDescent="0.35"/>
    <row r="3428" s="8" customFormat="1" x14ac:dyDescent="0.35"/>
    <row r="3429" s="8" customFormat="1" x14ac:dyDescent="0.35"/>
    <row r="3430" s="8" customFormat="1" x14ac:dyDescent="0.35"/>
    <row r="3431" s="8" customFormat="1" x14ac:dyDescent="0.35"/>
    <row r="3432" s="8" customFormat="1" x14ac:dyDescent="0.35"/>
    <row r="3433" s="8" customFormat="1" x14ac:dyDescent="0.35"/>
    <row r="3434" s="8" customFormat="1" x14ac:dyDescent="0.35"/>
    <row r="3435" s="8" customFormat="1" x14ac:dyDescent="0.35"/>
    <row r="3436" s="8" customFormat="1" x14ac:dyDescent="0.35"/>
    <row r="3437" s="8" customFormat="1" x14ac:dyDescent="0.35"/>
    <row r="3438" s="8" customFormat="1" x14ac:dyDescent="0.35"/>
    <row r="3439" s="8" customFormat="1" x14ac:dyDescent="0.35"/>
    <row r="3440" s="8" customFormat="1" x14ac:dyDescent="0.35"/>
    <row r="3441" s="8" customFormat="1" x14ac:dyDescent="0.35"/>
    <row r="3442" s="8" customFormat="1" x14ac:dyDescent="0.35"/>
    <row r="3443" s="8" customFormat="1" x14ac:dyDescent="0.35"/>
    <row r="3444" s="8" customFormat="1" x14ac:dyDescent="0.35"/>
    <row r="3445" s="8" customFormat="1" x14ac:dyDescent="0.35"/>
    <row r="3446" s="8" customFormat="1" x14ac:dyDescent="0.35"/>
    <row r="3447" s="8" customFormat="1" x14ac:dyDescent="0.35"/>
    <row r="3448" s="8" customFormat="1" x14ac:dyDescent="0.35"/>
    <row r="3449" s="8" customFormat="1" x14ac:dyDescent="0.35"/>
    <row r="3450" s="8" customFormat="1" x14ac:dyDescent="0.35"/>
    <row r="3451" s="8" customFormat="1" x14ac:dyDescent="0.35"/>
    <row r="3452" s="8" customFormat="1" x14ac:dyDescent="0.35"/>
    <row r="3453" s="8" customFormat="1" x14ac:dyDescent="0.35"/>
    <row r="3454" s="8" customFormat="1" x14ac:dyDescent="0.35"/>
    <row r="3455" s="8" customFormat="1" x14ac:dyDescent="0.35"/>
    <row r="3456" s="8" customFormat="1" x14ac:dyDescent="0.35"/>
    <row r="3457" s="8" customFormat="1" x14ac:dyDescent="0.35"/>
    <row r="3458" s="8" customFormat="1" x14ac:dyDescent="0.35"/>
    <row r="3459" s="8" customFormat="1" x14ac:dyDescent="0.35"/>
    <row r="3460" s="8" customFormat="1" x14ac:dyDescent="0.35"/>
    <row r="3461" s="8" customFormat="1" x14ac:dyDescent="0.35"/>
    <row r="3462" s="8" customFormat="1" x14ac:dyDescent="0.35"/>
    <row r="3463" s="8" customFormat="1" x14ac:dyDescent="0.35"/>
    <row r="3464" s="8" customFormat="1" x14ac:dyDescent="0.35"/>
    <row r="3465" s="8" customFormat="1" x14ac:dyDescent="0.35"/>
    <row r="3466" s="8" customFormat="1" x14ac:dyDescent="0.35"/>
    <row r="3467" s="8" customFormat="1" x14ac:dyDescent="0.35"/>
    <row r="3468" s="8" customFormat="1" x14ac:dyDescent="0.35"/>
    <row r="3469" s="8" customFormat="1" x14ac:dyDescent="0.35"/>
    <row r="3470" s="8" customFormat="1" x14ac:dyDescent="0.35"/>
    <row r="3471" s="8" customFormat="1" x14ac:dyDescent="0.35"/>
    <row r="3472" s="8" customFormat="1" x14ac:dyDescent="0.35"/>
    <row r="3473" s="8" customFormat="1" x14ac:dyDescent="0.35"/>
    <row r="3474" s="8" customFormat="1" x14ac:dyDescent="0.35"/>
    <row r="3475" s="8" customFormat="1" x14ac:dyDescent="0.35"/>
    <row r="3476" s="8" customFormat="1" x14ac:dyDescent="0.35"/>
    <row r="3477" s="8" customFormat="1" x14ac:dyDescent="0.35"/>
    <row r="3478" s="8" customFormat="1" x14ac:dyDescent="0.35"/>
    <row r="3479" s="8" customFormat="1" x14ac:dyDescent="0.35"/>
    <row r="3480" s="8" customFormat="1" x14ac:dyDescent="0.35"/>
    <row r="3481" s="8" customFormat="1" x14ac:dyDescent="0.35"/>
    <row r="3482" s="8" customFormat="1" x14ac:dyDescent="0.35"/>
    <row r="3483" s="8" customFormat="1" x14ac:dyDescent="0.35"/>
    <row r="3484" s="8" customFormat="1" x14ac:dyDescent="0.35"/>
    <row r="3485" s="8" customFormat="1" x14ac:dyDescent="0.35"/>
    <row r="3486" s="8" customFormat="1" x14ac:dyDescent="0.35"/>
    <row r="3487" s="8" customFormat="1" x14ac:dyDescent="0.35"/>
    <row r="3488" s="8" customFormat="1" x14ac:dyDescent="0.35"/>
    <row r="3489" s="8" customFormat="1" x14ac:dyDescent="0.35"/>
    <row r="3490" s="8" customFormat="1" x14ac:dyDescent="0.35"/>
    <row r="3491" s="8" customFormat="1" x14ac:dyDescent="0.35"/>
    <row r="3492" s="8" customFormat="1" x14ac:dyDescent="0.35"/>
    <row r="3493" s="8" customFormat="1" x14ac:dyDescent="0.35"/>
    <row r="3494" s="8" customFormat="1" x14ac:dyDescent="0.35"/>
    <row r="3495" s="8" customFormat="1" x14ac:dyDescent="0.35"/>
    <row r="3496" s="8" customFormat="1" x14ac:dyDescent="0.35"/>
    <row r="3497" s="8" customFormat="1" x14ac:dyDescent="0.35"/>
    <row r="3498" s="8" customFormat="1" x14ac:dyDescent="0.35"/>
    <row r="3499" s="8" customFormat="1" x14ac:dyDescent="0.35"/>
    <row r="3500" s="8" customFormat="1" x14ac:dyDescent="0.35"/>
    <row r="3501" s="8" customFormat="1" x14ac:dyDescent="0.35"/>
    <row r="3502" s="8" customFormat="1" x14ac:dyDescent="0.35"/>
    <row r="3503" s="8" customFormat="1" x14ac:dyDescent="0.35"/>
    <row r="3504" s="8" customFormat="1" x14ac:dyDescent="0.35"/>
    <row r="3505" s="8" customFormat="1" x14ac:dyDescent="0.35"/>
    <row r="3506" s="8" customFormat="1" x14ac:dyDescent="0.35"/>
    <row r="3507" s="8" customFormat="1" x14ac:dyDescent="0.35"/>
    <row r="3508" s="8" customFormat="1" x14ac:dyDescent="0.35"/>
    <row r="3509" s="8" customFormat="1" x14ac:dyDescent="0.35"/>
    <row r="3510" s="8" customFormat="1" x14ac:dyDescent="0.35"/>
    <row r="3511" s="8" customFormat="1" x14ac:dyDescent="0.35"/>
    <row r="3512" s="8" customFormat="1" x14ac:dyDescent="0.35"/>
    <row r="3513" s="8" customFormat="1" x14ac:dyDescent="0.35"/>
    <row r="3514" s="8" customFormat="1" x14ac:dyDescent="0.35"/>
    <row r="3515" s="8" customFormat="1" x14ac:dyDescent="0.35"/>
    <row r="3516" s="8" customFormat="1" x14ac:dyDescent="0.35"/>
    <row r="3517" s="8" customFormat="1" x14ac:dyDescent="0.35"/>
    <row r="3518" s="8" customFormat="1" x14ac:dyDescent="0.35"/>
    <row r="3519" s="8" customFormat="1" x14ac:dyDescent="0.35"/>
    <row r="3520" s="8" customFormat="1" x14ac:dyDescent="0.35"/>
    <row r="3521" s="8" customFormat="1" x14ac:dyDescent="0.35"/>
    <row r="3522" s="8" customFormat="1" x14ac:dyDescent="0.35"/>
    <row r="3523" s="8" customFormat="1" x14ac:dyDescent="0.35"/>
    <row r="3524" s="8" customFormat="1" x14ac:dyDescent="0.35"/>
    <row r="3525" s="8" customFormat="1" x14ac:dyDescent="0.35"/>
    <row r="3526" s="8" customFormat="1" x14ac:dyDescent="0.35"/>
    <row r="3527" s="8" customFormat="1" x14ac:dyDescent="0.35"/>
    <row r="3528" s="8" customFormat="1" x14ac:dyDescent="0.35"/>
    <row r="3529" s="8" customFormat="1" x14ac:dyDescent="0.35"/>
    <row r="3530" s="8" customFormat="1" x14ac:dyDescent="0.35"/>
    <row r="3531" s="8" customFormat="1" x14ac:dyDescent="0.35"/>
    <row r="3532" s="8" customFormat="1" x14ac:dyDescent="0.35"/>
    <row r="3533" s="8" customFormat="1" x14ac:dyDescent="0.35"/>
    <row r="3534" s="8" customFormat="1" x14ac:dyDescent="0.35"/>
    <row r="3535" s="8" customFormat="1" x14ac:dyDescent="0.35"/>
    <row r="3536" s="8" customFormat="1" x14ac:dyDescent="0.35"/>
    <row r="3537" s="8" customFormat="1" x14ac:dyDescent="0.35"/>
    <row r="3538" s="8" customFormat="1" x14ac:dyDescent="0.35"/>
    <row r="3539" s="8" customFormat="1" x14ac:dyDescent="0.35"/>
    <row r="3540" s="8" customFormat="1" x14ac:dyDescent="0.35"/>
    <row r="3541" s="8" customFormat="1" x14ac:dyDescent="0.35"/>
    <row r="3542" s="8" customFormat="1" x14ac:dyDescent="0.35"/>
    <row r="3543" s="8" customFormat="1" x14ac:dyDescent="0.35"/>
    <row r="3544" s="8" customFormat="1" x14ac:dyDescent="0.35"/>
    <row r="3545" s="8" customFormat="1" x14ac:dyDescent="0.35"/>
    <row r="3546" s="8" customFormat="1" x14ac:dyDescent="0.35"/>
    <row r="3547" s="8" customFormat="1" x14ac:dyDescent="0.35"/>
    <row r="3548" s="8" customFormat="1" x14ac:dyDescent="0.35"/>
    <row r="3549" s="8" customFormat="1" x14ac:dyDescent="0.35"/>
    <row r="3550" s="8" customFormat="1" x14ac:dyDescent="0.35"/>
    <row r="3551" s="8" customFormat="1" x14ac:dyDescent="0.35"/>
    <row r="3552" s="8" customFormat="1" x14ac:dyDescent="0.35"/>
    <row r="3553" s="8" customFormat="1" x14ac:dyDescent="0.35"/>
    <row r="3554" s="8" customFormat="1" x14ac:dyDescent="0.35"/>
    <row r="3555" s="8" customFormat="1" x14ac:dyDescent="0.35"/>
    <row r="3556" s="8" customFormat="1" x14ac:dyDescent="0.35"/>
    <row r="3557" s="8" customFormat="1" x14ac:dyDescent="0.35"/>
    <row r="3558" s="8" customFormat="1" x14ac:dyDescent="0.35"/>
    <row r="3559" s="8" customFormat="1" x14ac:dyDescent="0.35"/>
    <row r="3560" s="8" customFormat="1" x14ac:dyDescent="0.35"/>
    <row r="3561" s="8" customFormat="1" x14ac:dyDescent="0.35"/>
    <row r="3562" s="8" customFormat="1" x14ac:dyDescent="0.35"/>
    <row r="3563" s="8" customFormat="1" x14ac:dyDescent="0.35"/>
    <row r="3564" s="8" customFormat="1" x14ac:dyDescent="0.35"/>
    <row r="3565" s="8" customFormat="1" x14ac:dyDescent="0.35"/>
    <row r="3566" s="8" customFormat="1" x14ac:dyDescent="0.35"/>
    <row r="3567" s="8" customFormat="1" x14ac:dyDescent="0.35"/>
    <row r="3568" s="8" customFormat="1" x14ac:dyDescent="0.35"/>
    <row r="3569" s="8" customFormat="1" x14ac:dyDescent="0.35"/>
    <row r="3570" s="8" customFormat="1" x14ac:dyDescent="0.35"/>
    <row r="3571" s="8" customFormat="1" x14ac:dyDescent="0.35"/>
    <row r="3572" s="8" customFormat="1" x14ac:dyDescent="0.35"/>
    <row r="3573" s="8" customFormat="1" x14ac:dyDescent="0.35"/>
    <row r="3574" s="8" customFormat="1" x14ac:dyDescent="0.35"/>
    <row r="3575" s="8" customFormat="1" x14ac:dyDescent="0.35"/>
    <row r="3576" s="8" customFormat="1" x14ac:dyDescent="0.35"/>
    <row r="3577" s="8" customFormat="1" x14ac:dyDescent="0.35"/>
    <row r="3578" s="8" customFormat="1" x14ac:dyDescent="0.35"/>
    <row r="3579" s="8" customFormat="1" x14ac:dyDescent="0.35"/>
    <row r="3580" s="8" customFormat="1" x14ac:dyDescent="0.35"/>
    <row r="3581" s="8" customFormat="1" x14ac:dyDescent="0.35"/>
    <row r="3582" s="8" customFormat="1" x14ac:dyDescent="0.35"/>
    <row r="3583" s="8" customFormat="1" x14ac:dyDescent="0.35"/>
    <row r="3584" s="8" customFormat="1" x14ac:dyDescent="0.35"/>
    <row r="3585" s="8" customFormat="1" x14ac:dyDescent="0.35"/>
    <row r="3586" s="8" customFormat="1" x14ac:dyDescent="0.35"/>
    <row r="3587" s="8" customFormat="1" x14ac:dyDescent="0.35"/>
    <row r="3588" s="8" customFormat="1" x14ac:dyDescent="0.35"/>
    <row r="3589" s="8" customFormat="1" x14ac:dyDescent="0.35"/>
    <row r="3590" s="8" customFormat="1" x14ac:dyDescent="0.35"/>
    <row r="3591" s="8" customFormat="1" x14ac:dyDescent="0.35"/>
    <row r="3592" s="8" customFormat="1" x14ac:dyDescent="0.35"/>
    <row r="3593" s="8" customFormat="1" x14ac:dyDescent="0.35"/>
    <row r="3594" s="8" customFormat="1" x14ac:dyDescent="0.35"/>
    <row r="3595" s="8" customFormat="1" x14ac:dyDescent="0.35"/>
    <row r="3596" s="8" customFormat="1" x14ac:dyDescent="0.35"/>
    <row r="3597" s="8" customFormat="1" x14ac:dyDescent="0.35"/>
    <row r="3598" s="8" customFormat="1" x14ac:dyDescent="0.35"/>
    <row r="3599" s="8" customFormat="1" x14ac:dyDescent="0.35"/>
    <row r="3600" s="8" customFormat="1" x14ac:dyDescent="0.35"/>
    <row r="3601" s="8" customFormat="1" x14ac:dyDescent="0.35"/>
    <row r="3602" s="8" customFormat="1" x14ac:dyDescent="0.35"/>
    <row r="3603" s="8" customFormat="1" x14ac:dyDescent="0.35"/>
    <row r="3604" s="8" customFormat="1" x14ac:dyDescent="0.35"/>
    <row r="3605" s="8" customFormat="1" x14ac:dyDescent="0.35"/>
    <row r="3606" s="8" customFormat="1" x14ac:dyDescent="0.35"/>
    <row r="3607" s="8" customFormat="1" x14ac:dyDescent="0.35"/>
    <row r="3608" s="8" customFormat="1" x14ac:dyDescent="0.35"/>
    <row r="3609" s="8" customFormat="1" x14ac:dyDescent="0.35"/>
    <row r="3610" s="8" customFormat="1" x14ac:dyDescent="0.35"/>
    <row r="3611" s="8" customFormat="1" x14ac:dyDescent="0.35"/>
    <row r="3612" s="8" customFormat="1" x14ac:dyDescent="0.35"/>
    <row r="3613" s="8" customFormat="1" x14ac:dyDescent="0.35"/>
    <row r="3614" s="8" customFormat="1" x14ac:dyDescent="0.35"/>
    <row r="3615" s="8" customFormat="1" x14ac:dyDescent="0.35"/>
    <row r="3616" s="8" customFormat="1" x14ac:dyDescent="0.35"/>
    <row r="3617" s="8" customFormat="1" x14ac:dyDescent="0.35"/>
    <row r="3618" s="8" customFormat="1" x14ac:dyDescent="0.35"/>
    <row r="3619" s="8" customFormat="1" x14ac:dyDescent="0.35"/>
    <row r="3620" s="8" customFormat="1" x14ac:dyDescent="0.35"/>
    <row r="3621" s="8" customFormat="1" x14ac:dyDescent="0.35"/>
    <row r="3622" s="8" customFormat="1" x14ac:dyDescent="0.35"/>
    <row r="3623" s="8" customFormat="1" x14ac:dyDescent="0.35"/>
    <row r="3624" s="8" customFormat="1" x14ac:dyDescent="0.35"/>
    <row r="3625" s="8" customFormat="1" x14ac:dyDescent="0.35"/>
    <row r="3626" s="8" customFormat="1" x14ac:dyDescent="0.35"/>
    <row r="3627" s="8" customFormat="1" x14ac:dyDescent="0.35"/>
    <row r="3628" s="8" customFormat="1" x14ac:dyDescent="0.35"/>
    <row r="3629" s="8" customFormat="1" x14ac:dyDescent="0.35"/>
    <row r="3630" s="8" customFormat="1" x14ac:dyDescent="0.35"/>
    <row r="3631" s="8" customFormat="1" x14ac:dyDescent="0.35"/>
    <row r="3632" s="8" customFormat="1" x14ac:dyDescent="0.35"/>
    <row r="3633" s="8" customFormat="1" x14ac:dyDescent="0.35"/>
    <row r="3634" s="8" customFormat="1" x14ac:dyDescent="0.35"/>
    <row r="3635" s="8" customFormat="1" x14ac:dyDescent="0.35"/>
    <row r="3636" s="8" customFormat="1" x14ac:dyDescent="0.35"/>
    <row r="3637" s="8" customFormat="1" x14ac:dyDescent="0.35"/>
    <row r="3638" s="8" customFormat="1" x14ac:dyDescent="0.35"/>
    <row r="3639" s="8" customFormat="1" x14ac:dyDescent="0.35"/>
    <row r="3640" s="8" customFormat="1" x14ac:dyDescent="0.35"/>
    <row r="3641" s="8" customFormat="1" x14ac:dyDescent="0.35"/>
    <row r="3642" s="8" customFormat="1" x14ac:dyDescent="0.35"/>
    <row r="3643" s="8" customFormat="1" x14ac:dyDescent="0.35"/>
    <row r="3644" s="8" customFormat="1" x14ac:dyDescent="0.35"/>
    <row r="3645" s="8" customFormat="1" x14ac:dyDescent="0.35"/>
    <row r="3646" s="8" customFormat="1" x14ac:dyDescent="0.35"/>
    <row r="3647" s="8" customFormat="1" x14ac:dyDescent="0.35"/>
    <row r="3648" s="8" customFormat="1" x14ac:dyDescent="0.35"/>
    <row r="3649" s="8" customFormat="1" x14ac:dyDescent="0.35"/>
    <row r="3650" s="8" customFormat="1" x14ac:dyDescent="0.35"/>
    <row r="3651" s="8" customFormat="1" x14ac:dyDescent="0.35"/>
    <row r="3652" s="8" customFormat="1" x14ac:dyDescent="0.35"/>
    <row r="3653" s="8" customFormat="1" x14ac:dyDescent="0.35"/>
    <row r="3654" s="8" customFormat="1" x14ac:dyDescent="0.35"/>
    <row r="3655" s="8" customFormat="1" x14ac:dyDescent="0.35"/>
    <row r="3656" s="8" customFormat="1" x14ac:dyDescent="0.35"/>
    <row r="3657" s="8" customFormat="1" x14ac:dyDescent="0.35"/>
    <row r="3658" s="8" customFormat="1" x14ac:dyDescent="0.35"/>
    <row r="3659" s="8" customFormat="1" x14ac:dyDescent="0.35"/>
    <row r="3660" s="8" customFormat="1" x14ac:dyDescent="0.35"/>
    <row r="3661" s="8" customFormat="1" x14ac:dyDescent="0.35"/>
    <row r="3662" s="8" customFormat="1" x14ac:dyDescent="0.35"/>
    <row r="3663" s="8" customFormat="1" x14ac:dyDescent="0.35"/>
    <row r="3664" s="8" customFormat="1" x14ac:dyDescent="0.35"/>
    <row r="3665" s="8" customFormat="1" x14ac:dyDescent="0.35"/>
    <row r="3666" s="8" customFormat="1" x14ac:dyDescent="0.35"/>
    <row r="3667" s="8" customFormat="1" x14ac:dyDescent="0.35"/>
    <row r="3668" s="8" customFormat="1" x14ac:dyDescent="0.35"/>
    <row r="3669" s="8" customFormat="1" x14ac:dyDescent="0.35"/>
    <row r="3670" s="8" customFormat="1" x14ac:dyDescent="0.35"/>
    <row r="3671" s="8" customFormat="1" x14ac:dyDescent="0.35"/>
    <row r="3672" s="8" customFormat="1" x14ac:dyDescent="0.35"/>
    <row r="3673" s="8" customFormat="1" x14ac:dyDescent="0.35"/>
    <row r="3674" s="8" customFormat="1" x14ac:dyDescent="0.35"/>
    <row r="3675" s="8" customFormat="1" x14ac:dyDescent="0.35"/>
    <row r="3676" s="8" customFormat="1" x14ac:dyDescent="0.35"/>
    <row r="3677" s="8" customFormat="1" x14ac:dyDescent="0.35"/>
    <row r="3678" s="8" customFormat="1" x14ac:dyDescent="0.35"/>
    <row r="3679" s="8" customFormat="1" x14ac:dyDescent="0.35"/>
    <row r="3680" s="8" customFormat="1" x14ac:dyDescent="0.35"/>
    <row r="3681" s="8" customFormat="1" x14ac:dyDescent="0.35"/>
    <row r="3682" s="8" customFormat="1" x14ac:dyDescent="0.35"/>
    <row r="3683" s="8" customFormat="1" x14ac:dyDescent="0.35"/>
    <row r="3684" s="8" customFormat="1" x14ac:dyDescent="0.35"/>
    <row r="3685" s="8" customFormat="1" x14ac:dyDescent="0.35"/>
    <row r="3686" s="8" customFormat="1" x14ac:dyDescent="0.35"/>
    <row r="3687" s="8" customFormat="1" x14ac:dyDescent="0.35"/>
    <row r="3688" s="8" customFormat="1" x14ac:dyDescent="0.35"/>
    <row r="3689" s="8" customFormat="1" x14ac:dyDescent="0.35"/>
    <row r="3690" s="8" customFormat="1" x14ac:dyDescent="0.35"/>
    <row r="3691" s="8" customFormat="1" x14ac:dyDescent="0.35"/>
    <row r="3692" s="8" customFormat="1" x14ac:dyDescent="0.35"/>
    <row r="3693" s="8" customFormat="1" x14ac:dyDescent="0.35"/>
    <row r="3694" s="8" customFormat="1" x14ac:dyDescent="0.35"/>
    <row r="3695" s="8" customFormat="1" x14ac:dyDescent="0.35"/>
    <row r="3696" s="8" customFormat="1" x14ac:dyDescent="0.35"/>
    <row r="3697" s="8" customFormat="1" x14ac:dyDescent="0.35"/>
    <row r="3698" s="8" customFormat="1" x14ac:dyDescent="0.35"/>
    <row r="3699" s="8" customFormat="1" x14ac:dyDescent="0.35"/>
    <row r="3700" s="8" customFormat="1" x14ac:dyDescent="0.35"/>
    <row r="3701" s="8" customFormat="1" x14ac:dyDescent="0.35"/>
    <row r="3702" s="8" customFormat="1" x14ac:dyDescent="0.35"/>
    <row r="3703" s="8" customFormat="1" x14ac:dyDescent="0.35"/>
    <row r="3704" s="8" customFormat="1" x14ac:dyDescent="0.35"/>
    <row r="3705" s="8" customFormat="1" x14ac:dyDescent="0.35"/>
    <row r="3706" s="8" customFormat="1" x14ac:dyDescent="0.35"/>
    <row r="3707" s="8" customFormat="1" x14ac:dyDescent="0.35"/>
    <row r="3708" s="8" customFormat="1" x14ac:dyDescent="0.35"/>
    <row r="3709" s="8" customFormat="1" x14ac:dyDescent="0.35"/>
    <row r="3710" s="8" customFormat="1" x14ac:dyDescent="0.35"/>
    <row r="3711" s="8" customFormat="1" x14ac:dyDescent="0.35"/>
    <row r="3712" s="8" customFormat="1" x14ac:dyDescent="0.35"/>
    <row r="3713" s="8" customFormat="1" x14ac:dyDescent="0.35"/>
    <row r="3714" s="8" customFormat="1" x14ac:dyDescent="0.35"/>
    <row r="3715" s="8" customFormat="1" x14ac:dyDescent="0.35"/>
    <row r="3716" s="8" customFormat="1" x14ac:dyDescent="0.35"/>
    <row r="3717" s="8" customFormat="1" x14ac:dyDescent="0.35"/>
    <row r="3718" s="8" customFormat="1" x14ac:dyDescent="0.35"/>
    <row r="3719" s="8" customFormat="1" x14ac:dyDescent="0.35"/>
    <row r="3720" s="8" customFormat="1" x14ac:dyDescent="0.35"/>
    <row r="3721" s="8" customFormat="1" x14ac:dyDescent="0.35"/>
    <row r="3722" s="8" customFormat="1" x14ac:dyDescent="0.35"/>
    <row r="3723" s="8" customFormat="1" x14ac:dyDescent="0.35"/>
    <row r="3724" s="8" customFormat="1" x14ac:dyDescent="0.35"/>
    <row r="3725" s="8" customFormat="1" x14ac:dyDescent="0.35"/>
    <row r="3726" s="8" customFormat="1" x14ac:dyDescent="0.35"/>
    <row r="3727" s="8" customFormat="1" x14ac:dyDescent="0.35"/>
    <row r="3728" s="8" customFormat="1" x14ac:dyDescent="0.35"/>
    <row r="3729" s="8" customFormat="1" x14ac:dyDescent="0.35"/>
    <row r="3730" s="8" customFormat="1" x14ac:dyDescent="0.35"/>
    <row r="3731" s="8" customFormat="1" x14ac:dyDescent="0.35"/>
    <row r="3732" s="8" customFormat="1" x14ac:dyDescent="0.35"/>
    <row r="3733" s="8" customFormat="1" x14ac:dyDescent="0.35"/>
    <row r="3734" s="8" customFormat="1" x14ac:dyDescent="0.35"/>
    <row r="3735" s="8" customFormat="1" x14ac:dyDescent="0.35"/>
    <row r="3736" s="8" customFormat="1" x14ac:dyDescent="0.35"/>
    <row r="3737" s="8" customFormat="1" x14ac:dyDescent="0.35"/>
    <row r="3738" s="8" customFormat="1" x14ac:dyDescent="0.35"/>
    <row r="3739" s="8" customFormat="1" x14ac:dyDescent="0.35"/>
    <row r="3740" s="8" customFormat="1" x14ac:dyDescent="0.35"/>
    <row r="3741" s="8" customFormat="1" x14ac:dyDescent="0.35"/>
    <row r="3742" s="8" customFormat="1" x14ac:dyDescent="0.35"/>
    <row r="3743" s="8" customFormat="1" x14ac:dyDescent="0.35"/>
    <row r="3744" s="8" customFormat="1" x14ac:dyDescent="0.35"/>
    <row r="3745" s="8" customFormat="1" x14ac:dyDescent="0.35"/>
    <row r="3746" s="8" customFormat="1" x14ac:dyDescent="0.35"/>
    <row r="3747" s="8" customFormat="1" x14ac:dyDescent="0.35"/>
    <row r="3748" s="8" customFormat="1" x14ac:dyDescent="0.35"/>
    <row r="3749" s="8" customFormat="1" x14ac:dyDescent="0.35"/>
    <row r="3750" s="8" customFormat="1" x14ac:dyDescent="0.35"/>
    <row r="3751" s="8" customFormat="1" x14ac:dyDescent="0.35"/>
    <row r="3752" s="8" customFormat="1" x14ac:dyDescent="0.35"/>
    <row r="3753" s="8" customFormat="1" x14ac:dyDescent="0.35"/>
    <row r="3754" s="8" customFormat="1" x14ac:dyDescent="0.35"/>
    <row r="3755" s="8" customFormat="1" x14ac:dyDescent="0.35"/>
    <row r="3756" s="8" customFormat="1" x14ac:dyDescent="0.35"/>
    <row r="3757" s="8" customFormat="1" x14ac:dyDescent="0.35"/>
    <row r="3758" s="8" customFormat="1" x14ac:dyDescent="0.35"/>
    <row r="3759" s="8" customFormat="1" x14ac:dyDescent="0.35"/>
    <row r="3760" s="8" customFormat="1" x14ac:dyDescent="0.35"/>
    <row r="3761" s="8" customFormat="1" x14ac:dyDescent="0.35"/>
    <row r="3762" s="8" customFormat="1" x14ac:dyDescent="0.35"/>
    <row r="3763" s="8" customFormat="1" x14ac:dyDescent="0.35"/>
    <row r="3764" s="8" customFormat="1" x14ac:dyDescent="0.35"/>
    <row r="3765" s="8" customFormat="1" x14ac:dyDescent="0.35"/>
    <row r="3766" s="8" customFormat="1" x14ac:dyDescent="0.35"/>
    <row r="3767" s="8" customFormat="1" x14ac:dyDescent="0.35"/>
    <row r="3768" s="8" customFormat="1" x14ac:dyDescent="0.35"/>
    <row r="3769" s="8" customFormat="1" x14ac:dyDescent="0.35"/>
    <row r="3770" s="8" customFormat="1" x14ac:dyDescent="0.35"/>
    <row r="3771" s="8" customFormat="1" x14ac:dyDescent="0.35"/>
    <row r="3772" s="8" customFormat="1" x14ac:dyDescent="0.35"/>
    <row r="3773" s="8" customFormat="1" x14ac:dyDescent="0.35"/>
    <row r="3774" s="8" customFormat="1" x14ac:dyDescent="0.35"/>
    <row r="3775" s="8" customFormat="1" x14ac:dyDescent="0.35"/>
    <row r="3776" s="8" customFormat="1" x14ac:dyDescent="0.35"/>
    <row r="3777" s="8" customFormat="1" x14ac:dyDescent="0.35"/>
    <row r="3778" s="8" customFormat="1" x14ac:dyDescent="0.35"/>
    <row r="3779" s="8" customFormat="1" x14ac:dyDescent="0.35"/>
    <row r="3780" s="8" customFormat="1" x14ac:dyDescent="0.35"/>
    <row r="3781" s="8" customFormat="1" x14ac:dyDescent="0.35"/>
    <row r="3782" s="8" customFormat="1" x14ac:dyDescent="0.35"/>
    <row r="3783" s="8" customFormat="1" x14ac:dyDescent="0.35"/>
    <row r="3784" s="8" customFormat="1" x14ac:dyDescent="0.35"/>
    <row r="3785" s="8" customFormat="1" x14ac:dyDescent="0.35"/>
    <row r="3786" s="8" customFormat="1" x14ac:dyDescent="0.35"/>
    <row r="3787" s="8" customFormat="1" x14ac:dyDescent="0.35"/>
    <row r="3788" s="8" customFormat="1" x14ac:dyDescent="0.35"/>
    <row r="3789" s="8" customFormat="1" x14ac:dyDescent="0.35"/>
    <row r="3790" s="8" customFormat="1" x14ac:dyDescent="0.35"/>
    <row r="3791" s="8" customFormat="1" x14ac:dyDescent="0.35"/>
    <row r="3792" s="8" customFormat="1" x14ac:dyDescent="0.35"/>
    <row r="3793" s="8" customFormat="1" x14ac:dyDescent="0.35"/>
    <row r="3794" s="8" customFormat="1" x14ac:dyDescent="0.35"/>
    <row r="3795" s="8" customFormat="1" x14ac:dyDescent="0.35"/>
    <row r="3796" s="8" customFormat="1" x14ac:dyDescent="0.35"/>
    <row r="3797" s="8" customFormat="1" x14ac:dyDescent="0.35"/>
    <row r="3798" s="8" customFormat="1" x14ac:dyDescent="0.35"/>
    <row r="3799" s="8" customFormat="1" x14ac:dyDescent="0.35"/>
    <row r="3800" s="8" customFormat="1" x14ac:dyDescent="0.35"/>
    <row r="3801" s="8" customFormat="1" x14ac:dyDescent="0.35"/>
    <row r="3802" s="8" customFormat="1" x14ac:dyDescent="0.35"/>
    <row r="3803" s="8" customFormat="1" x14ac:dyDescent="0.35"/>
    <row r="3804" s="8" customFormat="1" x14ac:dyDescent="0.35"/>
    <row r="3805" s="8" customFormat="1" x14ac:dyDescent="0.35"/>
    <row r="3806" s="8" customFormat="1" x14ac:dyDescent="0.35"/>
    <row r="3807" s="8" customFormat="1" x14ac:dyDescent="0.35"/>
    <row r="3808" s="8" customFormat="1" x14ac:dyDescent="0.35"/>
    <row r="3809" s="8" customFormat="1" x14ac:dyDescent="0.35"/>
    <row r="3810" s="8" customFormat="1" x14ac:dyDescent="0.35"/>
    <row r="3811" s="8" customFormat="1" x14ac:dyDescent="0.35"/>
    <row r="3812" s="8" customFormat="1" x14ac:dyDescent="0.35"/>
    <row r="3813" s="8" customFormat="1" x14ac:dyDescent="0.35"/>
    <row r="3814" s="8" customFormat="1" x14ac:dyDescent="0.35"/>
    <row r="3815" s="8" customFormat="1" x14ac:dyDescent="0.35"/>
    <row r="3816" s="8" customFormat="1" x14ac:dyDescent="0.35"/>
    <row r="3817" s="8" customFormat="1" x14ac:dyDescent="0.35"/>
    <row r="3818" s="8" customFormat="1" x14ac:dyDescent="0.35"/>
    <row r="3819" s="8" customFormat="1" x14ac:dyDescent="0.35"/>
    <row r="3820" s="8" customFormat="1" x14ac:dyDescent="0.35"/>
    <row r="3821" s="8" customFormat="1" x14ac:dyDescent="0.35"/>
    <row r="3822" s="8" customFormat="1" x14ac:dyDescent="0.35"/>
    <row r="3823" s="8" customFormat="1" x14ac:dyDescent="0.35"/>
    <row r="3824" s="8" customFormat="1" x14ac:dyDescent="0.35"/>
    <row r="3825" s="8" customFormat="1" x14ac:dyDescent="0.35"/>
    <row r="3826" s="8" customFormat="1" x14ac:dyDescent="0.35"/>
    <row r="3827" s="8" customFormat="1" x14ac:dyDescent="0.35"/>
    <row r="3828" s="8" customFormat="1" x14ac:dyDescent="0.35"/>
    <row r="3829" s="8" customFormat="1" x14ac:dyDescent="0.35"/>
    <row r="3830" s="8" customFormat="1" x14ac:dyDescent="0.35"/>
    <row r="3831" s="8" customFormat="1" x14ac:dyDescent="0.35"/>
    <row r="3832" s="8" customFormat="1" x14ac:dyDescent="0.35"/>
    <row r="3833" s="8" customFormat="1" x14ac:dyDescent="0.35"/>
    <row r="3834" s="8" customFormat="1" x14ac:dyDescent="0.35"/>
    <row r="3835" s="8" customFormat="1" x14ac:dyDescent="0.35"/>
    <row r="3836" s="8" customFormat="1" x14ac:dyDescent="0.35"/>
    <row r="3837" s="8" customFormat="1" x14ac:dyDescent="0.35"/>
    <row r="3838" s="8" customFormat="1" x14ac:dyDescent="0.35"/>
    <row r="3839" s="8" customFormat="1" x14ac:dyDescent="0.35"/>
    <row r="3840" s="8" customFormat="1" x14ac:dyDescent="0.35"/>
    <row r="3841" s="8" customFormat="1" x14ac:dyDescent="0.35"/>
    <row r="3842" s="8" customFormat="1" x14ac:dyDescent="0.35"/>
    <row r="3843" s="8" customFormat="1" x14ac:dyDescent="0.35"/>
    <row r="3844" s="8" customFormat="1" x14ac:dyDescent="0.35"/>
    <row r="3845" s="8" customFormat="1" x14ac:dyDescent="0.35"/>
    <row r="3846" s="8" customFormat="1" x14ac:dyDescent="0.35"/>
    <row r="3847" s="8" customFormat="1" x14ac:dyDescent="0.35"/>
    <row r="3848" s="8" customFormat="1" x14ac:dyDescent="0.35"/>
    <row r="3849" s="8" customFormat="1" x14ac:dyDescent="0.35"/>
    <row r="3850" s="8" customFormat="1" x14ac:dyDescent="0.35"/>
    <row r="3851" s="8" customFormat="1" x14ac:dyDescent="0.35"/>
    <row r="3852" s="8" customFormat="1" x14ac:dyDescent="0.35"/>
    <row r="3853" s="8" customFormat="1" x14ac:dyDescent="0.35"/>
    <row r="3854" s="8" customFormat="1" x14ac:dyDescent="0.35"/>
    <row r="3855" s="8" customFormat="1" x14ac:dyDescent="0.35"/>
    <row r="3856" s="8" customFormat="1" x14ac:dyDescent="0.35"/>
    <row r="3857" s="8" customFormat="1" x14ac:dyDescent="0.35"/>
    <row r="3858" s="8" customFormat="1" x14ac:dyDescent="0.35"/>
    <row r="3859" s="8" customFormat="1" x14ac:dyDescent="0.35"/>
    <row r="3860" s="8" customFormat="1" x14ac:dyDescent="0.35"/>
    <row r="3861" s="8" customFormat="1" x14ac:dyDescent="0.35"/>
    <row r="3862" s="8" customFormat="1" x14ac:dyDescent="0.35"/>
    <row r="3863" s="8" customFormat="1" x14ac:dyDescent="0.35"/>
    <row r="3864" s="8" customFormat="1" x14ac:dyDescent="0.35"/>
    <row r="3865" s="8" customFormat="1" x14ac:dyDescent="0.35"/>
    <row r="3866" s="8" customFormat="1" x14ac:dyDescent="0.35"/>
    <row r="3867" s="8" customFormat="1" x14ac:dyDescent="0.35"/>
    <row r="3868" s="8" customFormat="1" x14ac:dyDescent="0.35"/>
    <row r="3869" s="8" customFormat="1" x14ac:dyDescent="0.35"/>
    <row r="3870" s="8" customFormat="1" x14ac:dyDescent="0.35"/>
    <row r="3871" s="8" customFormat="1" x14ac:dyDescent="0.35"/>
    <row r="3872" s="8" customFormat="1" x14ac:dyDescent="0.35"/>
    <row r="3873" s="8" customFormat="1" x14ac:dyDescent="0.35"/>
    <row r="3874" s="8" customFormat="1" x14ac:dyDescent="0.35"/>
    <row r="3875" s="8" customFormat="1" x14ac:dyDescent="0.35"/>
    <row r="3876" s="8" customFormat="1" x14ac:dyDescent="0.35"/>
    <row r="3877" s="8" customFormat="1" x14ac:dyDescent="0.35"/>
    <row r="3878" s="8" customFormat="1" x14ac:dyDescent="0.35"/>
    <row r="3879" s="8" customFormat="1" x14ac:dyDescent="0.35"/>
    <row r="3880" s="8" customFormat="1" x14ac:dyDescent="0.35"/>
    <row r="3881" s="8" customFormat="1" x14ac:dyDescent="0.35"/>
    <row r="3882" s="8" customFormat="1" x14ac:dyDescent="0.35"/>
    <row r="3883" s="8" customFormat="1" x14ac:dyDescent="0.35"/>
    <row r="3884" s="8" customFormat="1" x14ac:dyDescent="0.35"/>
    <row r="3885" s="8" customFormat="1" x14ac:dyDescent="0.35"/>
    <row r="3886" s="8" customFormat="1" x14ac:dyDescent="0.35"/>
    <row r="3887" s="8" customFormat="1" x14ac:dyDescent="0.35"/>
    <row r="3888" s="8" customFormat="1" x14ac:dyDescent="0.35"/>
    <row r="3889" s="8" customFormat="1" x14ac:dyDescent="0.35"/>
    <row r="3890" s="8" customFormat="1" x14ac:dyDescent="0.35"/>
    <row r="3891" s="8" customFormat="1" x14ac:dyDescent="0.35"/>
    <row r="3892" s="8" customFormat="1" x14ac:dyDescent="0.35"/>
    <row r="3893" s="8" customFormat="1" x14ac:dyDescent="0.35"/>
    <row r="3894" s="8" customFormat="1" x14ac:dyDescent="0.35"/>
    <row r="3895" s="8" customFormat="1" x14ac:dyDescent="0.35"/>
    <row r="3896" s="8" customFormat="1" x14ac:dyDescent="0.35"/>
    <row r="3897" s="8" customFormat="1" x14ac:dyDescent="0.35"/>
    <row r="3898" s="8" customFormat="1" x14ac:dyDescent="0.35"/>
    <row r="3899" s="8" customFormat="1" x14ac:dyDescent="0.35"/>
    <row r="3900" s="8" customFormat="1" x14ac:dyDescent="0.35"/>
    <row r="3901" s="8" customFormat="1" x14ac:dyDescent="0.35"/>
    <row r="3902" s="8" customFormat="1" x14ac:dyDescent="0.35"/>
    <row r="3903" s="8" customFormat="1" x14ac:dyDescent="0.35"/>
    <row r="3904" s="8" customFormat="1" x14ac:dyDescent="0.35"/>
    <row r="3905" s="8" customFormat="1" x14ac:dyDescent="0.35"/>
    <row r="3906" s="8" customFormat="1" x14ac:dyDescent="0.35"/>
    <row r="3907" s="8" customFormat="1" x14ac:dyDescent="0.35"/>
    <row r="3908" s="8" customFormat="1" x14ac:dyDescent="0.35"/>
    <row r="3909" s="8" customFormat="1" x14ac:dyDescent="0.35"/>
    <row r="3910" s="8" customFormat="1" x14ac:dyDescent="0.35"/>
    <row r="3911" s="8" customFormat="1" x14ac:dyDescent="0.35"/>
    <row r="3912" s="8" customFormat="1" x14ac:dyDescent="0.35"/>
    <row r="3913" s="8" customFormat="1" x14ac:dyDescent="0.35"/>
    <row r="3914" s="8" customFormat="1" x14ac:dyDescent="0.35"/>
    <row r="3915" s="8" customFormat="1" x14ac:dyDescent="0.35"/>
    <row r="3916" s="8" customFormat="1" x14ac:dyDescent="0.35"/>
    <row r="3917" s="8" customFormat="1" x14ac:dyDescent="0.35"/>
    <row r="3918" s="8" customFormat="1" x14ac:dyDescent="0.35"/>
    <row r="3919" s="8" customFormat="1" x14ac:dyDescent="0.35"/>
    <row r="3920" s="8" customFormat="1" x14ac:dyDescent="0.35"/>
    <row r="3921" s="8" customFormat="1" x14ac:dyDescent="0.35"/>
    <row r="3922" s="8" customFormat="1" x14ac:dyDescent="0.35"/>
    <row r="3923" s="8" customFormat="1" x14ac:dyDescent="0.35"/>
    <row r="3924" s="8" customFormat="1" x14ac:dyDescent="0.35"/>
    <row r="3925" s="8" customFormat="1" x14ac:dyDescent="0.35"/>
    <row r="3926" s="8" customFormat="1" x14ac:dyDescent="0.35"/>
    <row r="3927" s="8" customFormat="1" x14ac:dyDescent="0.35"/>
    <row r="3928" s="8" customFormat="1" x14ac:dyDescent="0.35"/>
    <row r="3929" s="8" customFormat="1" x14ac:dyDescent="0.35"/>
    <row r="3930" s="8" customFormat="1" x14ac:dyDescent="0.35"/>
    <row r="3931" s="8" customFormat="1" x14ac:dyDescent="0.35"/>
    <row r="3932" s="8" customFormat="1" x14ac:dyDescent="0.35"/>
    <row r="3933" s="8" customFormat="1" x14ac:dyDescent="0.35"/>
    <row r="3934" s="8" customFormat="1" x14ac:dyDescent="0.35"/>
    <row r="3935" s="8" customFormat="1" x14ac:dyDescent="0.35"/>
    <row r="3936" s="8" customFormat="1" x14ac:dyDescent="0.35"/>
    <row r="3937" s="8" customFormat="1" x14ac:dyDescent="0.35"/>
    <row r="3938" s="8" customFormat="1" x14ac:dyDescent="0.35"/>
    <row r="3939" s="8" customFormat="1" x14ac:dyDescent="0.35"/>
    <row r="3940" s="8" customFormat="1" x14ac:dyDescent="0.35"/>
    <row r="3941" s="8" customFormat="1" x14ac:dyDescent="0.35"/>
    <row r="3942" s="8" customFormat="1" x14ac:dyDescent="0.35"/>
    <row r="3943" s="8" customFormat="1" x14ac:dyDescent="0.35"/>
    <row r="3944" s="8" customFormat="1" x14ac:dyDescent="0.35"/>
    <row r="3945" s="8" customFormat="1" x14ac:dyDescent="0.35"/>
    <row r="3946" s="8" customFormat="1" x14ac:dyDescent="0.35"/>
    <row r="3947" s="8" customFormat="1" x14ac:dyDescent="0.35"/>
    <row r="3948" s="8" customFormat="1" x14ac:dyDescent="0.35"/>
    <row r="3949" s="8" customFormat="1" x14ac:dyDescent="0.35"/>
    <row r="3950" s="8" customFormat="1" x14ac:dyDescent="0.35"/>
    <row r="3951" s="8" customFormat="1" x14ac:dyDescent="0.35"/>
    <row r="3952" s="8" customFormat="1" x14ac:dyDescent="0.35"/>
    <row r="3953" s="8" customFormat="1" x14ac:dyDescent="0.35"/>
    <row r="3954" s="8" customFormat="1" x14ac:dyDescent="0.35"/>
    <row r="3955" s="8" customFormat="1" x14ac:dyDescent="0.35"/>
    <row r="3956" s="8" customFormat="1" x14ac:dyDescent="0.35"/>
    <row r="3957" s="8" customFormat="1" x14ac:dyDescent="0.35"/>
    <row r="3958" s="8" customFormat="1" x14ac:dyDescent="0.35"/>
    <row r="3959" s="8" customFormat="1" x14ac:dyDescent="0.35"/>
    <row r="3960" s="8" customFormat="1" x14ac:dyDescent="0.35"/>
    <row r="3961" s="8" customFormat="1" x14ac:dyDescent="0.35"/>
    <row r="3962" s="8" customFormat="1" x14ac:dyDescent="0.35"/>
    <row r="3963" s="8" customFormat="1" x14ac:dyDescent="0.35"/>
    <row r="3964" s="8" customFormat="1" x14ac:dyDescent="0.35"/>
    <row r="3965" s="8" customFormat="1" x14ac:dyDescent="0.35"/>
    <row r="3966" s="8" customFormat="1" x14ac:dyDescent="0.35"/>
    <row r="3967" s="8" customFormat="1" x14ac:dyDescent="0.35"/>
    <row r="3968" s="8" customFormat="1" x14ac:dyDescent="0.35"/>
    <row r="3969" s="8" customFormat="1" x14ac:dyDescent="0.35"/>
    <row r="3970" s="8" customFormat="1" x14ac:dyDescent="0.35"/>
    <row r="3971" s="8" customFormat="1" x14ac:dyDescent="0.35"/>
    <row r="3972" s="8" customFormat="1" x14ac:dyDescent="0.35"/>
    <row r="3973" s="8" customFormat="1" x14ac:dyDescent="0.35"/>
    <row r="3974" s="8" customFormat="1" x14ac:dyDescent="0.35"/>
    <row r="3975" s="8" customFormat="1" x14ac:dyDescent="0.35"/>
    <row r="3976" s="8" customFormat="1" x14ac:dyDescent="0.35"/>
    <row r="3977" s="8" customFormat="1" x14ac:dyDescent="0.35"/>
    <row r="3978" s="8" customFormat="1" x14ac:dyDescent="0.35"/>
    <row r="3979" s="8" customFormat="1" x14ac:dyDescent="0.35"/>
    <row r="3980" s="8" customFormat="1" x14ac:dyDescent="0.35"/>
    <row r="3981" s="8" customFormat="1" x14ac:dyDescent="0.35"/>
    <row r="3982" s="8" customFormat="1" x14ac:dyDescent="0.35"/>
    <row r="3983" s="8" customFormat="1" x14ac:dyDescent="0.35"/>
    <row r="3984" s="8" customFormat="1" x14ac:dyDescent="0.35"/>
    <row r="3985" s="8" customFormat="1" x14ac:dyDescent="0.35"/>
    <row r="3986" s="8" customFormat="1" x14ac:dyDescent="0.35"/>
    <row r="3987" s="8" customFormat="1" x14ac:dyDescent="0.35"/>
    <row r="3988" s="8" customFormat="1" x14ac:dyDescent="0.35"/>
    <row r="3989" s="8" customFormat="1" x14ac:dyDescent="0.35"/>
    <row r="3990" s="8" customFormat="1" x14ac:dyDescent="0.35"/>
    <row r="3991" s="8" customFormat="1" x14ac:dyDescent="0.35"/>
    <row r="3992" s="8" customFormat="1" x14ac:dyDescent="0.35"/>
    <row r="3993" s="8" customFormat="1" x14ac:dyDescent="0.35"/>
    <row r="3994" s="8" customFormat="1" x14ac:dyDescent="0.35"/>
    <row r="3995" s="8" customFormat="1" x14ac:dyDescent="0.35"/>
    <row r="3996" s="8" customFormat="1" x14ac:dyDescent="0.35"/>
    <row r="3997" s="8" customFormat="1" x14ac:dyDescent="0.35"/>
    <row r="3998" s="8" customFormat="1" x14ac:dyDescent="0.35"/>
    <row r="3999" s="8" customFormat="1" x14ac:dyDescent="0.35"/>
    <row r="4000" s="8" customFormat="1" x14ac:dyDescent="0.35"/>
    <row r="4001" s="8" customFormat="1" x14ac:dyDescent="0.35"/>
    <row r="4002" s="8" customFormat="1" x14ac:dyDescent="0.35"/>
    <row r="4003" s="8" customFormat="1" x14ac:dyDescent="0.35"/>
    <row r="4004" s="8" customFormat="1" x14ac:dyDescent="0.35"/>
    <row r="4005" s="8" customFormat="1" x14ac:dyDescent="0.35"/>
    <row r="4006" s="8" customFormat="1" x14ac:dyDescent="0.35"/>
    <row r="4007" s="8" customFormat="1" x14ac:dyDescent="0.35"/>
    <row r="4008" s="8" customFormat="1" x14ac:dyDescent="0.35"/>
    <row r="4009" s="8" customFormat="1" x14ac:dyDescent="0.35"/>
    <row r="4010" s="8" customFormat="1" x14ac:dyDescent="0.35"/>
    <row r="4011" s="8" customFormat="1" x14ac:dyDescent="0.35"/>
    <row r="4012" s="8" customFormat="1" x14ac:dyDescent="0.35"/>
    <row r="4013" s="8" customFormat="1" x14ac:dyDescent="0.35"/>
    <row r="4014" s="8" customFormat="1" x14ac:dyDescent="0.35"/>
    <row r="4015" s="8" customFormat="1" x14ac:dyDescent="0.35"/>
    <row r="4016" s="8" customFormat="1" x14ac:dyDescent="0.35"/>
    <row r="4017" s="8" customFormat="1" x14ac:dyDescent="0.35"/>
    <row r="4018" s="8" customFormat="1" x14ac:dyDescent="0.35"/>
    <row r="4019" s="8" customFormat="1" x14ac:dyDescent="0.35"/>
    <row r="4020" s="8" customFormat="1" x14ac:dyDescent="0.35"/>
    <row r="4021" s="8" customFormat="1" x14ac:dyDescent="0.35"/>
    <row r="4022" s="8" customFormat="1" x14ac:dyDescent="0.35"/>
    <row r="4023" s="8" customFormat="1" x14ac:dyDescent="0.35"/>
    <row r="4024" s="8" customFormat="1" x14ac:dyDescent="0.35"/>
    <row r="4025" s="8" customFormat="1" x14ac:dyDescent="0.35"/>
    <row r="4026" s="8" customFormat="1" x14ac:dyDescent="0.35"/>
    <row r="4027" s="8" customFormat="1" x14ac:dyDescent="0.35"/>
    <row r="4028" s="8" customFormat="1" x14ac:dyDescent="0.35"/>
    <row r="4029" s="8" customFormat="1" x14ac:dyDescent="0.35"/>
    <row r="4030" s="8" customFormat="1" x14ac:dyDescent="0.35"/>
    <row r="4031" s="8" customFormat="1" x14ac:dyDescent="0.35"/>
    <row r="4032" s="8" customFormat="1" x14ac:dyDescent="0.35"/>
    <row r="4033" s="8" customFormat="1" x14ac:dyDescent="0.35"/>
    <row r="4034" s="8" customFormat="1" x14ac:dyDescent="0.35"/>
    <row r="4035" s="8" customFormat="1" x14ac:dyDescent="0.35"/>
    <row r="4036" s="8" customFormat="1" x14ac:dyDescent="0.35"/>
    <row r="4037" s="8" customFormat="1" x14ac:dyDescent="0.35"/>
    <row r="4038" s="8" customFormat="1" x14ac:dyDescent="0.35"/>
    <row r="4039" s="8" customFormat="1" x14ac:dyDescent="0.35"/>
    <row r="4040" s="8" customFormat="1" x14ac:dyDescent="0.35"/>
    <row r="4041" s="8" customFormat="1" x14ac:dyDescent="0.35"/>
    <row r="4042" s="8" customFormat="1" x14ac:dyDescent="0.35"/>
    <row r="4043" s="8" customFormat="1" x14ac:dyDescent="0.35"/>
    <row r="4044" s="8" customFormat="1" x14ac:dyDescent="0.35"/>
    <row r="4045" s="8" customFormat="1" x14ac:dyDescent="0.35"/>
    <row r="4046" s="8" customFormat="1" x14ac:dyDescent="0.35"/>
    <row r="4047" s="8" customFormat="1" x14ac:dyDescent="0.35"/>
    <row r="4048" s="8" customFormat="1" x14ac:dyDescent="0.35"/>
    <row r="4049" s="8" customFormat="1" x14ac:dyDescent="0.35"/>
    <row r="4050" s="8" customFormat="1" x14ac:dyDescent="0.35"/>
    <row r="4051" s="8" customFormat="1" x14ac:dyDescent="0.35"/>
    <row r="4052" s="8" customFormat="1" x14ac:dyDescent="0.35"/>
    <row r="4053" s="8" customFormat="1" x14ac:dyDescent="0.35"/>
    <row r="4054" s="8" customFormat="1" x14ac:dyDescent="0.35"/>
    <row r="4055" s="8" customFormat="1" x14ac:dyDescent="0.35"/>
    <row r="4056" s="8" customFormat="1" x14ac:dyDescent="0.35"/>
    <row r="4057" s="8" customFormat="1" x14ac:dyDescent="0.35"/>
    <row r="4058" s="8" customFormat="1" x14ac:dyDescent="0.35"/>
    <row r="4059" s="8" customFormat="1" x14ac:dyDescent="0.35"/>
    <row r="4060" s="8" customFormat="1" x14ac:dyDescent="0.35"/>
    <row r="4061" s="8" customFormat="1" x14ac:dyDescent="0.35"/>
    <row r="4062" s="8" customFormat="1" x14ac:dyDescent="0.35"/>
    <row r="4063" s="8" customFormat="1" x14ac:dyDescent="0.35"/>
    <row r="4064" s="8" customFormat="1" x14ac:dyDescent="0.35"/>
    <row r="4065" s="8" customFormat="1" x14ac:dyDescent="0.35"/>
    <row r="4066" s="8" customFormat="1" x14ac:dyDescent="0.35"/>
    <row r="4067" s="8" customFormat="1" x14ac:dyDescent="0.35"/>
    <row r="4068" s="8" customFormat="1" x14ac:dyDescent="0.35"/>
    <row r="4069" s="8" customFormat="1" x14ac:dyDescent="0.35"/>
    <row r="4070" s="8" customFormat="1" x14ac:dyDescent="0.35"/>
    <row r="4071" s="8" customFormat="1" x14ac:dyDescent="0.35"/>
    <row r="4072" s="8" customFormat="1" x14ac:dyDescent="0.35"/>
    <row r="4073" s="8" customFormat="1" x14ac:dyDescent="0.35"/>
    <row r="4074" s="8" customFormat="1" x14ac:dyDescent="0.35"/>
    <row r="4075" s="8" customFormat="1" x14ac:dyDescent="0.35"/>
    <row r="4076" s="8" customFormat="1" x14ac:dyDescent="0.35"/>
    <row r="4077" s="8" customFormat="1" x14ac:dyDescent="0.35"/>
    <row r="4078" s="8" customFormat="1" x14ac:dyDescent="0.35"/>
    <row r="4079" s="8" customFormat="1" x14ac:dyDescent="0.35"/>
    <row r="4080" s="8" customFormat="1" x14ac:dyDescent="0.35"/>
    <row r="4081" s="8" customFormat="1" x14ac:dyDescent="0.35"/>
    <row r="4082" s="8" customFormat="1" x14ac:dyDescent="0.35"/>
    <row r="4083" s="8" customFormat="1" x14ac:dyDescent="0.35"/>
    <row r="4084" s="8" customFormat="1" x14ac:dyDescent="0.35"/>
    <row r="4085" s="8" customFormat="1" x14ac:dyDescent="0.35"/>
    <row r="4086" s="8" customFormat="1" x14ac:dyDescent="0.35"/>
    <row r="4087" s="8" customFormat="1" x14ac:dyDescent="0.35"/>
    <row r="4088" s="8" customFormat="1" x14ac:dyDescent="0.35"/>
    <row r="4089" s="8" customFormat="1" x14ac:dyDescent="0.35"/>
    <row r="4090" s="8" customFormat="1" x14ac:dyDescent="0.35"/>
    <row r="4091" s="8" customFormat="1" x14ac:dyDescent="0.35"/>
    <row r="4092" s="8" customFormat="1" x14ac:dyDescent="0.35"/>
    <row r="4093" s="8" customFormat="1" x14ac:dyDescent="0.35"/>
    <row r="4094" s="8" customFormat="1" x14ac:dyDescent="0.35"/>
    <row r="4095" s="8" customFormat="1" x14ac:dyDescent="0.35"/>
    <row r="4096" s="8" customFormat="1" x14ac:dyDescent="0.35"/>
    <row r="4097" s="8" customFormat="1" x14ac:dyDescent="0.35"/>
    <row r="4098" s="8" customFormat="1" x14ac:dyDescent="0.35"/>
    <row r="4099" s="8" customFormat="1" x14ac:dyDescent="0.35"/>
    <row r="4100" s="8" customFormat="1" x14ac:dyDescent="0.35"/>
    <row r="4101" s="8" customFormat="1" x14ac:dyDescent="0.35"/>
    <row r="4102" s="8" customFormat="1" x14ac:dyDescent="0.35"/>
    <row r="4103" s="8" customFormat="1" x14ac:dyDescent="0.35"/>
    <row r="4104" s="8" customFormat="1" x14ac:dyDescent="0.35"/>
    <row r="4105" s="8" customFormat="1" x14ac:dyDescent="0.35"/>
    <row r="4106" s="8" customFormat="1" x14ac:dyDescent="0.35"/>
    <row r="4107" s="8" customFormat="1" x14ac:dyDescent="0.35"/>
    <row r="4108" s="8" customFormat="1" x14ac:dyDescent="0.35"/>
    <row r="4109" s="8" customFormat="1" x14ac:dyDescent="0.35"/>
    <row r="4110" s="8" customFormat="1" x14ac:dyDescent="0.35"/>
    <row r="4111" s="8" customFormat="1" x14ac:dyDescent="0.35"/>
    <row r="4112" s="8" customFormat="1" x14ac:dyDescent="0.35"/>
    <row r="4113" s="8" customFormat="1" x14ac:dyDescent="0.35"/>
    <row r="4114" s="8" customFormat="1" x14ac:dyDescent="0.35"/>
    <row r="4115" s="8" customFormat="1" x14ac:dyDescent="0.35"/>
    <row r="4116" s="8" customFormat="1" x14ac:dyDescent="0.35"/>
    <row r="4117" s="8" customFormat="1" x14ac:dyDescent="0.35"/>
    <row r="4118" s="8" customFormat="1" x14ac:dyDescent="0.35"/>
    <row r="4119" s="8" customFormat="1" x14ac:dyDescent="0.35"/>
    <row r="4120" s="8" customFormat="1" x14ac:dyDescent="0.35"/>
    <row r="4121" s="8" customFormat="1" x14ac:dyDescent="0.35"/>
    <row r="4122" s="8" customFormat="1" x14ac:dyDescent="0.35"/>
    <row r="4123" s="8" customFormat="1" x14ac:dyDescent="0.35"/>
    <row r="4124" s="8" customFormat="1" x14ac:dyDescent="0.35"/>
    <row r="4125" s="8" customFormat="1" x14ac:dyDescent="0.35"/>
    <row r="4126" s="8" customFormat="1" x14ac:dyDescent="0.35"/>
    <row r="4127" s="8" customFormat="1" x14ac:dyDescent="0.35"/>
    <row r="4128" s="8" customFormat="1" x14ac:dyDescent="0.35"/>
    <row r="4129" s="8" customFormat="1" x14ac:dyDescent="0.35"/>
    <row r="4130" s="8" customFormat="1" x14ac:dyDescent="0.35"/>
    <row r="4131" s="8" customFormat="1" x14ac:dyDescent="0.35"/>
    <row r="4132" s="8" customFormat="1" x14ac:dyDescent="0.35"/>
    <row r="4133" s="8" customFormat="1" x14ac:dyDescent="0.35"/>
    <row r="4134" s="8" customFormat="1" x14ac:dyDescent="0.35"/>
    <row r="4135" s="8" customFormat="1" x14ac:dyDescent="0.35"/>
    <row r="4136" s="8" customFormat="1" x14ac:dyDescent="0.35"/>
    <row r="4137" s="8" customFormat="1" x14ac:dyDescent="0.35"/>
    <row r="4138" s="8" customFormat="1" x14ac:dyDescent="0.35"/>
    <row r="4139" s="8" customFormat="1" x14ac:dyDescent="0.35"/>
    <row r="4140" s="8" customFormat="1" x14ac:dyDescent="0.35"/>
    <row r="4141" s="8" customFormat="1" x14ac:dyDescent="0.35"/>
    <row r="4142" s="8" customFormat="1" x14ac:dyDescent="0.35"/>
    <row r="4143" s="8" customFormat="1" x14ac:dyDescent="0.35"/>
    <row r="4144" s="8" customFormat="1" x14ac:dyDescent="0.35"/>
    <row r="4145" s="8" customFormat="1" x14ac:dyDescent="0.35"/>
    <row r="4146" s="8" customFormat="1" x14ac:dyDescent="0.35"/>
    <row r="4147" s="8" customFormat="1" x14ac:dyDescent="0.35"/>
    <row r="4148" s="8" customFormat="1" x14ac:dyDescent="0.35"/>
    <row r="4149" s="8" customFormat="1" x14ac:dyDescent="0.35"/>
    <row r="4150" s="8" customFormat="1" x14ac:dyDescent="0.35"/>
    <row r="4151" s="8" customFormat="1" x14ac:dyDescent="0.35"/>
    <row r="4152" s="8" customFormat="1" x14ac:dyDescent="0.35"/>
    <row r="4153" s="8" customFormat="1" x14ac:dyDescent="0.35"/>
    <row r="4154" s="8" customFormat="1" x14ac:dyDescent="0.35"/>
    <row r="4155" s="8" customFormat="1" x14ac:dyDescent="0.35"/>
    <row r="4156" s="8" customFormat="1" x14ac:dyDescent="0.35"/>
    <row r="4157" s="8" customFormat="1" x14ac:dyDescent="0.35"/>
    <row r="4158" s="8" customFormat="1" x14ac:dyDescent="0.35"/>
    <row r="4159" s="8" customFormat="1" x14ac:dyDescent="0.35"/>
    <row r="4160" s="8" customFormat="1" x14ac:dyDescent="0.35"/>
    <row r="4161" s="8" customFormat="1" x14ac:dyDescent="0.35"/>
    <row r="4162" s="8" customFormat="1" x14ac:dyDescent="0.35"/>
    <row r="4163" s="8" customFormat="1" x14ac:dyDescent="0.35"/>
    <row r="4164" s="8" customFormat="1" x14ac:dyDescent="0.35"/>
    <row r="4165" s="8" customFormat="1" x14ac:dyDescent="0.35"/>
    <row r="4166" s="8" customFormat="1" x14ac:dyDescent="0.35"/>
    <row r="4167" s="8" customFormat="1" x14ac:dyDescent="0.35"/>
    <row r="4168" s="8" customFormat="1" x14ac:dyDescent="0.35"/>
    <row r="4169" s="8" customFormat="1" x14ac:dyDescent="0.35"/>
    <row r="4170" s="8" customFormat="1" x14ac:dyDescent="0.35"/>
    <row r="4171" s="8" customFormat="1" x14ac:dyDescent="0.35"/>
    <row r="4172" s="8" customFormat="1" x14ac:dyDescent="0.35"/>
    <row r="4173" s="8" customFormat="1" x14ac:dyDescent="0.35"/>
    <row r="4174" s="8" customFormat="1" x14ac:dyDescent="0.35"/>
    <row r="4175" s="8" customFormat="1" x14ac:dyDescent="0.35"/>
    <row r="4176" s="8" customFormat="1" x14ac:dyDescent="0.35"/>
    <row r="4177" s="8" customFormat="1" x14ac:dyDescent="0.35"/>
    <row r="4178" s="8" customFormat="1" x14ac:dyDescent="0.35"/>
    <row r="4179" s="8" customFormat="1" x14ac:dyDescent="0.35"/>
    <row r="4180" s="8" customFormat="1" x14ac:dyDescent="0.35"/>
    <row r="4181" s="8" customFormat="1" x14ac:dyDescent="0.35"/>
    <row r="4182" s="8" customFormat="1" x14ac:dyDescent="0.35"/>
    <row r="4183" s="8" customFormat="1" x14ac:dyDescent="0.35"/>
    <row r="4184" s="8" customFormat="1" x14ac:dyDescent="0.35"/>
    <row r="4185" s="8" customFormat="1" x14ac:dyDescent="0.35"/>
    <row r="4186" s="8" customFormat="1" x14ac:dyDescent="0.35"/>
    <row r="4187" s="8" customFormat="1" x14ac:dyDescent="0.35"/>
    <row r="4188" s="8" customFormat="1" x14ac:dyDescent="0.35"/>
    <row r="4189" s="8" customFormat="1" x14ac:dyDescent="0.35"/>
    <row r="4190" s="8" customFormat="1" x14ac:dyDescent="0.35"/>
    <row r="4191" s="8" customFormat="1" x14ac:dyDescent="0.35"/>
    <row r="4192" s="8" customFormat="1" x14ac:dyDescent="0.35"/>
    <row r="4193" s="8" customFormat="1" x14ac:dyDescent="0.35"/>
    <row r="4194" s="8" customFormat="1" x14ac:dyDescent="0.35"/>
    <row r="4195" s="8" customFormat="1" x14ac:dyDescent="0.35"/>
    <row r="4196" s="8" customFormat="1" x14ac:dyDescent="0.35"/>
    <row r="4197" s="8" customFormat="1" x14ac:dyDescent="0.35"/>
    <row r="4198" s="8" customFormat="1" x14ac:dyDescent="0.35"/>
    <row r="4199" s="8" customFormat="1" x14ac:dyDescent="0.35"/>
    <row r="4200" s="8" customFormat="1" x14ac:dyDescent="0.35"/>
    <row r="4201" s="8" customFormat="1" x14ac:dyDescent="0.35"/>
    <row r="4202" s="8" customFormat="1" x14ac:dyDescent="0.35"/>
    <row r="4203" s="8" customFormat="1" x14ac:dyDescent="0.35"/>
    <row r="4204" s="8" customFormat="1" x14ac:dyDescent="0.35"/>
    <row r="4205" s="8" customFormat="1" x14ac:dyDescent="0.35"/>
    <row r="4206" s="8" customFormat="1" x14ac:dyDescent="0.35"/>
    <row r="4207" s="8" customFormat="1" x14ac:dyDescent="0.35"/>
    <row r="4208" s="8" customFormat="1" x14ac:dyDescent="0.35"/>
    <row r="4209" s="8" customFormat="1" x14ac:dyDescent="0.35"/>
    <row r="4210" s="8" customFormat="1" x14ac:dyDescent="0.35"/>
    <row r="4211" s="8" customFormat="1" x14ac:dyDescent="0.35"/>
    <row r="4212" s="8" customFormat="1" x14ac:dyDescent="0.35"/>
    <row r="4213" s="8" customFormat="1" x14ac:dyDescent="0.35"/>
    <row r="4214" s="8" customFormat="1" x14ac:dyDescent="0.35"/>
    <row r="4215" s="8" customFormat="1" x14ac:dyDescent="0.35"/>
    <row r="4216" s="8" customFormat="1" x14ac:dyDescent="0.35"/>
    <row r="4217" s="8" customFormat="1" x14ac:dyDescent="0.35"/>
    <row r="4218" s="8" customFormat="1" x14ac:dyDescent="0.35"/>
    <row r="4219" s="8" customFormat="1" x14ac:dyDescent="0.35"/>
    <row r="4220" s="8" customFormat="1" x14ac:dyDescent="0.35"/>
    <row r="4221" s="8" customFormat="1" x14ac:dyDescent="0.35"/>
    <row r="4222" s="8" customFormat="1" x14ac:dyDescent="0.35"/>
    <row r="4223" s="8" customFormat="1" x14ac:dyDescent="0.35"/>
    <row r="4224" s="8" customFormat="1" x14ac:dyDescent="0.35"/>
    <row r="4225" s="8" customFormat="1" x14ac:dyDescent="0.35"/>
    <row r="4226" s="8" customFormat="1" x14ac:dyDescent="0.35"/>
    <row r="4227" s="8" customFormat="1" x14ac:dyDescent="0.35"/>
    <row r="4228" s="8" customFormat="1" x14ac:dyDescent="0.35"/>
    <row r="4229" s="8" customFormat="1" x14ac:dyDescent="0.35"/>
    <row r="4230" s="8" customFormat="1" x14ac:dyDescent="0.35"/>
    <row r="4231" s="8" customFormat="1" x14ac:dyDescent="0.35"/>
    <row r="4232" s="8" customFormat="1" x14ac:dyDescent="0.35"/>
    <row r="4233" s="8" customFormat="1" x14ac:dyDescent="0.35"/>
    <row r="4234" s="8" customFormat="1" x14ac:dyDescent="0.35"/>
    <row r="4235" s="8" customFormat="1" x14ac:dyDescent="0.35"/>
    <row r="4236" s="8" customFormat="1" x14ac:dyDescent="0.35"/>
    <row r="4237" s="8" customFormat="1" x14ac:dyDescent="0.35"/>
    <row r="4238" s="8" customFormat="1" x14ac:dyDescent="0.35"/>
    <row r="4239" s="8" customFormat="1" x14ac:dyDescent="0.35"/>
    <row r="4240" s="8" customFormat="1" x14ac:dyDescent="0.35"/>
    <row r="4241" s="8" customFormat="1" x14ac:dyDescent="0.35"/>
    <row r="4242" s="8" customFormat="1" x14ac:dyDescent="0.35"/>
    <row r="4243" s="8" customFormat="1" x14ac:dyDescent="0.35"/>
    <row r="4244" s="8" customFormat="1" x14ac:dyDescent="0.35"/>
    <row r="4245" s="8" customFormat="1" x14ac:dyDescent="0.35"/>
    <row r="4246" s="8" customFormat="1" x14ac:dyDescent="0.35"/>
    <row r="4247" s="8" customFormat="1" x14ac:dyDescent="0.35"/>
    <row r="4248" s="8" customFormat="1" x14ac:dyDescent="0.35"/>
    <row r="4249" s="8" customFormat="1" x14ac:dyDescent="0.35"/>
    <row r="4250" s="8" customFormat="1" x14ac:dyDescent="0.35"/>
    <row r="4251" s="8" customFormat="1" x14ac:dyDescent="0.35"/>
    <row r="4252" s="8" customFormat="1" x14ac:dyDescent="0.35"/>
    <row r="4253" s="8" customFormat="1" x14ac:dyDescent="0.35"/>
    <row r="4254" s="8" customFormat="1" x14ac:dyDescent="0.35"/>
    <row r="4255" s="8" customFormat="1" x14ac:dyDescent="0.35"/>
    <row r="4256" s="8" customFormat="1" x14ac:dyDescent="0.35"/>
    <row r="4257" s="8" customFormat="1" x14ac:dyDescent="0.35"/>
    <row r="4258" s="8" customFormat="1" x14ac:dyDescent="0.35"/>
    <row r="4259" s="8" customFormat="1" x14ac:dyDescent="0.35"/>
    <row r="4260" s="8" customFormat="1" x14ac:dyDescent="0.35"/>
    <row r="4261" s="8" customFormat="1" x14ac:dyDescent="0.35"/>
    <row r="4262" s="8" customFormat="1" x14ac:dyDescent="0.35"/>
    <row r="4263" s="8" customFormat="1" x14ac:dyDescent="0.35"/>
    <row r="4264" s="8" customFormat="1" x14ac:dyDescent="0.35"/>
    <row r="4265" s="8" customFormat="1" x14ac:dyDescent="0.35"/>
    <row r="4266" s="8" customFormat="1" x14ac:dyDescent="0.35"/>
    <row r="4267" s="8" customFormat="1" x14ac:dyDescent="0.35"/>
    <row r="4268" s="8" customFormat="1" x14ac:dyDescent="0.35"/>
    <row r="4269" s="8" customFormat="1" x14ac:dyDescent="0.35"/>
    <row r="4270" s="8" customFormat="1" x14ac:dyDescent="0.35"/>
    <row r="4271" s="8" customFormat="1" x14ac:dyDescent="0.35"/>
    <row r="4272" s="8" customFormat="1" x14ac:dyDescent="0.35"/>
    <row r="4273" s="8" customFormat="1" x14ac:dyDescent="0.35"/>
    <row r="4274" s="8" customFormat="1" x14ac:dyDescent="0.35"/>
    <row r="4275" s="8" customFormat="1" x14ac:dyDescent="0.35"/>
    <row r="4276" s="8" customFormat="1" x14ac:dyDescent="0.35"/>
    <row r="4277" s="8" customFormat="1" x14ac:dyDescent="0.35"/>
    <row r="4278" s="8" customFormat="1" x14ac:dyDescent="0.35"/>
    <row r="4279" s="8" customFormat="1" x14ac:dyDescent="0.35"/>
    <row r="4280" s="8" customFormat="1" x14ac:dyDescent="0.35"/>
    <row r="4281" s="8" customFormat="1" x14ac:dyDescent="0.35"/>
    <row r="4282" s="8" customFormat="1" x14ac:dyDescent="0.35"/>
    <row r="4283" s="8" customFormat="1" x14ac:dyDescent="0.35"/>
    <row r="4284" s="8" customFormat="1" x14ac:dyDescent="0.35"/>
    <row r="4285" s="8" customFormat="1" x14ac:dyDescent="0.35"/>
    <row r="4286" s="8" customFormat="1" x14ac:dyDescent="0.35"/>
    <row r="4287" s="8" customFormat="1" x14ac:dyDescent="0.35"/>
    <row r="4288" s="8" customFormat="1" x14ac:dyDescent="0.35"/>
    <row r="4289" s="8" customFormat="1" x14ac:dyDescent="0.35"/>
    <row r="4290" s="8" customFormat="1" x14ac:dyDescent="0.35"/>
    <row r="4291" s="8" customFormat="1" x14ac:dyDescent="0.35"/>
    <row r="4292" s="8" customFormat="1" x14ac:dyDescent="0.35"/>
    <row r="4293" s="8" customFormat="1" x14ac:dyDescent="0.35"/>
    <row r="4294" s="8" customFormat="1" x14ac:dyDescent="0.35"/>
    <row r="4295" s="8" customFormat="1" x14ac:dyDescent="0.35"/>
    <row r="4296" s="8" customFormat="1" x14ac:dyDescent="0.35"/>
    <row r="4297" s="8" customFormat="1" x14ac:dyDescent="0.35"/>
    <row r="4298" s="8" customFormat="1" x14ac:dyDescent="0.35"/>
    <row r="4299" s="8" customFormat="1" x14ac:dyDescent="0.35"/>
    <row r="4300" s="8" customFormat="1" x14ac:dyDescent="0.35"/>
    <row r="4301" s="8" customFormat="1" x14ac:dyDescent="0.35"/>
    <row r="4302" s="8" customFormat="1" x14ac:dyDescent="0.35"/>
    <row r="4303" s="8" customFormat="1" x14ac:dyDescent="0.35"/>
    <row r="4304" s="8" customFormat="1" x14ac:dyDescent="0.35"/>
    <row r="4305" s="8" customFormat="1" x14ac:dyDescent="0.35"/>
    <row r="4306" s="8" customFormat="1" x14ac:dyDescent="0.35"/>
    <row r="4307" s="8" customFormat="1" x14ac:dyDescent="0.35"/>
    <row r="4308" s="8" customFormat="1" x14ac:dyDescent="0.35"/>
    <row r="4309" s="8" customFormat="1" x14ac:dyDescent="0.35"/>
    <row r="4310" s="8" customFormat="1" x14ac:dyDescent="0.35"/>
    <row r="4311" s="8" customFormat="1" x14ac:dyDescent="0.35"/>
    <row r="4312" s="8" customFormat="1" x14ac:dyDescent="0.35"/>
    <row r="4313" s="8" customFormat="1" x14ac:dyDescent="0.35"/>
    <row r="4314" s="8" customFormat="1" x14ac:dyDescent="0.35"/>
    <row r="4315" s="8" customFormat="1" x14ac:dyDescent="0.35"/>
    <row r="4316" s="8" customFormat="1" x14ac:dyDescent="0.35"/>
    <row r="4317" s="8" customFormat="1" x14ac:dyDescent="0.35"/>
    <row r="4318" s="8" customFormat="1" x14ac:dyDescent="0.35"/>
    <row r="4319" s="8" customFormat="1" x14ac:dyDescent="0.35"/>
    <row r="4320" s="8" customFormat="1" x14ac:dyDescent="0.35"/>
    <row r="4321" s="8" customFormat="1" x14ac:dyDescent="0.35"/>
    <row r="4322" s="8" customFormat="1" x14ac:dyDescent="0.35"/>
    <row r="4323" s="8" customFormat="1" x14ac:dyDescent="0.35"/>
    <row r="4324" s="8" customFormat="1" x14ac:dyDescent="0.35"/>
    <row r="4325" s="8" customFormat="1" x14ac:dyDescent="0.35"/>
    <row r="4326" s="8" customFormat="1" x14ac:dyDescent="0.35"/>
    <row r="4327" s="8" customFormat="1" x14ac:dyDescent="0.35"/>
    <row r="4328" s="8" customFormat="1" x14ac:dyDescent="0.35"/>
    <row r="4329" s="8" customFormat="1" x14ac:dyDescent="0.35"/>
    <row r="4330" s="8" customFormat="1" x14ac:dyDescent="0.35"/>
    <row r="4331" s="8" customFormat="1" x14ac:dyDescent="0.35"/>
    <row r="4332" s="8" customFormat="1" x14ac:dyDescent="0.35"/>
    <row r="4333" s="8" customFormat="1" x14ac:dyDescent="0.35"/>
    <row r="4334" s="8" customFormat="1" x14ac:dyDescent="0.35"/>
    <row r="4335" s="8" customFormat="1" x14ac:dyDescent="0.35"/>
    <row r="4336" s="8" customFormat="1" x14ac:dyDescent="0.35"/>
    <row r="4337" s="8" customFormat="1" x14ac:dyDescent="0.35"/>
    <row r="4338" s="8" customFormat="1" x14ac:dyDescent="0.35"/>
    <row r="4339" s="8" customFormat="1" x14ac:dyDescent="0.35"/>
    <row r="4340" s="8" customFormat="1" x14ac:dyDescent="0.35"/>
    <row r="4341" s="8" customFormat="1" x14ac:dyDescent="0.35"/>
    <row r="4342" s="8" customFormat="1" x14ac:dyDescent="0.35"/>
    <row r="4343" s="8" customFormat="1" x14ac:dyDescent="0.35"/>
    <row r="4344" s="8" customFormat="1" x14ac:dyDescent="0.35"/>
    <row r="4345" s="8" customFormat="1" x14ac:dyDescent="0.35"/>
    <row r="4346" s="8" customFormat="1" x14ac:dyDescent="0.35"/>
    <row r="4347" s="8" customFormat="1" x14ac:dyDescent="0.35"/>
    <row r="4348" s="8" customFormat="1" x14ac:dyDescent="0.35"/>
    <row r="4349" s="8" customFormat="1" x14ac:dyDescent="0.35"/>
    <row r="4350" s="8" customFormat="1" x14ac:dyDescent="0.35"/>
    <row r="4351" s="8" customFormat="1" x14ac:dyDescent="0.35"/>
    <row r="4352" s="8" customFormat="1" x14ac:dyDescent="0.35"/>
    <row r="4353" s="8" customFormat="1" x14ac:dyDescent="0.35"/>
    <row r="4354" s="8" customFormat="1" x14ac:dyDescent="0.35"/>
    <row r="4355" s="8" customFormat="1" x14ac:dyDescent="0.35"/>
    <row r="4356" s="8" customFormat="1" x14ac:dyDescent="0.35"/>
    <row r="4357" s="8" customFormat="1" x14ac:dyDescent="0.35"/>
    <row r="4358" s="8" customFormat="1" x14ac:dyDescent="0.35"/>
    <row r="4359" s="8" customFormat="1" x14ac:dyDescent="0.35"/>
    <row r="4360" s="8" customFormat="1" x14ac:dyDescent="0.35"/>
    <row r="4361" s="8" customFormat="1" x14ac:dyDescent="0.35"/>
    <row r="4362" s="8" customFormat="1" x14ac:dyDescent="0.35"/>
    <row r="4363" s="8" customFormat="1" x14ac:dyDescent="0.35"/>
    <row r="4364" s="8" customFormat="1" x14ac:dyDescent="0.35"/>
    <row r="4365" s="8" customFormat="1" x14ac:dyDescent="0.35"/>
    <row r="4366" s="8" customFormat="1" x14ac:dyDescent="0.35"/>
    <row r="4367" s="8" customFormat="1" x14ac:dyDescent="0.35"/>
    <row r="4368" s="8" customFormat="1" x14ac:dyDescent="0.35"/>
    <row r="4369" s="8" customFormat="1" x14ac:dyDescent="0.35"/>
    <row r="4370" s="8" customFormat="1" x14ac:dyDescent="0.35"/>
    <row r="4371" s="8" customFormat="1" x14ac:dyDescent="0.35"/>
    <row r="4372" s="8" customFormat="1" x14ac:dyDescent="0.35"/>
    <row r="4373" s="8" customFormat="1" x14ac:dyDescent="0.35"/>
    <row r="4374" s="8" customFormat="1" x14ac:dyDescent="0.35"/>
    <row r="4375" s="8" customFormat="1" x14ac:dyDescent="0.35"/>
    <row r="4376" s="8" customFormat="1" x14ac:dyDescent="0.35"/>
    <row r="4377" s="8" customFormat="1" x14ac:dyDescent="0.35"/>
    <row r="4378" s="8" customFormat="1" x14ac:dyDescent="0.35"/>
    <row r="4379" s="8" customFormat="1" x14ac:dyDescent="0.35"/>
    <row r="4380" s="8" customFormat="1" x14ac:dyDescent="0.35"/>
    <row r="4381" s="8" customFormat="1" x14ac:dyDescent="0.35"/>
    <row r="4382" s="8" customFormat="1" x14ac:dyDescent="0.35"/>
    <row r="4383" s="8" customFormat="1" x14ac:dyDescent="0.35"/>
    <row r="4384" s="8" customFormat="1" x14ac:dyDescent="0.35"/>
    <row r="4385" s="8" customFormat="1" x14ac:dyDescent="0.35"/>
    <row r="4386" s="8" customFormat="1" x14ac:dyDescent="0.35"/>
    <row r="4387" s="8" customFormat="1" x14ac:dyDescent="0.35"/>
    <row r="4388" s="8" customFormat="1" x14ac:dyDescent="0.35"/>
    <row r="4389" s="8" customFormat="1" x14ac:dyDescent="0.35"/>
    <row r="4390" s="8" customFormat="1" x14ac:dyDescent="0.35"/>
    <row r="4391" s="8" customFormat="1" x14ac:dyDescent="0.35"/>
    <row r="4392" s="8" customFormat="1" x14ac:dyDescent="0.35"/>
    <row r="4393" s="8" customFormat="1" x14ac:dyDescent="0.35"/>
    <row r="4394" s="8" customFormat="1" x14ac:dyDescent="0.35"/>
    <row r="4395" s="8" customFormat="1" x14ac:dyDescent="0.35"/>
    <row r="4396" s="8" customFormat="1" x14ac:dyDescent="0.35"/>
    <row r="4397" s="8" customFormat="1" x14ac:dyDescent="0.35"/>
    <row r="4398" s="8" customFormat="1" x14ac:dyDescent="0.35"/>
    <row r="4399" s="8" customFormat="1" x14ac:dyDescent="0.35"/>
    <row r="4400" s="8" customFormat="1" x14ac:dyDescent="0.35"/>
    <row r="4401" s="8" customFormat="1" x14ac:dyDescent="0.35"/>
    <row r="4402" s="8" customFormat="1" x14ac:dyDescent="0.35"/>
    <row r="4403" s="8" customFormat="1" x14ac:dyDescent="0.35"/>
    <row r="4404" s="8" customFormat="1" x14ac:dyDescent="0.35"/>
    <row r="4405" s="8" customFormat="1" x14ac:dyDescent="0.35"/>
    <row r="4406" s="8" customFormat="1" x14ac:dyDescent="0.35"/>
    <row r="4407" s="8" customFormat="1" x14ac:dyDescent="0.35"/>
    <row r="4408" s="8" customFormat="1" x14ac:dyDescent="0.35"/>
    <row r="4409" s="8" customFormat="1" x14ac:dyDescent="0.35"/>
    <row r="4410" s="8" customFormat="1" x14ac:dyDescent="0.35"/>
    <row r="4411" s="8" customFormat="1" x14ac:dyDescent="0.35"/>
    <row r="4412" s="8" customFormat="1" x14ac:dyDescent="0.35"/>
    <row r="4413" s="8" customFormat="1" x14ac:dyDescent="0.35"/>
    <row r="4414" s="8" customFormat="1" x14ac:dyDescent="0.35"/>
    <row r="4415" s="8" customFormat="1" x14ac:dyDescent="0.35"/>
    <row r="4416" s="8" customFormat="1" x14ac:dyDescent="0.35"/>
    <row r="4417" s="8" customFormat="1" x14ac:dyDescent="0.35"/>
    <row r="4418" s="8" customFormat="1" x14ac:dyDescent="0.35"/>
    <row r="4419" s="8" customFormat="1" x14ac:dyDescent="0.35"/>
    <row r="4420" s="8" customFormat="1" x14ac:dyDescent="0.35"/>
    <row r="4421" s="8" customFormat="1" x14ac:dyDescent="0.35"/>
    <row r="4422" s="8" customFormat="1" x14ac:dyDescent="0.35"/>
    <row r="4423" s="8" customFormat="1" x14ac:dyDescent="0.35"/>
    <row r="4424" s="8" customFormat="1" x14ac:dyDescent="0.35"/>
    <row r="4425" s="8" customFormat="1" x14ac:dyDescent="0.35"/>
    <row r="4426" s="8" customFormat="1" x14ac:dyDescent="0.35"/>
    <row r="4427" s="8" customFormat="1" x14ac:dyDescent="0.35"/>
    <row r="4428" s="8" customFormat="1" x14ac:dyDescent="0.35"/>
    <row r="4429" s="8" customFormat="1" x14ac:dyDescent="0.35"/>
    <row r="4430" s="8" customFormat="1" x14ac:dyDescent="0.35"/>
    <row r="4431" s="8" customFormat="1" x14ac:dyDescent="0.35"/>
    <row r="4432" s="8" customFormat="1" x14ac:dyDescent="0.35"/>
    <row r="4433" s="8" customFormat="1" x14ac:dyDescent="0.35"/>
    <row r="4434" s="8" customFormat="1" x14ac:dyDescent="0.35"/>
    <row r="4435" s="8" customFormat="1" x14ac:dyDescent="0.35"/>
    <row r="4436" s="8" customFormat="1" x14ac:dyDescent="0.35"/>
    <row r="4437" s="8" customFormat="1" x14ac:dyDescent="0.35"/>
    <row r="4438" s="8" customFormat="1" x14ac:dyDescent="0.35"/>
    <row r="4439" s="8" customFormat="1" x14ac:dyDescent="0.35"/>
    <row r="4440" s="8" customFormat="1" x14ac:dyDescent="0.35"/>
    <row r="4441" s="8" customFormat="1" x14ac:dyDescent="0.35"/>
    <row r="4442" s="8" customFormat="1" x14ac:dyDescent="0.35"/>
    <row r="4443" s="8" customFormat="1" x14ac:dyDescent="0.35"/>
    <row r="4444" s="8" customFormat="1" x14ac:dyDescent="0.35"/>
    <row r="4445" s="8" customFormat="1" x14ac:dyDescent="0.35"/>
    <row r="4446" s="8" customFormat="1" x14ac:dyDescent="0.35"/>
    <row r="4447" s="8" customFormat="1" x14ac:dyDescent="0.35"/>
    <row r="4448" s="8" customFormat="1" x14ac:dyDescent="0.35"/>
    <row r="4449" s="8" customFormat="1" x14ac:dyDescent="0.35"/>
    <row r="4450" s="8" customFormat="1" x14ac:dyDescent="0.35"/>
    <row r="4451" s="8" customFormat="1" x14ac:dyDescent="0.35"/>
    <row r="4452" s="8" customFormat="1" x14ac:dyDescent="0.35"/>
    <row r="4453" s="8" customFormat="1" x14ac:dyDescent="0.35"/>
    <row r="4454" s="8" customFormat="1" x14ac:dyDescent="0.35"/>
    <row r="4455" s="8" customFormat="1" x14ac:dyDescent="0.35"/>
    <row r="4456" s="8" customFormat="1" x14ac:dyDescent="0.35"/>
    <row r="4457" s="8" customFormat="1" x14ac:dyDescent="0.35"/>
    <row r="4458" s="8" customFormat="1" x14ac:dyDescent="0.35"/>
    <row r="4459" s="8" customFormat="1" x14ac:dyDescent="0.35"/>
    <row r="4460" s="8" customFormat="1" x14ac:dyDescent="0.35"/>
    <row r="4461" s="8" customFormat="1" x14ac:dyDescent="0.35"/>
    <row r="4462" s="8" customFormat="1" x14ac:dyDescent="0.35"/>
    <row r="4463" s="8" customFormat="1" x14ac:dyDescent="0.35"/>
    <row r="4464" s="8" customFormat="1" x14ac:dyDescent="0.35"/>
    <row r="4465" s="8" customFormat="1" x14ac:dyDescent="0.35"/>
    <row r="4466" s="8" customFormat="1" x14ac:dyDescent="0.35"/>
    <row r="4467" s="8" customFormat="1" x14ac:dyDescent="0.35"/>
    <row r="4468" s="8" customFormat="1" x14ac:dyDescent="0.35"/>
    <row r="4469" s="8" customFormat="1" x14ac:dyDescent="0.35"/>
    <row r="4470" s="8" customFormat="1" x14ac:dyDescent="0.35"/>
    <row r="4471" s="8" customFormat="1" x14ac:dyDescent="0.35"/>
    <row r="4472" s="8" customFormat="1" x14ac:dyDescent="0.35"/>
    <row r="4473" s="8" customFormat="1" x14ac:dyDescent="0.35"/>
    <row r="4474" s="8" customFormat="1" x14ac:dyDescent="0.35"/>
    <row r="4475" s="8" customFormat="1" x14ac:dyDescent="0.35"/>
    <row r="4476" s="8" customFormat="1" x14ac:dyDescent="0.35"/>
    <row r="4477" s="8" customFormat="1" x14ac:dyDescent="0.35"/>
    <row r="4478" s="8" customFormat="1" x14ac:dyDescent="0.35"/>
    <row r="4479" s="8" customFormat="1" x14ac:dyDescent="0.35"/>
    <row r="4480" s="8" customFormat="1" x14ac:dyDescent="0.35"/>
    <row r="4481" s="8" customFormat="1" x14ac:dyDescent="0.35"/>
    <row r="4482" s="8" customFormat="1" x14ac:dyDescent="0.35"/>
    <row r="4483" s="8" customFormat="1" x14ac:dyDescent="0.35"/>
    <row r="4484" s="8" customFormat="1" x14ac:dyDescent="0.35"/>
    <row r="4485" s="8" customFormat="1" x14ac:dyDescent="0.35"/>
    <row r="4486" s="8" customFormat="1" x14ac:dyDescent="0.35"/>
    <row r="4487" s="8" customFormat="1" x14ac:dyDescent="0.35"/>
    <row r="4488" s="8" customFormat="1" x14ac:dyDescent="0.35"/>
    <row r="4489" s="8" customFormat="1" x14ac:dyDescent="0.35"/>
    <row r="4490" s="8" customFormat="1" x14ac:dyDescent="0.35"/>
    <row r="4491" s="8" customFormat="1" x14ac:dyDescent="0.35"/>
    <row r="4492" s="8" customFormat="1" x14ac:dyDescent="0.35"/>
    <row r="4493" s="8" customFormat="1" x14ac:dyDescent="0.35"/>
    <row r="4494" s="8" customFormat="1" x14ac:dyDescent="0.35"/>
    <row r="4495" s="8" customFormat="1" x14ac:dyDescent="0.35"/>
    <row r="4496" s="8" customFormat="1" x14ac:dyDescent="0.35"/>
    <row r="4497" s="8" customFormat="1" x14ac:dyDescent="0.35"/>
    <row r="4498" s="8" customFormat="1" x14ac:dyDescent="0.35"/>
    <row r="4499" s="8" customFormat="1" x14ac:dyDescent="0.35"/>
    <row r="4500" s="8" customFormat="1" x14ac:dyDescent="0.35"/>
    <row r="4501" s="8" customFormat="1" x14ac:dyDescent="0.35"/>
    <row r="4502" s="8" customFormat="1" x14ac:dyDescent="0.35"/>
    <row r="4503" s="8" customFormat="1" x14ac:dyDescent="0.35"/>
    <row r="4504" s="8" customFormat="1" x14ac:dyDescent="0.35"/>
    <row r="4505" s="8" customFormat="1" x14ac:dyDescent="0.35"/>
    <row r="4506" s="8" customFormat="1" x14ac:dyDescent="0.35"/>
    <row r="4507" s="8" customFormat="1" x14ac:dyDescent="0.35"/>
    <row r="4508" s="8" customFormat="1" x14ac:dyDescent="0.35"/>
    <row r="4509" s="8" customFormat="1" x14ac:dyDescent="0.35"/>
    <row r="4510" s="8" customFormat="1" x14ac:dyDescent="0.35"/>
    <row r="4511" s="8" customFormat="1" x14ac:dyDescent="0.35"/>
    <row r="4512" s="8" customFormat="1" x14ac:dyDescent="0.35"/>
    <row r="4513" s="8" customFormat="1" x14ac:dyDescent="0.35"/>
    <row r="4514" s="8" customFormat="1" x14ac:dyDescent="0.35"/>
    <row r="4515" s="8" customFormat="1" x14ac:dyDescent="0.35"/>
    <row r="4516" s="8" customFormat="1" x14ac:dyDescent="0.35"/>
    <row r="4517" s="8" customFormat="1" x14ac:dyDescent="0.35"/>
    <row r="4518" s="8" customFormat="1" x14ac:dyDescent="0.35"/>
    <row r="4519" s="8" customFormat="1" x14ac:dyDescent="0.35"/>
    <row r="4520" s="8" customFormat="1" x14ac:dyDescent="0.35"/>
    <row r="4521" s="8" customFormat="1" x14ac:dyDescent="0.35"/>
    <row r="4522" s="8" customFormat="1" x14ac:dyDescent="0.35"/>
    <row r="4523" s="8" customFormat="1" x14ac:dyDescent="0.35"/>
    <row r="4524" s="8" customFormat="1" x14ac:dyDescent="0.35"/>
    <row r="4525" s="8" customFormat="1" x14ac:dyDescent="0.35"/>
    <row r="4526" s="8" customFormat="1" x14ac:dyDescent="0.35"/>
    <row r="4527" s="8" customFormat="1" x14ac:dyDescent="0.35"/>
    <row r="4528" s="8" customFormat="1" x14ac:dyDescent="0.35"/>
    <row r="4529" s="8" customFormat="1" x14ac:dyDescent="0.35"/>
    <row r="4530" s="8" customFormat="1" x14ac:dyDescent="0.35"/>
    <row r="4531" s="8" customFormat="1" x14ac:dyDescent="0.35"/>
    <row r="4532" s="8" customFormat="1" x14ac:dyDescent="0.35"/>
    <row r="4533" s="8" customFormat="1" x14ac:dyDescent="0.35"/>
    <row r="4534" s="8" customFormat="1" x14ac:dyDescent="0.35"/>
    <row r="4535" s="8" customFormat="1" x14ac:dyDescent="0.35"/>
    <row r="4536" s="8" customFormat="1" x14ac:dyDescent="0.35"/>
    <row r="4537" s="8" customFormat="1" x14ac:dyDescent="0.35"/>
    <row r="4538" s="8" customFormat="1" x14ac:dyDescent="0.35"/>
    <row r="4539" s="8" customFormat="1" x14ac:dyDescent="0.35"/>
    <row r="4540" s="8" customFormat="1" x14ac:dyDescent="0.35"/>
    <row r="4541" s="8" customFormat="1" x14ac:dyDescent="0.35"/>
    <row r="4542" s="8" customFormat="1" x14ac:dyDescent="0.35"/>
    <row r="4543" s="8" customFormat="1" x14ac:dyDescent="0.35"/>
    <row r="4544" s="8" customFormat="1" x14ac:dyDescent="0.35"/>
    <row r="4545" s="8" customFormat="1" x14ac:dyDescent="0.35"/>
    <row r="4546" s="8" customFormat="1" x14ac:dyDescent="0.35"/>
    <row r="4547" s="8" customFormat="1" x14ac:dyDescent="0.35"/>
    <row r="4548" s="8" customFormat="1" x14ac:dyDescent="0.35"/>
    <row r="4549" s="8" customFormat="1" x14ac:dyDescent="0.35"/>
    <row r="4550" s="8" customFormat="1" x14ac:dyDescent="0.35"/>
    <row r="4551" s="8" customFormat="1" x14ac:dyDescent="0.35"/>
    <row r="4552" s="8" customFormat="1" x14ac:dyDescent="0.35"/>
    <row r="4553" s="8" customFormat="1" x14ac:dyDescent="0.35"/>
    <row r="4554" s="8" customFormat="1" x14ac:dyDescent="0.35"/>
    <row r="4555" s="8" customFormat="1" x14ac:dyDescent="0.35"/>
    <row r="4556" s="8" customFormat="1" x14ac:dyDescent="0.35"/>
    <row r="4557" s="8" customFormat="1" x14ac:dyDescent="0.35"/>
    <row r="4558" s="8" customFormat="1" x14ac:dyDescent="0.35"/>
    <row r="4559" s="8" customFormat="1" x14ac:dyDescent="0.35"/>
    <row r="4560" s="8" customFormat="1" x14ac:dyDescent="0.35"/>
    <row r="4561" s="8" customFormat="1" x14ac:dyDescent="0.35"/>
    <row r="4562" s="8" customFormat="1" x14ac:dyDescent="0.35"/>
    <row r="4563" s="8" customFormat="1" x14ac:dyDescent="0.35"/>
    <row r="4564" s="8" customFormat="1" x14ac:dyDescent="0.35"/>
    <row r="4565" s="8" customFormat="1" x14ac:dyDescent="0.35"/>
    <row r="4566" s="8" customFormat="1" x14ac:dyDescent="0.35"/>
    <row r="4567" s="8" customFormat="1" x14ac:dyDescent="0.35"/>
    <row r="4568" s="8" customFormat="1" x14ac:dyDescent="0.35"/>
    <row r="4569" s="8" customFormat="1" x14ac:dyDescent="0.35"/>
    <row r="4570" s="8" customFormat="1" x14ac:dyDescent="0.35"/>
    <row r="4571" s="8" customFormat="1" x14ac:dyDescent="0.35"/>
    <row r="4572" s="8" customFormat="1" x14ac:dyDescent="0.35"/>
    <row r="4573" s="8" customFormat="1" x14ac:dyDescent="0.35"/>
    <row r="4574" s="8" customFormat="1" x14ac:dyDescent="0.35"/>
    <row r="4575" s="8" customFormat="1" x14ac:dyDescent="0.35"/>
    <row r="4576" s="8" customFormat="1" x14ac:dyDescent="0.35"/>
    <row r="4577" s="8" customFormat="1" x14ac:dyDescent="0.35"/>
    <row r="4578" s="8" customFormat="1" x14ac:dyDescent="0.35"/>
    <row r="4579" s="8" customFormat="1" x14ac:dyDescent="0.35"/>
    <row r="4580" s="8" customFormat="1" x14ac:dyDescent="0.35"/>
    <row r="4581" s="8" customFormat="1" x14ac:dyDescent="0.35"/>
    <row r="4582" s="8" customFormat="1" x14ac:dyDescent="0.35"/>
    <row r="4583" s="8" customFormat="1" x14ac:dyDescent="0.35"/>
    <row r="4584" s="8" customFormat="1" x14ac:dyDescent="0.35"/>
    <row r="4585" s="8" customFormat="1" x14ac:dyDescent="0.35"/>
    <row r="4586" s="8" customFormat="1" x14ac:dyDescent="0.35"/>
    <row r="4587" s="8" customFormat="1" x14ac:dyDescent="0.35"/>
    <row r="4588" s="8" customFormat="1" x14ac:dyDescent="0.35"/>
    <row r="4589" s="8" customFormat="1" x14ac:dyDescent="0.35"/>
    <row r="4590" s="8" customFormat="1" x14ac:dyDescent="0.35"/>
    <row r="4591" s="8" customFormat="1" x14ac:dyDescent="0.35"/>
    <row r="4592" s="8" customFormat="1" x14ac:dyDescent="0.35"/>
    <row r="4593" s="8" customFormat="1" x14ac:dyDescent="0.35"/>
    <row r="4594" s="8" customFormat="1" x14ac:dyDescent="0.35"/>
    <row r="4595" s="8" customFormat="1" x14ac:dyDescent="0.35"/>
    <row r="4596" s="8" customFormat="1" x14ac:dyDescent="0.35"/>
    <row r="4597" s="8" customFormat="1" x14ac:dyDescent="0.35"/>
    <row r="4598" s="8" customFormat="1" x14ac:dyDescent="0.35"/>
    <row r="4599" s="8" customFormat="1" x14ac:dyDescent="0.35"/>
    <row r="4600" s="8" customFormat="1" x14ac:dyDescent="0.35"/>
    <row r="4601" s="8" customFormat="1" x14ac:dyDescent="0.35"/>
    <row r="4602" s="8" customFormat="1" x14ac:dyDescent="0.35"/>
    <row r="4603" s="8" customFormat="1" x14ac:dyDescent="0.35"/>
    <row r="4604" s="8" customFormat="1" x14ac:dyDescent="0.35"/>
    <row r="4605" s="8" customFormat="1" x14ac:dyDescent="0.35"/>
    <row r="4606" s="8" customFormat="1" x14ac:dyDescent="0.35"/>
    <row r="4607" s="8" customFormat="1" x14ac:dyDescent="0.35"/>
    <row r="4608" s="8" customFormat="1" x14ac:dyDescent="0.35"/>
    <row r="4609" s="8" customFormat="1" x14ac:dyDescent="0.35"/>
    <row r="4610" s="8" customFormat="1" x14ac:dyDescent="0.35"/>
    <row r="4611" s="8" customFormat="1" x14ac:dyDescent="0.35"/>
    <row r="4612" s="8" customFormat="1" x14ac:dyDescent="0.35"/>
    <row r="4613" s="8" customFormat="1" x14ac:dyDescent="0.35"/>
    <row r="4614" s="8" customFormat="1" x14ac:dyDescent="0.35"/>
    <row r="4615" s="8" customFormat="1" x14ac:dyDescent="0.35"/>
    <row r="4616" s="8" customFormat="1" x14ac:dyDescent="0.35"/>
    <row r="4617" s="8" customFormat="1" x14ac:dyDescent="0.35"/>
    <row r="4618" s="8" customFormat="1" x14ac:dyDescent="0.35"/>
    <row r="4619" s="8" customFormat="1" x14ac:dyDescent="0.35"/>
    <row r="4620" s="8" customFormat="1" x14ac:dyDescent="0.35"/>
    <row r="4621" s="8" customFormat="1" x14ac:dyDescent="0.35"/>
    <row r="4622" s="8" customFormat="1" x14ac:dyDescent="0.35"/>
    <row r="4623" s="8" customFormat="1" x14ac:dyDescent="0.35"/>
    <row r="4624" s="8" customFormat="1" x14ac:dyDescent="0.35"/>
    <row r="4625" s="8" customFormat="1" x14ac:dyDescent="0.35"/>
    <row r="4626" s="8" customFormat="1" x14ac:dyDescent="0.35"/>
    <row r="4627" s="8" customFormat="1" x14ac:dyDescent="0.35"/>
    <row r="4628" s="8" customFormat="1" x14ac:dyDescent="0.35"/>
    <row r="4629" s="8" customFormat="1" x14ac:dyDescent="0.35"/>
    <row r="4630" s="8" customFormat="1" x14ac:dyDescent="0.35"/>
    <row r="4631" s="8" customFormat="1" x14ac:dyDescent="0.35"/>
    <row r="4632" s="8" customFormat="1" x14ac:dyDescent="0.35"/>
    <row r="4633" s="8" customFormat="1" x14ac:dyDescent="0.35"/>
    <row r="4634" s="8" customFormat="1" x14ac:dyDescent="0.35"/>
    <row r="4635" s="8" customFormat="1" x14ac:dyDescent="0.35"/>
    <row r="4636" s="8" customFormat="1" x14ac:dyDescent="0.35"/>
    <row r="4637" s="8" customFormat="1" x14ac:dyDescent="0.35"/>
    <row r="4638" s="8" customFormat="1" x14ac:dyDescent="0.35"/>
    <row r="4639" s="8" customFormat="1" x14ac:dyDescent="0.35"/>
    <row r="4640" s="8" customFormat="1" x14ac:dyDescent="0.35"/>
    <row r="4641" s="8" customFormat="1" x14ac:dyDescent="0.35"/>
    <row r="4642" s="8" customFormat="1" x14ac:dyDescent="0.35"/>
    <row r="4643" s="8" customFormat="1" x14ac:dyDescent="0.35"/>
    <row r="4644" s="8" customFormat="1" x14ac:dyDescent="0.35"/>
    <row r="4645" s="8" customFormat="1" x14ac:dyDescent="0.35"/>
    <row r="4646" s="8" customFormat="1" x14ac:dyDescent="0.35"/>
    <row r="4647" s="8" customFormat="1" x14ac:dyDescent="0.35"/>
    <row r="4648" s="8" customFormat="1" x14ac:dyDescent="0.35"/>
    <row r="4649" s="8" customFormat="1" x14ac:dyDescent="0.35"/>
    <row r="4650" s="8" customFormat="1" x14ac:dyDescent="0.35"/>
    <row r="4651" s="8" customFormat="1" x14ac:dyDescent="0.35"/>
    <row r="4652" s="8" customFormat="1" x14ac:dyDescent="0.35"/>
    <row r="4653" s="8" customFormat="1" x14ac:dyDescent="0.35"/>
    <row r="4654" s="8" customFormat="1" x14ac:dyDescent="0.35"/>
    <row r="4655" s="8" customFormat="1" x14ac:dyDescent="0.35"/>
    <row r="4656" s="8" customFormat="1" x14ac:dyDescent="0.35"/>
    <row r="4657" s="8" customFormat="1" x14ac:dyDescent="0.35"/>
    <row r="4658" s="8" customFormat="1" x14ac:dyDescent="0.35"/>
    <row r="4659" s="8" customFormat="1" x14ac:dyDescent="0.35"/>
    <row r="4660" s="8" customFormat="1" x14ac:dyDescent="0.35"/>
    <row r="4661" s="8" customFormat="1" x14ac:dyDescent="0.35"/>
    <row r="4662" s="8" customFormat="1" x14ac:dyDescent="0.35"/>
    <row r="4663" s="8" customFormat="1" x14ac:dyDescent="0.35"/>
    <row r="4664" s="8" customFormat="1" x14ac:dyDescent="0.35"/>
    <row r="4665" s="8" customFormat="1" x14ac:dyDescent="0.35"/>
    <row r="4666" s="8" customFormat="1" x14ac:dyDescent="0.35"/>
    <row r="4667" s="8" customFormat="1" x14ac:dyDescent="0.35"/>
    <row r="4668" s="8" customFormat="1" x14ac:dyDescent="0.35"/>
    <row r="4669" s="8" customFormat="1" x14ac:dyDescent="0.35"/>
    <row r="4670" s="8" customFormat="1" x14ac:dyDescent="0.35"/>
    <row r="4671" s="8" customFormat="1" x14ac:dyDescent="0.35"/>
    <row r="4672" s="8" customFormat="1" x14ac:dyDescent="0.35"/>
    <row r="4673" s="8" customFormat="1" x14ac:dyDescent="0.35"/>
    <row r="4674" s="8" customFormat="1" x14ac:dyDescent="0.35"/>
    <row r="4675" s="8" customFormat="1" x14ac:dyDescent="0.35"/>
    <row r="4676" s="8" customFormat="1" x14ac:dyDescent="0.35"/>
    <row r="4677" s="8" customFormat="1" x14ac:dyDescent="0.35"/>
    <row r="4678" s="8" customFormat="1" x14ac:dyDescent="0.35"/>
    <row r="4679" s="8" customFormat="1" x14ac:dyDescent="0.35"/>
    <row r="4680" s="8" customFormat="1" x14ac:dyDescent="0.35"/>
    <row r="4681" s="8" customFormat="1" x14ac:dyDescent="0.35"/>
    <row r="4682" s="8" customFormat="1" x14ac:dyDescent="0.35"/>
    <row r="4683" s="8" customFormat="1" x14ac:dyDescent="0.35"/>
    <row r="4684" s="8" customFormat="1" x14ac:dyDescent="0.35"/>
    <row r="4685" s="8" customFormat="1" x14ac:dyDescent="0.35"/>
    <row r="4686" s="8" customFormat="1" x14ac:dyDescent="0.35"/>
    <row r="4687" s="8" customFormat="1" x14ac:dyDescent="0.35"/>
    <row r="4688" s="8" customFormat="1" x14ac:dyDescent="0.35"/>
    <row r="4689" s="8" customFormat="1" x14ac:dyDescent="0.35"/>
    <row r="4690" s="8" customFormat="1" x14ac:dyDescent="0.35"/>
    <row r="4691" s="8" customFormat="1" x14ac:dyDescent="0.35"/>
    <row r="4692" s="8" customFormat="1" x14ac:dyDescent="0.35"/>
    <row r="4693" s="8" customFormat="1" x14ac:dyDescent="0.35"/>
    <row r="4694" s="8" customFormat="1" x14ac:dyDescent="0.35"/>
    <row r="4695" s="8" customFormat="1" x14ac:dyDescent="0.35"/>
    <row r="4696" s="8" customFormat="1" x14ac:dyDescent="0.35"/>
    <row r="4697" s="8" customFormat="1" x14ac:dyDescent="0.35"/>
    <row r="4698" s="8" customFormat="1" x14ac:dyDescent="0.35"/>
    <row r="4699" s="8" customFormat="1" x14ac:dyDescent="0.35"/>
    <row r="4700" s="8" customFormat="1" x14ac:dyDescent="0.35"/>
    <row r="4701" s="8" customFormat="1" x14ac:dyDescent="0.35"/>
    <row r="4702" s="8" customFormat="1" x14ac:dyDescent="0.35"/>
    <row r="4703" s="8" customFormat="1" x14ac:dyDescent="0.35"/>
    <row r="4704" s="8" customFormat="1" x14ac:dyDescent="0.35"/>
    <row r="4705" s="8" customFormat="1" x14ac:dyDescent="0.35"/>
    <row r="4706" s="8" customFormat="1" x14ac:dyDescent="0.35"/>
    <row r="4707" s="8" customFormat="1" x14ac:dyDescent="0.35"/>
    <row r="4708" s="8" customFormat="1" x14ac:dyDescent="0.35"/>
    <row r="4709" s="8" customFormat="1" x14ac:dyDescent="0.35"/>
    <row r="4710" s="8" customFormat="1" x14ac:dyDescent="0.35"/>
    <row r="4711" s="8" customFormat="1" x14ac:dyDescent="0.35"/>
    <row r="4712" s="8" customFormat="1" x14ac:dyDescent="0.35"/>
    <row r="4713" s="8" customFormat="1" x14ac:dyDescent="0.35"/>
    <row r="4714" s="8" customFormat="1" x14ac:dyDescent="0.35"/>
    <row r="4715" s="8" customFormat="1" x14ac:dyDescent="0.35"/>
    <row r="4716" s="8" customFormat="1" x14ac:dyDescent="0.35"/>
    <row r="4717" s="8" customFormat="1" x14ac:dyDescent="0.35"/>
    <row r="4718" s="8" customFormat="1" x14ac:dyDescent="0.35"/>
    <row r="4719" s="8" customFormat="1" x14ac:dyDescent="0.35"/>
    <row r="4720" s="8" customFormat="1" x14ac:dyDescent="0.35"/>
    <row r="4721" s="8" customFormat="1" x14ac:dyDescent="0.35"/>
    <row r="4722" s="8" customFormat="1" x14ac:dyDescent="0.35"/>
    <row r="4723" s="8" customFormat="1" x14ac:dyDescent="0.35"/>
    <row r="4724" s="8" customFormat="1" x14ac:dyDescent="0.35"/>
    <row r="4725" s="8" customFormat="1" x14ac:dyDescent="0.35"/>
    <row r="4726" s="8" customFormat="1" x14ac:dyDescent="0.35"/>
    <row r="4727" s="8" customFormat="1" x14ac:dyDescent="0.35"/>
    <row r="4728" s="8" customFormat="1" x14ac:dyDescent="0.35"/>
    <row r="4729" s="8" customFormat="1" x14ac:dyDescent="0.35"/>
    <row r="4730" s="8" customFormat="1" x14ac:dyDescent="0.35"/>
    <row r="4731" s="8" customFormat="1" x14ac:dyDescent="0.35"/>
    <row r="4732" s="8" customFormat="1" x14ac:dyDescent="0.35"/>
    <row r="4733" s="8" customFormat="1" x14ac:dyDescent="0.35"/>
    <row r="4734" s="8" customFormat="1" x14ac:dyDescent="0.35"/>
    <row r="4735" s="8" customFormat="1" x14ac:dyDescent="0.35"/>
    <row r="4736" s="8" customFormat="1" x14ac:dyDescent="0.35"/>
    <row r="4737" s="8" customFormat="1" x14ac:dyDescent="0.35"/>
    <row r="4738" s="8" customFormat="1" x14ac:dyDescent="0.35"/>
    <row r="4739" s="8" customFormat="1" x14ac:dyDescent="0.35"/>
    <row r="4740" s="8" customFormat="1" x14ac:dyDescent="0.35"/>
    <row r="4741" s="8" customFormat="1" x14ac:dyDescent="0.35"/>
    <row r="4742" s="8" customFormat="1" x14ac:dyDescent="0.35"/>
    <row r="4743" s="8" customFormat="1" x14ac:dyDescent="0.35"/>
    <row r="4744" s="8" customFormat="1" x14ac:dyDescent="0.35"/>
    <row r="4745" s="8" customFormat="1" x14ac:dyDescent="0.35"/>
    <row r="4746" s="8" customFormat="1" x14ac:dyDescent="0.35"/>
    <row r="4747" s="8" customFormat="1" x14ac:dyDescent="0.35"/>
    <row r="4748" s="8" customFormat="1" x14ac:dyDescent="0.35"/>
    <row r="4749" s="8" customFormat="1" x14ac:dyDescent="0.35"/>
    <row r="4750" s="8" customFormat="1" x14ac:dyDescent="0.35"/>
    <row r="4751" s="8" customFormat="1" x14ac:dyDescent="0.35"/>
    <row r="4752" s="8" customFormat="1" x14ac:dyDescent="0.35"/>
    <row r="4753" s="8" customFormat="1" x14ac:dyDescent="0.35"/>
    <row r="4754" s="8" customFormat="1" x14ac:dyDescent="0.35"/>
    <row r="4755" s="8" customFormat="1" x14ac:dyDescent="0.35"/>
    <row r="4756" s="8" customFormat="1" x14ac:dyDescent="0.35"/>
    <row r="4757" s="8" customFormat="1" x14ac:dyDescent="0.35"/>
    <row r="4758" s="8" customFormat="1" x14ac:dyDescent="0.35"/>
    <row r="4759" s="8" customFormat="1" x14ac:dyDescent="0.35"/>
    <row r="4760" s="8" customFormat="1" x14ac:dyDescent="0.35"/>
    <row r="4761" s="8" customFormat="1" x14ac:dyDescent="0.35"/>
    <row r="4762" s="8" customFormat="1" x14ac:dyDescent="0.35"/>
    <row r="4763" s="8" customFormat="1" x14ac:dyDescent="0.35"/>
    <row r="4764" s="8" customFormat="1" x14ac:dyDescent="0.35"/>
    <row r="4765" s="8" customFormat="1" x14ac:dyDescent="0.35"/>
    <row r="4766" s="8" customFormat="1" x14ac:dyDescent="0.35"/>
    <row r="4767" s="8" customFormat="1" x14ac:dyDescent="0.35"/>
    <row r="4768" s="8" customFormat="1" x14ac:dyDescent="0.35"/>
    <row r="4769" s="8" customFormat="1" x14ac:dyDescent="0.35"/>
    <row r="4770" s="8" customFormat="1" x14ac:dyDescent="0.35"/>
    <row r="4771" s="8" customFormat="1" x14ac:dyDescent="0.35"/>
    <row r="4772" s="8" customFormat="1" x14ac:dyDescent="0.35"/>
    <row r="4773" s="8" customFormat="1" x14ac:dyDescent="0.35"/>
    <row r="4774" s="8" customFormat="1" x14ac:dyDescent="0.35"/>
    <row r="4775" s="8" customFormat="1" x14ac:dyDescent="0.35"/>
    <row r="4776" s="8" customFormat="1" x14ac:dyDescent="0.35"/>
    <row r="4777" s="8" customFormat="1" x14ac:dyDescent="0.35"/>
    <row r="4778" s="8" customFormat="1" x14ac:dyDescent="0.35"/>
    <row r="4779" s="8" customFormat="1" x14ac:dyDescent="0.35"/>
    <row r="4780" s="8" customFormat="1" x14ac:dyDescent="0.35"/>
    <row r="4781" s="8" customFormat="1" x14ac:dyDescent="0.35"/>
    <row r="4782" s="8" customFormat="1" x14ac:dyDescent="0.35"/>
    <row r="4783" s="8" customFormat="1" x14ac:dyDescent="0.35"/>
    <row r="4784" s="8" customFormat="1" x14ac:dyDescent="0.35"/>
    <row r="4785" s="8" customFormat="1" x14ac:dyDescent="0.35"/>
    <row r="4786" s="8" customFormat="1" x14ac:dyDescent="0.35"/>
    <row r="4787" s="8" customFormat="1" x14ac:dyDescent="0.35"/>
    <row r="4788" s="8" customFormat="1" x14ac:dyDescent="0.35"/>
    <row r="4789" s="8" customFormat="1" x14ac:dyDescent="0.35"/>
    <row r="4790" s="8" customFormat="1" x14ac:dyDescent="0.35"/>
    <row r="4791" s="8" customFormat="1" x14ac:dyDescent="0.35"/>
    <row r="4792" s="8" customFormat="1" x14ac:dyDescent="0.35"/>
    <row r="4793" s="8" customFormat="1" x14ac:dyDescent="0.35"/>
    <row r="4794" s="8" customFormat="1" x14ac:dyDescent="0.35"/>
    <row r="4795" s="8" customFormat="1" x14ac:dyDescent="0.35"/>
    <row r="4796" s="8" customFormat="1" x14ac:dyDescent="0.35"/>
    <row r="4797" s="8" customFormat="1" x14ac:dyDescent="0.35"/>
    <row r="4798" s="8" customFormat="1" x14ac:dyDescent="0.35"/>
    <row r="4799" s="8" customFormat="1" x14ac:dyDescent="0.35"/>
    <row r="4800" s="8" customFormat="1" x14ac:dyDescent="0.35"/>
    <row r="4801" s="8" customFormat="1" x14ac:dyDescent="0.35"/>
    <row r="4802" s="8" customFormat="1" x14ac:dyDescent="0.35"/>
    <row r="4803" s="8" customFormat="1" x14ac:dyDescent="0.35"/>
    <row r="4804" s="8" customFormat="1" x14ac:dyDescent="0.35"/>
    <row r="4805" s="8" customFormat="1" x14ac:dyDescent="0.35"/>
    <row r="4806" s="8" customFormat="1" x14ac:dyDescent="0.35"/>
    <row r="4807" s="8" customFormat="1" x14ac:dyDescent="0.35"/>
    <row r="4808" s="8" customFormat="1" x14ac:dyDescent="0.35"/>
    <row r="4809" s="8" customFormat="1" x14ac:dyDescent="0.35"/>
    <row r="4810" s="8" customFormat="1" x14ac:dyDescent="0.35"/>
    <row r="4811" s="8" customFormat="1" x14ac:dyDescent="0.35"/>
    <row r="4812" s="8" customFormat="1" x14ac:dyDescent="0.35"/>
    <row r="4813" s="8" customFormat="1" x14ac:dyDescent="0.35"/>
    <row r="4814" s="8" customFormat="1" x14ac:dyDescent="0.35"/>
    <row r="4815" s="8" customFormat="1" x14ac:dyDescent="0.35"/>
    <row r="4816" s="8" customFormat="1" x14ac:dyDescent="0.35"/>
    <row r="4817" s="8" customFormat="1" x14ac:dyDescent="0.35"/>
    <row r="4818" s="8" customFormat="1" x14ac:dyDescent="0.35"/>
    <row r="4819" s="8" customFormat="1" x14ac:dyDescent="0.35"/>
    <row r="4820" s="8" customFormat="1" x14ac:dyDescent="0.35"/>
    <row r="4821" s="8" customFormat="1" x14ac:dyDescent="0.35"/>
    <row r="4822" s="8" customFormat="1" x14ac:dyDescent="0.35"/>
    <row r="4823" s="8" customFormat="1" x14ac:dyDescent="0.35"/>
    <row r="4824" s="8" customFormat="1" x14ac:dyDescent="0.35"/>
    <row r="4825" s="8" customFormat="1" x14ac:dyDescent="0.35"/>
    <row r="4826" s="8" customFormat="1" x14ac:dyDescent="0.35"/>
    <row r="4827" s="8" customFormat="1" x14ac:dyDescent="0.35"/>
    <row r="4828" s="8" customFormat="1" x14ac:dyDescent="0.35"/>
    <row r="4829" s="8" customFormat="1" x14ac:dyDescent="0.35"/>
    <row r="4830" s="8" customFormat="1" x14ac:dyDescent="0.35"/>
    <row r="4831" s="8" customFormat="1" x14ac:dyDescent="0.35"/>
    <row r="4832" s="8" customFormat="1" x14ac:dyDescent="0.35"/>
    <row r="4833" s="8" customFormat="1" x14ac:dyDescent="0.35"/>
    <row r="4834" s="8" customFormat="1" x14ac:dyDescent="0.35"/>
    <row r="4835" s="8" customFormat="1" x14ac:dyDescent="0.35"/>
    <row r="4836" s="8" customFormat="1" x14ac:dyDescent="0.35"/>
    <row r="4837" s="8" customFormat="1" x14ac:dyDescent="0.35"/>
    <row r="4838" s="8" customFormat="1" x14ac:dyDescent="0.35"/>
    <row r="4839" s="8" customFormat="1" x14ac:dyDescent="0.35"/>
    <row r="4840" s="8" customFormat="1" x14ac:dyDescent="0.35"/>
    <row r="4841" s="8" customFormat="1" x14ac:dyDescent="0.35"/>
    <row r="4842" s="8" customFormat="1" x14ac:dyDescent="0.35"/>
    <row r="4843" s="8" customFormat="1" x14ac:dyDescent="0.35"/>
    <row r="4844" s="8" customFormat="1" x14ac:dyDescent="0.35"/>
    <row r="4845" s="8" customFormat="1" x14ac:dyDescent="0.35"/>
    <row r="4846" s="8" customFormat="1" x14ac:dyDescent="0.35"/>
    <row r="4847" s="8" customFormat="1" x14ac:dyDescent="0.35"/>
    <row r="4848" s="8" customFormat="1" x14ac:dyDescent="0.35"/>
    <row r="4849" s="8" customFormat="1" x14ac:dyDescent="0.35"/>
    <row r="4850" s="8" customFormat="1" x14ac:dyDescent="0.35"/>
    <row r="4851" s="8" customFormat="1" x14ac:dyDescent="0.35"/>
    <row r="4852" s="8" customFormat="1" x14ac:dyDescent="0.35"/>
    <row r="4853" s="8" customFormat="1" x14ac:dyDescent="0.35"/>
    <row r="4854" s="8" customFormat="1" x14ac:dyDescent="0.35"/>
    <row r="4855" s="8" customFormat="1" x14ac:dyDescent="0.35"/>
    <row r="4856" s="8" customFormat="1" x14ac:dyDescent="0.35"/>
    <row r="4857" s="8" customFormat="1" x14ac:dyDescent="0.35"/>
    <row r="4858" s="8" customFormat="1" x14ac:dyDescent="0.35"/>
    <row r="4859" s="8" customFormat="1" x14ac:dyDescent="0.35"/>
    <row r="4860" s="8" customFormat="1" x14ac:dyDescent="0.35"/>
    <row r="4861" s="8" customFormat="1" x14ac:dyDescent="0.35"/>
    <row r="4862" s="8" customFormat="1" x14ac:dyDescent="0.35"/>
    <row r="4863" s="8" customFormat="1" x14ac:dyDescent="0.35"/>
    <row r="4864" s="8" customFormat="1" x14ac:dyDescent="0.35"/>
    <row r="4865" s="8" customFormat="1" x14ac:dyDescent="0.35"/>
    <row r="4866" s="8" customFormat="1" x14ac:dyDescent="0.35"/>
    <row r="4867" s="8" customFormat="1" x14ac:dyDescent="0.35"/>
    <row r="4868" s="8" customFormat="1" x14ac:dyDescent="0.35"/>
    <row r="4869" s="8" customFormat="1" x14ac:dyDescent="0.35"/>
    <row r="4870" s="8" customFormat="1" x14ac:dyDescent="0.35"/>
    <row r="4871" s="8" customFormat="1" x14ac:dyDescent="0.35"/>
    <row r="4872" s="8" customFormat="1" x14ac:dyDescent="0.35"/>
    <row r="4873" s="8" customFormat="1" x14ac:dyDescent="0.35"/>
    <row r="4874" s="8" customFormat="1" x14ac:dyDescent="0.35"/>
    <row r="4875" s="8" customFormat="1" x14ac:dyDescent="0.35"/>
    <row r="4876" s="8" customFormat="1" x14ac:dyDescent="0.35"/>
    <row r="4877" s="8" customFormat="1" x14ac:dyDescent="0.35"/>
    <row r="4878" s="8" customFormat="1" x14ac:dyDescent="0.35"/>
    <row r="4879" s="8" customFormat="1" x14ac:dyDescent="0.35"/>
    <row r="4880" s="8" customFormat="1" x14ac:dyDescent="0.35"/>
    <row r="4881" s="8" customFormat="1" x14ac:dyDescent="0.35"/>
    <row r="4882" s="8" customFormat="1" x14ac:dyDescent="0.35"/>
    <row r="4883" s="8" customFormat="1" x14ac:dyDescent="0.35"/>
    <row r="4884" s="8" customFormat="1" x14ac:dyDescent="0.35"/>
    <row r="4885" s="8" customFormat="1" x14ac:dyDescent="0.35"/>
    <row r="4886" s="8" customFormat="1" x14ac:dyDescent="0.35"/>
    <row r="4887" s="8" customFormat="1" x14ac:dyDescent="0.35"/>
    <row r="4888" s="8" customFormat="1" x14ac:dyDescent="0.35"/>
    <row r="4889" s="8" customFormat="1" x14ac:dyDescent="0.35"/>
    <row r="4890" s="8" customFormat="1" x14ac:dyDescent="0.35"/>
    <row r="4891" s="8" customFormat="1" x14ac:dyDescent="0.35"/>
    <row r="4892" s="8" customFormat="1" x14ac:dyDescent="0.35"/>
    <row r="4893" s="8" customFormat="1" x14ac:dyDescent="0.35"/>
    <row r="4894" s="8" customFormat="1" x14ac:dyDescent="0.35"/>
    <row r="4895" s="8" customFormat="1" x14ac:dyDescent="0.35"/>
    <row r="4896" s="8" customFormat="1" x14ac:dyDescent="0.35"/>
    <row r="4897" s="8" customFormat="1" x14ac:dyDescent="0.35"/>
    <row r="4898" s="8" customFormat="1" x14ac:dyDescent="0.35"/>
    <row r="4899" s="8" customFormat="1" x14ac:dyDescent="0.35"/>
    <row r="4900" s="8" customFormat="1" x14ac:dyDescent="0.35"/>
    <row r="4901" s="8" customFormat="1" x14ac:dyDescent="0.35"/>
    <row r="4902" s="8" customFormat="1" x14ac:dyDescent="0.35"/>
    <row r="4903" s="8" customFormat="1" x14ac:dyDescent="0.35"/>
    <row r="4904" s="8" customFormat="1" x14ac:dyDescent="0.35"/>
    <row r="4905" s="8" customFormat="1" x14ac:dyDescent="0.35"/>
    <row r="4906" s="8" customFormat="1" x14ac:dyDescent="0.35"/>
    <row r="4907" s="8" customFormat="1" x14ac:dyDescent="0.35"/>
    <row r="4908" s="8" customFormat="1" x14ac:dyDescent="0.35"/>
    <row r="4909" s="8" customFormat="1" x14ac:dyDescent="0.35"/>
    <row r="4910" s="8" customFormat="1" x14ac:dyDescent="0.35"/>
    <row r="4911" s="8" customFormat="1" x14ac:dyDescent="0.35"/>
    <row r="4912" s="8" customFormat="1" x14ac:dyDescent="0.35"/>
    <row r="4913" s="8" customFormat="1" x14ac:dyDescent="0.35"/>
    <row r="4914" s="8" customFormat="1" x14ac:dyDescent="0.35"/>
    <row r="4915" s="8" customFormat="1" x14ac:dyDescent="0.35"/>
    <row r="4916" s="8" customFormat="1" x14ac:dyDescent="0.35"/>
    <row r="4917" s="8" customFormat="1" x14ac:dyDescent="0.35"/>
    <row r="4918" s="8" customFormat="1" x14ac:dyDescent="0.35"/>
    <row r="4919" s="8" customFormat="1" x14ac:dyDescent="0.35"/>
    <row r="4920" s="8" customFormat="1" x14ac:dyDescent="0.35"/>
    <row r="4921" s="8" customFormat="1" x14ac:dyDescent="0.35"/>
    <row r="4922" s="8" customFormat="1" x14ac:dyDescent="0.35"/>
    <row r="4923" s="8" customFormat="1" x14ac:dyDescent="0.35"/>
    <row r="4924" s="8" customFormat="1" x14ac:dyDescent="0.35"/>
    <row r="4925" s="8" customFormat="1" x14ac:dyDescent="0.35"/>
    <row r="4926" s="8" customFormat="1" x14ac:dyDescent="0.35"/>
    <row r="4927" s="8" customFormat="1" x14ac:dyDescent="0.35"/>
    <row r="4928" s="8" customFormat="1" x14ac:dyDescent="0.35"/>
    <row r="4929" s="8" customFormat="1" x14ac:dyDescent="0.35"/>
    <row r="4930" s="8" customFormat="1" x14ac:dyDescent="0.35"/>
    <row r="4931" s="8" customFormat="1" x14ac:dyDescent="0.35"/>
    <row r="4932" s="8" customFormat="1" x14ac:dyDescent="0.35"/>
    <row r="4933" s="8" customFormat="1" x14ac:dyDescent="0.35"/>
    <row r="4934" s="8" customFormat="1" x14ac:dyDescent="0.35"/>
    <row r="4935" s="8" customFormat="1" x14ac:dyDescent="0.35"/>
    <row r="4936" s="8" customFormat="1" x14ac:dyDescent="0.35"/>
    <row r="4937" s="8" customFormat="1" x14ac:dyDescent="0.35"/>
    <row r="4938" s="8" customFormat="1" x14ac:dyDescent="0.35"/>
    <row r="4939" s="8" customFormat="1" x14ac:dyDescent="0.35"/>
    <row r="4940" s="8" customFormat="1" x14ac:dyDescent="0.35"/>
    <row r="4941" s="8" customFormat="1" x14ac:dyDescent="0.35"/>
    <row r="4942" s="8" customFormat="1" x14ac:dyDescent="0.35"/>
    <row r="4943" s="8" customFormat="1" x14ac:dyDescent="0.35"/>
    <row r="4944" s="8" customFormat="1" x14ac:dyDescent="0.35"/>
    <row r="4945" s="8" customFormat="1" x14ac:dyDescent="0.35"/>
    <row r="4946" s="8" customFormat="1" x14ac:dyDescent="0.35"/>
    <row r="4947" s="8" customFormat="1" x14ac:dyDescent="0.35"/>
    <row r="4948" s="8" customFormat="1" x14ac:dyDescent="0.35"/>
    <row r="4949" s="8" customFormat="1" x14ac:dyDescent="0.35"/>
    <row r="4950" s="8" customFormat="1" x14ac:dyDescent="0.35"/>
    <row r="4951" s="8" customFormat="1" x14ac:dyDescent="0.35"/>
    <row r="4952" s="8" customFormat="1" x14ac:dyDescent="0.35"/>
    <row r="4953" s="8" customFormat="1" x14ac:dyDescent="0.35"/>
    <row r="4954" s="8" customFormat="1" x14ac:dyDescent="0.35"/>
    <row r="4955" s="8" customFormat="1" x14ac:dyDescent="0.35"/>
    <row r="4956" s="8" customFormat="1" x14ac:dyDescent="0.35"/>
    <row r="4957" s="8" customFormat="1" x14ac:dyDescent="0.35"/>
    <row r="4958" s="8" customFormat="1" x14ac:dyDescent="0.35"/>
    <row r="4959" s="8" customFormat="1" x14ac:dyDescent="0.35"/>
    <row r="4960" s="8" customFormat="1" x14ac:dyDescent="0.35"/>
    <row r="4961" s="8" customFormat="1" x14ac:dyDescent="0.35"/>
    <row r="4962" s="8" customFormat="1" x14ac:dyDescent="0.35"/>
    <row r="4963" s="8" customFormat="1" x14ac:dyDescent="0.35"/>
    <row r="4964" s="8" customFormat="1" x14ac:dyDescent="0.35"/>
    <row r="4965" s="8" customFormat="1" x14ac:dyDescent="0.35"/>
    <row r="4966" s="8" customFormat="1" x14ac:dyDescent="0.35"/>
    <row r="4967" s="8" customFormat="1" x14ac:dyDescent="0.35"/>
    <row r="4968" s="8" customFormat="1" x14ac:dyDescent="0.35"/>
    <row r="4969" s="8" customFormat="1" x14ac:dyDescent="0.35"/>
    <row r="4970" s="8" customFormat="1" x14ac:dyDescent="0.35"/>
    <row r="4971" s="8" customFormat="1" x14ac:dyDescent="0.35"/>
    <row r="4972" s="8" customFormat="1" x14ac:dyDescent="0.35"/>
    <row r="4973" s="8" customFormat="1" x14ac:dyDescent="0.35"/>
    <row r="4974" s="8" customFormat="1" x14ac:dyDescent="0.35"/>
    <row r="4975" s="8" customFormat="1" x14ac:dyDescent="0.35"/>
    <row r="4976" s="8" customFormat="1" x14ac:dyDescent="0.35"/>
    <row r="4977" s="8" customFormat="1" x14ac:dyDescent="0.35"/>
    <row r="4978" s="8" customFormat="1" x14ac:dyDescent="0.35"/>
    <row r="4979" s="8" customFormat="1" x14ac:dyDescent="0.35"/>
    <row r="4980" s="8" customFormat="1" x14ac:dyDescent="0.35"/>
    <row r="4981" s="8" customFormat="1" x14ac:dyDescent="0.35"/>
    <row r="4982" s="8" customFormat="1" x14ac:dyDescent="0.35"/>
    <row r="4983" s="8" customFormat="1" x14ac:dyDescent="0.35"/>
    <row r="4984" s="8" customFormat="1" x14ac:dyDescent="0.35"/>
    <row r="4985" s="8" customFormat="1" x14ac:dyDescent="0.35"/>
    <row r="4986" s="8" customFormat="1" x14ac:dyDescent="0.35"/>
    <row r="4987" s="8" customFormat="1" x14ac:dyDescent="0.35"/>
    <row r="4988" s="8" customFormat="1" x14ac:dyDescent="0.35"/>
    <row r="4989" s="8" customFormat="1" x14ac:dyDescent="0.35"/>
    <row r="4990" s="8" customFormat="1" x14ac:dyDescent="0.35"/>
    <row r="4991" s="8" customFormat="1" x14ac:dyDescent="0.35"/>
    <row r="4992" s="8" customFormat="1" x14ac:dyDescent="0.35"/>
    <row r="4993" s="8" customFormat="1" x14ac:dyDescent="0.35"/>
    <row r="4994" s="8" customFormat="1" x14ac:dyDescent="0.35"/>
    <row r="4995" s="8" customFormat="1" x14ac:dyDescent="0.35"/>
    <row r="4996" s="8" customFormat="1" x14ac:dyDescent="0.35"/>
    <row r="4997" s="8" customFormat="1" x14ac:dyDescent="0.35"/>
    <row r="4998" s="8" customFormat="1" x14ac:dyDescent="0.35"/>
    <row r="4999" s="8" customFormat="1" x14ac:dyDescent="0.35"/>
    <row r="5000" s="8" customFormat="1" x14ac:dyDescent="0.35"/>
    <row r="5001" s="8" customFormat="1" x14ac:dyDescent="0.35"/>
    <row r="5002" s="8" customFormat="1" x14ac:dyDescent="0.35"/>
    <row r="5003" s="8" customFormat="1" x14ac:dyDescent="0.35"/>
    <row r="5004" s="8" customFormat="1" x14ac:dyDescent="0.35"/>
    <row r="5005" s="8" customFormat="1" x14ac:dyDescent="0.35"/>
    <row r="5006" s="8" customFormat="1" x14ac:dyDescent="0.35"/>
    <row r="5007" s="8" customFormat="1" x14ac:dyDescent="0.35"/>
    <row r="5008" s="8" customFormat="1" x14ac:dyDescent="0.35"/>
    <row r="5009" s="8" customFormat="1" x14ac:dyDescent="0.35"/>
    <row r="5010" s="8" customFormat="1" x14ac:dyDescent="0.35"/>
    <row r="5011" s="8" customFormat="1" x14ac:dyDescent="0.35"/>
    <row r="5012" s="8" customFormat="1" x14ac:dyDescent="0.35"/>
    <row r="5013" s="8" customFormat="1" x14ac:dyDescent="0.35"/>
    <row r="5014" s="8" customFormat="1" x14ac:dyDescent="0.35"/>
    <row r="5015" s="8" customFormat="1" x14ac:dyDescent="0.35"/>
    <row r="5016" s="8" customFormat="1" x14ac:dyDescent="0.35"/>
    <row r="5017" s="8" customFormat="1" x14ac:dyDescent="0.35"/>
    <row r="5018" s="8" customFormat="1" x14ac:dyDescent="0.35"/>
    <row r="5019" s="8" customFormat="1" x14ac:dyDescent="0.35"/>
    <row r="5020" s="8" customFormat="1" x14ac:dyDescent="0.35"/>
    <row r="5021" s="8" customFormat="1" x14ac:dyDescent="0.35"/>
    <row r="5022" s="8" customFormat="1" x14ac:dyDescent="0.35"/>
    <row r="5023" s="8" customFormat="1" x14ac:dyDescent="0.35"/>
    <row r="5024" s="8" customFormat="1" x14ac:dyDescent="0.35"/>
    <row r="5025" s="8" customFormat="1" x14ac:dyDescent="0.35"/>
    <row r="5026" s="8" customFormat="1" x14ac:dyDescent="0.35"/>
    <row r="5027" s="8" customFormat="1" x14ac:dyDescent="0.35"/>
    <row r="5028" s="8" customFormat="1" x14ac:dyDescent="0.35"/>
    <row r="5029" s="8" customFormat="1" x14ac:dyDescent="0.35"/>
    <row r="5030" s="8" customFormat="1" x14ac:dyDescent="0.35"/>
    <row r="5031" s="8" customFormat="1" x14ac:dyDescent="0.35"/>
    <row r="5032" s="8" customFormat="1" x14ac:dyDescent="0.35"/>
    <row r="5033" s="8" customFormat="1" x14ac:dyDescent="0.35"/>
    <row r="5034" s="8" customFormat="1" x14ac:dyDescent="0.35"/>
    <row r="5035" s="8" customFormat="1" x14ac:dyDescent="0.35"/>
    <row r="5036" s="8" customFormat="1" x14ac:dyDescent="0.35"/>
    <row r="5037" s="8" customFormat="1" x14ac:dyDescent="0.35"/>
    <row r="5038" s="8" customFormat="1" x14ac:dyDescent="0.35"/>
    <row r="5039" s="8" customFormat="1" x14ac:dyDescent="0.35"/>
    <row r="5040" s="8" customFormat="1" x14ac:dyDescent="0.35"/>
    <row r="5041" s="8" customFormat="1" x14ac:dyDescent="0.35"/>
    <row r="5042" s="8" customFormat="1" x14ac:dyDescent="0.35"/>
    <row r="5043" s="8" customFormat="1" x14ac:dyDescent="0.35"/>
    <row r="5044" s="8" customFormat="1" x14ac:dyDescent="0.35"/>
    <row r="5045" s="8" customFormat="1" x14ac:dyDescent="0.35"/>
    <row r="5046" s="8" customFormat="1" x14ac:dyDescent="0.35"/>
    <row r="5047" s="8" customFormat="1" x14ac:dyDescent="0.35"/>
    <row r="5048" s="8" customFormat="1" x14ac:dyDescent="0.35"/>
    <row r="5049" s="8" customFormat="1" x14ac:dyDescent="0.35"/>
    <row r="5050" s="8" customFormat="1" x14ac:dyDescent="0.35"/>
    <row r="5051" s="8" customFormat="1" x14ac:dyDescent="0.35"/>
    <row r="5052" s="8" customFormat="1" x14ac:dyDescent="0.35"/>
    <row r="5053" s="8" customFormat="1" x14ac:dyDescent="0.35"/>
    <row r="5054" s="8" customFormat="1" x14ac:dyDescent="0.35"/>
    <row r="5055" s="8" customFormat="1" x14ac:dyDescent="0.35"/>
    <row r="5056" s="8" customFormat="1" x14ac:dyDescent="0.35"/>
    <row r="5057" s="8" customFormat="1" x14ac:dyDescent="0.35"/>
    <row r="5058" s="8" customFormat="1" x14ac:dyDescent="0.35"/>
    <row r="5059" s="8" customFormat="1" x14ac:dyDescent="0.35"/>
    <row r="5060" s="8" customFormat="1" x14ac:dyDescent="0.35"/>
    <row r="5061" s="8" customFormat="1" x14ac:dyDescent="0.35"/>
    <row r="5062" s="8" customFormat="1" x14ac:dyDescent="0.35"/>
    <row r="5063" s="8" customFormat="1" x14ac:dyDescent="0.35"/>
    <row r="5064" s="8" customFormat="1" x14ac:dyDescent="0.35"/>
    <row r="5065" s="8" customFormat="1" x14ac:dyDescent="0.35"/>
    <row r="5066" s="8" customFormat="1" x14ac:dyDescent="0.35"/>
    <row r="5067" s="8" customFormat="1" x14ac:dyDescent="0.35"/>
    <row r="5068" s="8" customFormat="1" x14ac:dyDescent="0.35"/>
    <row r="5069" s="8" customFormat="1" x14ac:dyDescent="0.35"/>
    <row r="5070" s="8" customFormat="1" x14ac:dyDescent="0.35"/>
    <row r="5071" s="8" customFormat="1" x14ac:dyDescent="0.35"/>
    <row r="5072" s="8" customFormat="1" x14ac:dyDescent="0.35"/>
    <row r="5073" s="8" customFormat="1" x14ac:dyDescent="0.35"/>
    <row r="5074" s="8" customFormat="1" x14ac:dyDescent="0.35"/>
    <row r="5075" s="8" customFormat="1" x14ac:dyDescent="0.35"/>
    <row r="5076" s="8" customFormat="1" x14ac:dyDescent="0.35"/>
    <row r="5077" s="8" customFormat="1" x14ac:dyDescent="0.35"/>
    <row r="5078" s="8" customFormat="1" x14ac:dyDescent="0.35"/>
    <row r="5079" s="8" customFormat="1" x14ac:dyDescent="0.35"/>
    <row r="5080" s="8" customFormat="1" x14ac:dyDescent="0.35"/>
    <row r="5081" s="8" customFormat="1" x14ac:dyDescent="0.35"/>
    <row r="5082" s="8" customFormat="1" x14ac:dyDescent="0.35"/>
    <row r="5083" s="8" customFormat="1" x14ac:dyDescent="0.35"/>
    <row r="5084" s="8" customFormat="1" x14ac:dyDescent="0.35"/>
    <row r="5085" s="8" customFormat="1" x14ac:dyDescent="0.35"/>
    <row r="5086" s="8" customFormat="1" x14ac:dyDescent="0.35"/>
    <row r="5087" s="8" customFormat="1" x14ac:dyDescent="0.35"/>
    <row r="5088" s="8" customFormat="1" x14ac:dyDescent="0.35"/>
    <row r="5089" s="8" customFormat="1" x14ac:dyDescent="0.35"/>
    <row r="5090" s="8" customFormat="1" x14ac:dyDescent="0.35"/>
    <row r="5091" s="8" customFormat="1" x14ac:dyDescent="0.35"/>
    <row r="5092" s="8" customFormat="1" x14ac:dyDescent="0.35"/>
    <row r="5093" s="8" customFormat="1" x14ac:dyDescent="0.35"/>
    <row r="5094" s="8" customFormat="1" x14ac:dyDescent="0.35"/>
    <row r="5095" s="8" customFormat="1" x14ac:dyDescent="0.35"/>
    <row r="5096" s="8" customFormat="1" x14ac:dyDescent="0.35"/>
    <row r="5097" s="8" customFormat="1" x14ac:dyDescent="0.35"/>
    <row r="5098" s="8" customFormat="1" x14ac:dyDescent="0.35"/>
    <row r="5099" s="8" customFormat="1" x14ac:dyDescent="0.35"/>
    <row r="5100" s="8" customFormat="1" x14ac:dyDescent="0.35"/>
    <row r="5101" s="8" customFormat="1" x14ac:dyDescent="0.35"/>
    <row r="5102" s="8" customFormat="1" x14ac:dyDescent="0.35"/>
    <row r="5103" s="8" customFormat="1" x14ac:dyDescent="0.35"/>
    <row r="5104" s="8" customFormat="1" x14ac:dyDescent="0.35"/>
    <row r="5105" s="8" customFormat="1" x14ac:dyDescent="0.35"/>
    <row r="5106" s="8" customFormat="1" x14ac:dyDescent="0.35"/>
    <row r="5107" s="8" customFormat="1" x14ac:dyDescent="0.35"/>
    <row r="5108" s="8" customFormat="1" x14ac:dyDescent="0.35"/>
    <row r="5109" s="8" customFormat="1" x14ac:dyDescent="0.35"/>
    <row r="5110" s="8" customFormat="1" x14ac:dyDescent="0.35"/>
    <row r="5111" s="8" customFormat="1" x14ac:dyDescent="0.35"/>
    <row r="5112" s="8" customFormat="1" x14ac:dyDescent="0.35"/>
    <row r="5113" s="8" customFormat="1" x14ac:dyDescent="0.35"/>
    <row r="5114" s="8" customFormat="1" x14ac:dyDescent="0.35"/>
    <row r="5115" s="8" customFormat="1" x14ac:dyDescent="0.35"/>
    <row r="5116" s="8" customFormat="1" x14ac:dyDescent="0.35"/>
    <row r="5117" s="8" customFormat="1" x14ac:dyDescent="0.35"/>
    <row r="5118" s="8" customFormat="1" x14ac:dyDescent="0.35"/>
    <row r="5119" s="8" customFormat="1" x14ac:dyDescent="0.35"/>
    <row r="5120" s="8" customFormat="1" x14ac:dyDescent="0.35"/>
    <row r="5121" s="8" customFormat="1" x14ac:dyDescent="0.35"/>
    <row r="5122" s="8" customFormat="1" x14ac:dyDescent="0.35"/>
    <row r="5123" s="8" customFormat="1" x14ac:dyDescent="0.35"/>
    <row r="5124" s="8" customFormat="1" x14ac:dyDescent="0.35"/>
    <row r="5125" s="8" customFormat="1" x14ac:dyDescent="0.35"/>
    <row r="5126" s="8" customFormat="1" x14ac:dyDescent="0.35"/>
    <row r="5127" s="8" customFormat="1" x14ac:dyDescent="0.35"/>
    <row r="5128" s="8" customFormat="1" x14ac:dyDescent="0.35"/>
    <row r="5129" s="8" customFormat="1" x14ac:dyDescent="0.35"/>
    <row r="5130" s="8" customFormat="1" x14ac:dyDescent="0.35"/>
    <row r="5131" s="8" customFormat="1" x14ac:dyDescent="0.35"/>
    <row r="5132" s="8" customFormat="1" x14ac:dyDescent="0.35"/>
    <row r="5133" s="8" customFormat="1" x14ac:dyDescent="0.35"/>
    <row r="5134" s="8" customFormat="1" x14ac:dyDescent="0.35"/>
    <row r="5135" s="8" customFormat="1" x14ac:dyDescent="0.35"/>
    <row r="5136" s="8" customFormat="1" x14ac:dyDescent="0.35"/>
    <row r="5137" s="8" customFormat="1" x14ac:dyDescent="0.35"/>
    <row r="5138" s="8" customFormat="1" x14ac:dyDescent="0.35"/>
    <row r="5139" s="8" customFormat="1" x14ac:dyDescent="0.35"/>
    <row r="5140" s="8" customFormat="1" x14ac:dyDescent="0.35"/>
    <row r="5141" s="8" customFormat="1" x14ac:dyDescent="0.35"/>
    <row r="5142" s="8" customFormat="1" x14ac:dyDescent="0.35"/>
    <row r="5143" s="8" customFormat="1" x14ac:dyDescent="0.35"/>
    <row r="5144" s="8" customFormat="1" x14ac:dyDescent="0.35"/>
    <row r="5145" s="8" customFormat="1" x14ac:dyDescent="0.35"/>
    <row r="5146" s="8" customFormat="1" x14ac:dyDescent="0.35"/>
    <row r="5147" s="8" customFormat="1" x14ac:dyDescent="0.35"/>
    <row r="5148" s="8" customFormat="1" x14ac:dyDescent="0.35"/>
    <row r="5149" s="8" customFormat="1" x14ac:dyDescent="0.35"/>
    <row r="5150" s="8" customFormat="1" x14ac:dyDescent="0.35"/>
    <row r="5151" s="8" customFormat="1" x14ac:dyDescent="0.35"/>
    <row r="5152" s="8" customFormat="1" x14ac:dyDescent="0.35"/>
    <row r="5153" s="8" customFormat="1" x14ac:dyDescent="0.35"/>
    <row r="5154" s="8" customFormat="1" x14ac:dyDescent="0.35"/>
    <row r="5155" s="8" customFormat="1" x14ac:dyDescent="0.35"/>
    <row r="5156" s="8" customFormat="1" x14ac:dyDescent="0.35"/>
    <row r="5157" s="8" customFormat="1" x14ac:dyDescent="0.35"/>
    <row r="5158" s="8" customFormat="1" x14ac:dyDescent="0.35"/>
    <row r="5159" s="8" customFormat="1" x14ac:dyDescent="0.35"/>
    <row r="5160" s="8" customFormat="1" x14ac:dyDescent="0.35"/>
    <row r="5161" s="8" customFormat="1" x14ac:dyDescent="0.35"/>
    <row r="5162" s="8" customFormat="1" x14ac:dyDescent="0.35"/>
    <row r="5163" s="8" customFormat="1" x14ac:dyDescent="0.35"/>
    <row r="5164" s="8" customFormat="1" x14ac:dyDescent="0.35"/>
    <row r="5165" s="8" customFormat="1" x14ac:dyDescent="0.35"/>
    <row r="5166" s="8" customFormat="1" x14ac:dyDescent="0.35"/>
    <row r="5167" s="8" customFormat="1" x14ac:dyDescent="0.35"/>
    <row r="5168" s="8" customFormat="1" x14ac:dyDescent="0.35"/>
    <row r="5169" s="8" customFormat="1" x14ac:dyDescent="0.35"/>
    <row r="5170" s="8" customFormat="1" x14ac:dyDescent="0.35"/>
    <row r="5171" s="8" customFormat="1" x14ac:dyDescent="0.35"/>
    <row r="5172" s="8" customFormat="1" x14ac:dyDescent="0.35"/>
    <row r="5173" s="8" customFormat="1" x14ac:dyDescent="0.35"/>
    <row r="5174" s="8" customFormat="1" x14ac:dyDescent="0.35"/>
    <row r="5175" s="8" customFormat="1" x14ac:dyDescent="0.35"/>
    <row r="5176" s="8" customFormat="1" x14ac:dyDescent="0.35"/>
    <row r="5177" s="8" customFormat="1" x14ac:dyDescent="0.35"/>
    <row r="5178" s="8" customFormat="1" x14ac:dyDescent="0.35"/>
    <row r="5179" s="8" customFormat="1" x14ac:dyDescent="0.35"/>
    <row r="5180" s="8" customFormat="1" x14ac:dyDescent="0.35"/>
    <row r="5181" s="8" customFormat="1" x14ac:dyDescent="0.35"/>
    <row r="5182" s="8" customFormat="1" x14ac:dyDescent="0.35"/>
    <row r="5183" s="8" customFormat="1" x14ac:dyDescent="0.35"/>
    <row r="5184" s="8" customFormat="1" x14ac:dyDescent="0.35"/>
    <row r="5185" s="8" customFormat="1" x14ac:dyDescent="0.35"/>
    <row r="5186" s="8" customFormat="1" x14ac:dyDescent="0.35"/>
    <row r="5187" s="8" customFormat="1" x14ac:dyDescent="0.35"/>
    <row r="5188" s="8" customFormat="1" x14ac:dyDescent="0.35"/>
    <row r="5189" s="8" customFormat="1" x14ac:dyDescent="0.35"/>
    <row r="5190" s="8" customFormat="1" x14ac:dyDescent="0.35"/>
    <row r="5191" s="8" customFormat="1" x14ac:dyDescent="0.35"/>
    <row r="5192" s="8" customFormat="1" x14ac:dyDescent="0.35"/>
    <row r="5193" s="8" customFormat="1" x14ac:dyDescent="0.35"/>
    <row r="5194" s="8" customFormat="1" x14ac:dyDescent="0.35"/>
    <row r="5195" s="8" customFormat="1" x14ac:dyDescent="0.35"/>
    <row r="5196" s="8" customFormat="1" x14ac:dyDescent="0.35"/>
    <row r="5197" s="8" customFormat="1" x14ac:dyDescent="0.35"/>
    <row r="5198" s="8" customFormat="1" x14ac:dyDescent="0.35"/>
    <row r="5199" s="8" customFormat="1" x14ac:dyDescent="0.35"/>
    <row r="5200" s="8" customFormat="1" x14ac:dyDescent="0.35"/>
    <row r="5201" s="8" customFormat="1" x14ac:dyDescent="0.35"/>
    <row r="5202" s="8" customFormat="1" x14ac:dyDescent="0.35"/>
    <row r="5203" s="8" customFormat="1" x14ac:dyDescent="0.35"/>
    <row r="5204" s="8" customFormat="1" x14ac:dyDescent="0.35"/>
    <row r="5205" s="8" customFormat="1" x14ac:dyDescent="0.35"/>
    <row r="5206" s="8" customFormat="1" x14ac:dyDescent="0.35"/>
    <row r="5207" s="8" customFormat="1" x14ac:dyDescent="0.35"/>
    <row r="5208" s="8" customFormat="1" x14ac:dyDescent="0.35"/>
    <row r="5209" s="8" customFormat="1" x14ac:dyDescent="0.35"/>
    <row r="5210" s="8" customFormat="1" x14ac:dyDescent="0.35"/>
    <row r="5211" s="8" customFormat="1" x14ac:dyDescent="0.35"/>
    <row r="5212" s="8" customFormat="1" x14ac:dyDescent="0.35"/>
    <row r="5213" s="8" customFormat="1" x14ac:dyDescent="0.35"/>
    <row r="5214" s="8" customFormat="1" x14ac:dyDescent="0.35"/>
    <row r="5215" s="8" customFormat="1" x14ac:dyDescent="0.35"/>
    <row r="5216" s="8" customFormat="1" x14ac:dyDescent="0.35"/>
    <row r="5217" s="8" customFormat="1" x14ac:dyDescent="0.35"/>
    <row r="5218" s="8" customFormat="1" x14ac:dyDescent="0.35"/>
    <row r="5219" s="8" customFormat="1" x14ac:dyDescent="0.35"/>
    <row r="5220" s="8" customFormat="1" x14ac:dyDescent="0.35"/>
    <row r="5221" s="8" customFormat="1" x14ac:dyDescent="0.35"/>
    <row r="5222" s="8" customFormat="1" x14ac:dyDescent="0.35"/>
    <row r="5223" s="8" customFormat="1" x14ac:dyDescent="0.35"/>
    <row r="5224" s="8" customFormat="1" x14ac:dyDescent="0.35"/>
    <row r="5225" s="8" customFormat="1" x14ac:dyDescent="0.35"/>
    <row r="5226" s="8" customFormat="1" x14ac:dyDescent="0.35"/>
    <row r="5227" s="8" customFormat="1" x14ac:dyDescent="0.35"/>
    <row r="5228" s="8" customFormat="1" x14ac:dyDescent="0.35"/>
    <row r="5229" s="8" customFormat="1" x14ac:dyDescent="0.35"/>
    <row r="5230" s="8" customFormat="1" x14ac:dyDescent="0.35"/>
    <row r="5231" s="8" customFormat="1" x14ac:dyDescent="0.35"/>
    <row r="5232" s="8" customFormat="1" x14ac:dyDescent="0.35"/>
    <row r="5233" s="8" customFormat="1" x14ac:dyDescent="0.35"/>
    <row r="5234" s="8" customFormat="1" x14ac:dyDescent="0.35"/>
    <row r="5235" s="8" customFormat="1" x14ac:dyDescent="0.35"/>
    <row r="5236" s="8" customFormat="1" x14ac:dyDescent="0.35"/>
    <row r="5237" s="8" customFormat="1" x14ac:dyDescent="0.35"/>
    <row r="5238" s="8" customFormat="1" x14ac:dyDescent="0.35"/>
    <row r="5239" s="8" customFormat="1" x14ac:dyDescent="0.35"/>
    <row r="5240" s="8" customFormat="1" x14ac:dyDescent="0.35"/>
    <row r="5241" s="8" customFormat="1" x14ac:dyDescent="0.35"/>
    <row r="5242" s="8" customFormat="1" x14ac:dyDescent="0.35"/>
    <row r="5243" s="8" customFormat="1" x14ac:dyDescent="0.35"/>
    <row r="5244" s="8" customFormat="1" x14ac:dyDescent="0.35"/>
    <row r="5245" s="8" customFormat="1" x14ac:dyDescent="0.35"/>
    <row r="5246" s="8" customFormat="1" x14ac:dyDescent="0.35"/>
    <row r="5247" s="8" customFormat="1" x14ac:dyDescent="0.35"/>
    <row r="5248" s="8" customFormat="1" x14ac:dyDescent="0.35"/>
    <row r="5249" s="8" customFormat="1" x14ac:dyDescent="0.35"/>
    <row r="5250" s="8" customFormat="1" x14ac:dyDescent="0.35"/>
    <row r="5251" s="8" customFormat="1" x14ac:dyDescent="0.35"/>
    <row r="5252" s="8" customFormat="1" x14ac:dyDescent="0.35"/>
    <row r="5253" s="8" customFormat="1" x14ac:dyDescent="0.35"/>
    <row r="5254" s="8" customFormat="1" x14ac:dyDescent="0.35"/>
    <row r="5255" s="8" customFormat="1" x14ac:dyDescent="0.35"/>
    <row r="5256" s="8" customFormat="1" x14ac:dyDescent="0.35"/>
    <row r="5257" s="8" customFormat="1" x14ac:dyDescent="0.35"/>
    <row r="5258" s="8" customFormat="1" x14ac:dyDescent="0.35"/>
    <row r="5259" s="8" customFormat="1" x14ac:dyDescent="0.35"/>
    <row r="5260" s="8" customFormat="1" x14ac:dyDescent="0.35"/>
    <row r="5261" s="8" customFormat="1" x14ac:dyDescent="0.35"/>
    <row r="5262" s="8" customFormat="1" x14ac:dyDescent="0.35"/>
    <row r="5263" s="8" customFormat="1" x14ac:dyDescent="0.35"/>
    <row r="5264" s="8" customFormat="1" x14ac:dyDescent="0.35"/>
    <row r="5265" s="8" customFormat="1" x14ac:dyDescent="0.35"/>
    <row r="5266" s="8" customFormat="1" x14ac:dyDescent="0.35"/>
    <row r="5267" s="8" customFormat="1" x14ac:dyDescent="0.35"/>
    <row r="5268" s="8" customFormat="1" x14ac:dyDescent="0.35"/>
    <row r="5269" s="8" customFormat="1" x14ac:dyDescent="0.35"/>
    <row r="5270" s="8" customFormat="1" x14ac:dyDescent="0.35"/>
    <row r="5271" s="8" customFormat="1" x14ac:dyDescent="0.35"/>
    <row r="5272" s="8" customFormat="1" x14ac:dyDescent="0.35"/>
    <row r="5273" s="8" customFormat="1" x14ac:dyDescent="0.35"/>
    <row r="5274" s="8" customFormat="1" x14ac:dyDescent="0.35"/>
    <row r="5275" s="8" customFormat="1" x14ac:dyDescent="0.35"/>
    <row r="5276" s="8" customFormat="1" x14ac:dyDescent="0.35"/>
    <row r="5277" s="8" customFormat="1" x14ac:dyDescent="0.35"/>
    <row r="5278" s="8" customFormat="1" x14ac:dyDescent="0.35"/>
    <row r="5279" s="8" customFormat="1" x14ac:dyDescent="0.35"/>
    <row r="5280" s="8" customFormat="1" x14ac:dyDescent="0.35"/>
    <row r="5281" s="8" customFormat="1" x14ac:dyDescent="0.35"/>
    <row r="5282" s="8" customFormat="1" x14ac:dyDescent="0.35"/>
    <row r="5283" s="8" customFormat="1" x14ac:dyDescent="0.35"/>
    <row r="5284" s="8" customFormat="1" x14ac:dyDescent="0.35"/>
    <row r="5285" s="8" customFormat="1" x14ac:dyDescent="0.35"/>
    <row r="5286" s="8" customFormat="1" x14ac:dyDescent="0.35"/>
    <row r="5287" s="8" customFormat="1" x14ac:dyDescent="0.35"/>
    <row r="5288" s="8" customFormat="1" x14ac:dyDescent="0.35"/>
    <row r="5289" s="8" customFormat="1" x14ac:dyDescent="0.35"/>
    <row r="5290" s="8" customFormat="1" x14ac:dyDescent="0.35"/>
    <row r="5291" s="8" customFormat="1" x14ac:dyDescent="0.35"/>
    <row r="5292" s="8" customFormat="1" x14ac:dyDescent="0.35"/>
    <row r="5293" s="8" customFormat="1" x14ac:dyDescent="0.35"/>
    <row r="5294" s="8" customFormat="1" x14ac:dyDescent="0.35"/>
    <row r="5295" s="8" customFormat="1" x14ac:dyDescent="0.35"/>
    <row r="5296" s="8" customFormat="1" x14ac:dyDescent="0.35"/>
    <row r="5297" s="8" customFormat="1" x14ac:dyDescent="0.35"/>
    <row r="5298" s="8" customFormat="1" x14ac:dyDescent="0.35"/>
    <row r="5299" s="8" customFormat="1" x14ac:dyDescent="0.35"/>
    <row r="5300" s="8" customFormat="1" x14ac:dyDescent="0.35"/>
    <row r="5301" s="8" customFormat="1" x14ac:dyDescent="0.35"/>
    <row r="5302" s="8" customFormat="1" x14ac:dyDescent="0.35"/>
    <row r="5303" s="8" customFormat="1" x14ac:dyDescent="0.35"/>
    <row r="5304" s="8" customFormat="1" x14ac:dyDescent="0.35"/>
    <row r="5305" s="8" customFormat="1" x14ac:dyDescent="0.35"/>
    <row r="5306" s="8" customFormat="1" x14ac:dyDescent="0.35"/>
    <row r="5307" s="8" customFormat="1" x14ac:dyDescent="0.35"/>
    <row r="5308" s="8" customFormat="1" x14ac:dyDescent="0.35"/>
    <row r="5309" s="8" customFormat="1" x14ac:dyDescent="0.35"/>
    <row r="5310" s="8" customFormat="1" x14ac:dyDescent="0.35"/>
    <row r="5311" s="8" customFormat="1" x14ac:dyDescent="0.35"/>
    <row r="5312" s="8" customFormat="1" x14ac:dyDescent="0.35"/>
    <row r="5313" s="8" customFormat="1" x14ac:dyDescent="0.35"/>
    <row r="5314" s="8" customFormat="1" x14ac:dyDescent="0.35"/>
    <row r="5315" s="8" customFormat="1" x14ac:dyDescent="0.35"/>
    <row r="5316" s="8" customFormat="1" x14ac:dyDescent="0.35"/>
    <row r="5317" s="8" customFormat="1" x14ac:dyDescent="0.35"/>
    <row r="5318" s="8" customFormat="1" x14ac:dyDescent="0.35"/>
    <row r="5319" s="8" customFormat="1" x14ac:dyDescent="0.35"/>
    <row r="5320" s="8" customFormat="1" x14ac:dyDescent="0.35"/>
    <row r="5321" s="8" customFormat="1" x14ac:dyDescent="0.35"/>
    <row r="5322" s="8" customFormat="1" x14ac:dyDescent="0.35"/>
    <row r="5323" s="8" customFormat="1" x14ac:dyDescent="0.35"/>
    <row r="5324" s="8" customFormat="1" x14ac:dyDescent="0.35"/>
    <row r="5325" s="8" customFormat="1" x14ac:dyDescent="0.35"/>
    <row r="5326" s="8" customFormat="1" x14ac:dyDescent="0.35"/>
    <row r="5327" s="8" customFormat="1" x14ac:dyDescent="0.35"/>
    <row r="5328" s="8" customFormat="1" x14ac:dyDescent="0.35"/>
    <row r="5329" s="8" customFormat="1" x14ac:dyDescent="0.35"/>
    <row r="5330" s="8" customFormat="1" x14ac:dyDescent="0.35"/>
    <row r="5331" s="8" customFormat="1" x14ac:dyDescent="0.35"/>
    <row r="5332" s="8" customFormat="1" x14ac:dyDescent="0.35"/>
    <row r="5333" s="8" customFormat="1" x14ac:dyDescent="0.35"/>
    <row r="5334" s="8" customFormat="1" x14ac:dyDescent="0.35"/>
    <row r="5335" s="8" customFormat="1" x14ac:dyDescent="0.35"/>
    <row r="5336" s="8" customFormat="1" x14ac:dyDescent="0.35"/>
    <row r="5337" s="8" customFormat="1" x14ac:dyDescent="0.35"/>
    <row r="5338" s="8" customFormat="1" x14ac:dyDescent="0.35"/>
    <row r="5339" s="8" customFormat="1" x14ac:dyDescent="0.35"/>
    <row r="5340" s="8" customFormat="1" x14ac:dyDescent="0.35"/>
    <row r="5341" s="8" customFormat="1" x14ac:dyDescent="0.35"/>
    <row r="5342" s="8" customFormat="1" x14ac:dyDescent="0.35"/>
    <row r="5343" s="8" customFormat="1" x14ac:dyDescent="0.35"/>
    <row r="5344" s="8" customFormat="1" x14ac:dyDescent="0.35"/>
    <row r="5345" s="8" customFormat="1" x14ac:dyDescent="0.35"/>
    <row r="5346" s="8" customFormat="1" x14ac:dyDescent="0.35"/>
    <row r="5347" s="8" customFormat="1" x14ac:dyDescent="0.35"/>
    <row r="5348" s="8" customFormat="1" x14ac:dyDescent="0.35"/>
    <row r="5349" s="8" customFormat="1" x14ac:dyDescent="0.35"/>
    <row r="5350" s="8" customFormat="1" x14ac:dyDescent="0.35"/>
    <row r="5351" s="8" customFormat="1" x14ac:dyDescent="0.35"/>
    <row r="5352" s="8" customFormat="1" x14ac:dyDescent="0.35"/>
    <row r="5353" s="8" customFormat="1" x14ac:dyDescent="0.35"/>
    <row r="5354" s="8" customFormat="1" x14ac:dyDescent="0.35"/>
    <row r="5355" s="8" customFormat="1" x14ac:dyDescent="0.35"/>
    <row r="5356" s="8" customFormat="1" x14ac:dyDescent="0.35"/>
    <row r="5357" s="8" customFormat="1" x14ac:dyDescent="0.35"/>
    <row r="5358" s="8" customFormat="1" x14ac:dyDescent="0.35"/>
    <row r="5359" s="8" customFormat="1" x14ac:dyDescent="0.35"/>
    <row r="5360" s="8" customFormat="1" x14ac:dyDescent="0.35"/>
    <row r="5361" s="8" customFormat="1" x14ac:dyDescent="0.35"/>
    <row r="5362" s="8" customFormat="1" x14ac:dyDescent="0.35"/>
    <row r="5363" s="8" customFormat="1" x14ac:dyDescent="0.35"/>
    <row r="5364" s="8" customFormat="1" x14ac:dyDescent="0.35"/>
    <row r="5365" s="8" customFormat="1" x14ac:dyDescent="0.35"/>
    <row r="5366" s="8" customFormat="1" x14ac:dyDescent="0.35"/>
    <row r="5367" s="8" customFormat="1" x14ac:dyDescent="0.35"/>
    <row r="5368" s="8" customFormat="1" x14ac:dyDescent="0.35"/>
    <row r="5369" s="8" customFormat="1" x14ac:dyDescent="0.35"/>
    <row r="5370" s="8" customFormat="1" x14ac:dyDescent="0.35"/>
    <row r="5371" s="8" customFormat="1" x14ac:dyDescent="0.35"/>
    <row r="5372" s="8" customFormat="1" x14ac:dyDescent="0.35"/>
    <row r="5373" s="8" customFormat="1" x14ac:dyDescent="0.35"/>
    <row r="5374" s="8" customFormat="1" x14ac:dyDescent="0.35"/>
    <row r="5375" s="8" customFormat="1" x14ac:dyDescent="0.35"/>
    <row r="5376" s="8" customFormat="1" x14ac:dyDescent="0.35"/>
    <row r="5377" s="8" customFormat="1" x14ac:dyDescent="0.35"/>
    <row r="5378" s="8" customFormat="1" x14ac:dyDescent="0.35"/>
    <row r="5379" s="8" customFormat="1" x14ac:dyDescent="0.35"/>
    <row r="5380" s="8" customFormat="1" x14ac:dyDescent="0.35"/>
    <row r="5381" s="8" customFormat="1" x14ac:dyDescent="0.35"/>
    <row r="5382" s="8" customFormat="1" x14ac:dyDescent="0.35"/>
    <row r="5383" s="8" customFormat="1" x14ac:dyDescent="0.35"/>
    <row r="5384" s="8" customFormat="1" x14ac:dyDescent="0.35"/>
    <row r="5385" s="8" customFormat="1" x14ac:dyDescent="0.35"/>
    <row r="5386" s="8" customFormat="1" x14ac:dyDescent="0.35"/>
    <row r="5387" s="8" customFormat="1" x14ac:dyDescent="0.35"/>
    <row r="5388" s="8" customFormat="1" x14ac:dyDescent="0.35"/>
    <row r="5389" s="8" customFormat="1" x14ac:dyDescent="0.35"/>
    <row r="5390" s="8" customFormat="1" x14ac:dyDescent="0.35"/>
    <row r="5391" s="8" customFormat="1" x14ac:dyDescent="0.35"/>
    <row r="5392" s="8" customFormat="1" x14ac:dyDescent="0.35"/>
    <row r="5393" s="8" customFormat="1" x14ac:dyDescent="0.35"/>
    <row r="5394" s="8" customFormat="1" x14ac:dyDescent="0.35"/>
    <row r="5395" s="8" customFormat="1" x14ac:dyDescent="0.35"/>
    <row r="5396" s="8" customFormat="1" x14ac:dyDescent="0.35"/>
    <row r="5397" s="8" customFormat="1" x14ac:dyDescent="0.35"/>
    <row r="5398" s="8" customFormat="1" x14ac:dyDescent="0.35"/>
    <row r="5399" s="8" customFormat="1" x14ac:dyDescent="0.35"/>
    <row r="5400" s="8" customFormat="1" x14ac:dyDescent="0.35"/>
    <row r="5401" s="8" customFormat="1" x14ac:dyDescent="0.35"/>
    <row r="5402" s="8" customFormat="1" x14ac:dyDescent="0.35"/>
    <row r="5403" s="8" customFormat="1" x14ac:dyDescent="0.35"/>
    <row r="5404" s="8" customFormat="1" x14ac:dyDescent="0.35"/>
    <row r="5405" s="8" customFormat="1" x14ac:dyDescent="0.35"/>
    <row r="5406" s="8" customFormat="1" x14ac:dyDescent="0.35"/>
    <row r="5407" s="8" customFormat="1" x14ac:dyDescent="0.35"/>
    <row r="5408" s="8" customFormat="1" x14ac:dyDescent="0.35"/>
    <row r="5409" s="8" customFormat="1" x14ac:dyDescent="0.35"/>
    <row r="5410" s="8" customFormat="1" x14ac:dyDescent="0.35"/>
    <row r="5411" s="8" customFormat="1" x14ac:dyDescent="0.35"/>
    <row r="5412" s="8" customFormat="1" x14ac:dyDescent="0.35"/>
    <row r="5413" s="8" customFormat="1" x14ac:dyDescent="0.35"/>
    <row r="5414" s="8" customFormat="1" x14ac:dyDescent="0.35"/>
    <row r="5415" s="8" customFormat="1" x14ac:dyDescent="0.35"/>
    <row r="5416" s="8" customFormat="1" x14ac:dyDescent="0.35"/>
    <row r="5417" s="8" customFormat="1" x14ac:dyDescent="0.35"/>
    <row r="5418" s="8" customFormat="1" x14ac:dyDescent="0.35"/>
    <row r="5419" s="8" customFormat="1" x14ac:dyDescent="0.35"/>
    <row r="5420" s="8" customFormat="1" x14ac:dyDescent="0.35"/>
    <row r="5421" s="8" customFormat="1" x14ac:dyDescent="0.35"/>
    <row r="5422" s="8" customFormat="1" x14ac:dyDescent="0.35"/>
    <row r="5423" s="8" customFormat="1" x14ac:dyDescent="0.35"/>
    <row r="5424" s="8" customFormat="1" x14ac:dyDescent="0.35"/>
    <row r="5425" s="8" customFormat="1" x14ac:dyDescent="0.35"/>
    <row r="5426" s="8" customFormat="1" x14ac:dyDescent="0.35"/>
    <row r="5427" s="8" customFormat="1" x14ac:dyDescent="0.35"/>
    <row r="5428" s="8" customFormat="1" x14ac:dyDescent="0.35"/>
    <row r="5429" s="8" customFormat="1" x14ac:dyDescent="0.35"/>
    <row r="5430" s="8" customFormat="1" x14ac:dyDescent="0.35"/>
    <row r="5431" s="8" customFormat="1" x14ac:dyDescent="0.35"/>
    <row r="5432" s="8" customFormat="1" x14ac:dyDescent="0.35"/>
    <row r="5433" s="8" customFormat="1" x14ac:dyDescent="0.35"/>
    <row r="5434" s="8" customFormat="1" x14ac:dyDescent="0.35"/>
    <row r="5435" s="8" customFormat="1" x14ac:dyDescent="0.35"/>
    <row r="5436" s="8" customFormat="1" x14ac:dyDescent="0.35"/>
    <row r="5437" s="8" customFormat="1" x14ac:dyDescent="0.35"/>
    <row r="5438" s="8" customFormat="1" x14ac:dyDescent="0.35"/>
    <row r="5439" s="8" customFormat="1" x14ac:dyDescent="0.35"/>
    <row r="5440" s="8" customFormat="1" x14ac:dyDescent="0.35"/>
    <row r="5441" s="8" customFormat="1" x14ac:dyDescent="0.35"/>
    <row r="5442" s="8" customFormat="1" x14ac:dyDescent="0.35"/>
    <row r="5443" s="8" customFormat="1" x14ac:dyDescent="0.35"/>
    <row r="5444" s="8" customFormat="1" x14ac:dyDescent="0.35"/>
    <row r="5445" s="8" customFormat="1" x14ac:dyDescent="0.35"/>
    <row r="5446" s="8" customFormat="1" x14ac:dyDescent="0.35"/>
    <row r="5447" s="8" customFormat="1" x14ac:dyDescent="0.35"/>
    <row r="5448" s="8" customFormat="1" x14ac:dyDescent="0.35"/>
    <row r="5449" s="8" customFormat="1" x14ac:dyDescent="0.35"/>
    <row r="5450" s="8" customFormat="1" x14ac:dyDescent="0.35"/>
    <row r="5451" s="8" customFormat="1" x14ac:dyDescent="0.35"/>
    <row r="5452" s="8" customFormat="1" x14ac:dyDescent="0.35"/>
    <row r="5453" s="8" customFormat="1" x14ac:dyDescent="0.35"/>
    <row r="5454" s="8" customFormat="1" x14ac:dyDescent="0.35"/>
    <row r="5455" s="8" customFormat="1" x14ac:dyDescent="0.35"/>
    <row r="5456" s="8" customFormat="1" x14ac:dyDescent="0.35"/>
    <row r="5457" s="8" customFormat="1" x14ac:dyDescent="0.35"/>
    <row r="5458" s="8" customFormat="1" x14ac:dyDescent="0.35"/>
    <row r="5459" s="8" customFormat="1" x14ac:dyDescent="0.35"/>
    <row r="5460" s="8" customFormat="1" x14ac:dyDescent="0.35"/>
    <row r="5461" s="8" customFormat="1" x14ac:dyDescent="0.35"/>
    <row r="5462" s="8" customFormat="1" x14ac:dyDescent="0.35"/>
    <row r="5463" s="8" customFormat="1" x14ac:dyDescent="0.35"/>
    <row r="5464" s="8" customFormat="1" x14ac:dyDescent="0.35"/>
    <row r="5465" s="8" customFormat="1" x14ac:dyDescent="0.35"/>
    <row r="5466" s="8" customFormat="1" x14ac:dyDescent="0.35"/>
    <row r="5467" s="8" customFormat="1" x14ac:dyDescent="0.35"/>
    <row r="5468" s="8" customFormat="1" x14ac:dyDescent="0.35"/>
    <row r="5469" s="8" customFormat="1" x14ac:dyDescent="0.35"/>
    <row r="5470" s="8" customFormat="1" x14ac:dyDescent="0.35"/>
    <row r="5471" s="8" customFormat="1" x14ac:dyDescent="0.35"/>
    <row r="5472" s="8" customFormat="1" x14ac:dyDescent="0.35"/>
    <row r="5473" s="8" customFormat="1" x14ac:dyDescent="0.35"/>
    <row r="5474" s="8" customFormat="1" x14ac:dyDescent="0.35"/>
    <row r="5475" s="8" customFormat="1" x14ac:dyDescent="0.35"/>
    <row r="5476" s="8" customFormat="1" x14ac:dyDescent="0.35"/>
    <row r="5477" s="8" customFormat="1" x14ac:dyDescent="0.35"/>
    <row r="5478" s="8" customFormat="1" x14ac:dyDescent="0.35"/>
    <row r="5479" s="8" customFormat="1" x14ac:dyDescent="0.35"/>
    <row r="5480" s="8" customFormat="1" x14ac:dyDescent="0.35"/>
    <row r="5481" s="8" customFormat="1" x14ac:dyDescent="0.35"/>
    <row r="5482" s="8" customFormat="1" x14ac:dyDescent="0.35"/>
    <row r="5483" s="8" customFormat="1" x14ac:dyDescent="0.35"/>
    <row r="5484" s="8" customFormat="1" x14ac:dyDescent="0.35"/>
    <row r="5485" s="8" customFormat="1" x14ac:dyDescent="0.35"/>
    <row r="5486" s="8" customFormat="1" x14ac:dyDescent="0.35"/>
    <row r="5487" s="8" customFormat="1" x14ac:dyDescent="0.35"/>
    <row r="5488" s="8" customFormat="1" x14ac:dyDescent="0.35"/>
    <row r="5489" s="8" customFormat="1" x14ac:dyDescent="0.35"/>
    <row r="5490" s="8" customFormat="1" x14ac:dyDescent="0.35"/>
    <row r="5491" s="8" customFormat="1" x14ac:dyDescent="0.35"/>
    <row r="5492" s="8" customFormat="1" x14ac:dyDescent="0.35"/>
    <row r="5493" s="8" customFormat="1" x14ac:dyDescent="0.35"/>
    <row r="5494" s="8" customFormat="1" x14ac:dyDescent="0.35"/>
    <row r="5495" s="8" customFormat="1" x14ac:dyDescent="0.35"/>
    <row r="5496" s="8" customFormat="1" x14ac:dyDescent="0.35"/>
    <row r="5497" s="8" customFormat="1" x14ac:dyDescent="0.35"/>
    <row r="5498" s="8" customFormat="1" x14ac:dyDescent="0.35"/>
    <row r="5499" s="8" customFormat="1" x14ac:dyDescent="0.35"/>
    <row r="5500" s="8" customFormat="1" x14ac:dyDescent="0.35"/>
    <row r="5501" s="8" customFormat="1" x14ac:dyDescent="0.35"/>
    <row r="5502" s="8" customFormat="1" x14ac:dyDescent="0.35"/>
    <row r="5503" s="8" customFormat="1" x14ac:dyDescent="0.35"/>
    <row r="5504" s="8" customFormat="1" x14ac:dyDescent="0.35"/>
    <row r="5505" s="8" customFormat="1" x14ac:dyDescent="0.35"/>
    <row r="5506" s="8" customFormat="1" x14ac:dyDescent="0.35"/>
    <row r="5507" s="8" customFormat="1" x14ac:dyDescent="0.35"/>
    <row r="5508" s="8" customFormat="1" x14ac:dyDescent="0.35"/>
    <row r="5509" s="8" customFormat="1" x14ac:dyDescent="0.35"/>
    <row r="5510" s="8" customFormat="1" x14ac:dyDescent="0.35"/>
    <row r="5511" s="8" customFormat="1" x14ac:dyDescent="0.35"/>
    <row r="5512" s="8" customFormat="1" x14ac:dyDescent="0.35"/>
    <row r="5513" s="8" customFormat="1" x14ac:dyDescent="0.35"/>
    <row r="5514" s="8" customFormat="1" x14ac:dyDescent="0.35"/>
    <row r="5515" s="8" customFormat="1" x14ac:dyDescent="0.35"/>
    <row r="5516" s="8" customFormat="1" x14ac:dyDescent="0.35"/>
    <row r="5517" s="8" customFormat="1" x14ac:dyDescent="0.35"/>
    <row r="5518" s="8" customFormat="1" x14ac:dyDescent="0.35"/>
    <row r="5519" s="8" customFormat="1" x14ac:dyDescent="0.35"/>
    <row r="5520" s="8" customFormat="1" x14ac:dyDescent="0.35"/>
    <row r="5521" s="8" customFormat="1" x14ac:dyDescent="0.35"/>
    <row r="5522" s="8" customFormat="1" x14ac:dyDescent="0.35"/>
    <row r="5523" s="8" customFormat="1" x14ac:dyDescent="0.35"/>
    <row r="5524" s="8" customFormat="1" x14ac:dyDescent="0.35"/>
    <row r="5525" s="8" customFormat="1" x14ac:dyDescent="0.35"/>
    <row r="5526" s="8" customFormat="1" x14ac:dyDescent="0.35"/>
    <row r="5527" s="8" customFormat="1" x14ac:dyDescent="0.35"/>
    <row r="5528" s="8" customFormat="1" x14ac:dyDescent="0.35"/>
    <row r="5529" s="8" customFormat="1" x14ac:dyDescent="0.35"/>
    <row r="5530" s="8" customFormat="1" x14ac:dyDescent="0.35"/>
    <row r="5531" s="8" customFormat="1" x14ac:dyDescent="0.35"/>
    <row r="5532" s="8" customFormat="1" x14ac:dyDescent="0.35"/>
    <row r="5533" s="8" customFormat="1" x14ac:dyDescent="0.35"/>
    <row r="5534" s="8" customFormat="1" x14ac:dyDescent="0.35"/>
    <row r="5535" s="8" customFormat="1" x14ac:dyDescent="0.35"/>
    <row r="5536" s="8" customFormat="1" x14ac:dyDescent="0.35"/>
    <row r="5537" s="8" customFormat="1" x14ac:dyDescent="0.35"/>
    <row r="5538" s="8" customFormat="1" x14ac:dyDescent="0.35"/>
    <row r="5539" s="8" customFormat="1" x14ac:dyDescent="0.35"/>
    <row r="5540" s="8" customFormat="1" x14ac:dyDescent="0.35"/>
    <row r="5541" s="8" customFormat="1" x14ac:dyDescent="0.35"/>
    <row r="5542" s="8" customFormat="1" x14ac:dyDescent="0.35"/>
    <row r="5543" s="8" customFormat="1" x14ac:dyDescent="0.35"/>
    <row r="5544" s="8" customFormat="1" x14ac:dyDescent="0.35"/>
    <row r="5545" s="8" customFormat="1" x14ac:dyDescent="0.35"/>
    <row r="5546" s="8" customFormat="1" x14ac:dyDescent="0.35"/>
    <row r="5547" s="8" customFormat="1" x14ac:dyDescent="0.35"/>
    <row r="5548" s="8" customFormat="1" x14ac:dyDescent="0.35"/>
    <row r="5549" s="8" customFormat="1" x14ac:dyDescent="0.35"/>
    <row r="5550" s="8" customFormat="1" x14ac:dyDescent="0.35"/>
    <row r="5551" s="8" customFormat="1" x14ac:dyDescent="0.35"/>
    <row r="5552" s="8" customFormat="1" x14ac:dyDescent="0.35"/>
    <row r="5553" s="8" customFormat="1" x14ac:dyDescent="0.35"/>
    <row r="5554" s="8" customFormat="1" x14ac:dyDescent="0.35"/>
    <row r="5555" s="8" customFormat="1" x14ac:dyDescent="0.35"/>
    <row r="5556" s="8" customFormat="1" x14ac:dyDescent="0.35"/>
    <row r="5557" s="8" customFormat="1" x14ac:dyDescent="0.35"/>
    <row r="5558" s="8" customFormat="1" x14ac:dyDescent="0.35"/>
    <row r="5559" s="8" customFormat="1" x14ac:dyDescent="0.35"/>
    <row r="5560" s="8" customFormat="1" x14ac:dyDescent="0.35"/>
    <row r="5561" s="8" customFormat="1" x14ac:dyDescent="0.35"/>
    <row r="5562" s="8" customFormat="1" x14ac:dyDescent="0.35"/>
    <row r="5563" s="8" customFormat="1" x14ac:dyDescent="0.35"/>
    <row r="5564" s="8" customFormat="1" x14ac:dyDescent="0.35"/>
    <row r="5565" s="8" customFormat="1" x14ac:dyDescent="0.35"/>
    <row r="5566" s="8" customFormat="1" x14ac:dyDescent="0.35"/>
    <row r="5567" s="8" customFormat="1" x14ac:dyDescent="0.35"/>
    <row r="5568" s="8" customFormat="1" x14ac:dyDescent="0.35"/>
    <row r="5569" s="8" customFormat="1" x14ac:dyDescent="0.35"/>
    <row r="5570" s="8" customFormat="1" x14ac:dyDescent="0.35"/>
    <row r="5571" s="8" customFormat="1" x14ac:dyDescent="0.35"/>
    <row r="5572" s="8" customFormat="1" x14ac:dyDescent="0.35"/>
    <row r="5573" s="8" customFormat="1" x14ac:dyDescent="0.35"/>
    <row r="5574" s="8" customFormat="1" x14ac:dyDescent="0.35"/>
    <row r="5575" s="8" customFormat="1" x14ac:dyDescent="0.35"/>
    <row r="5576" s="8" customFormat="1" x14ac:dyDescent="0.35"/>
    <row r="5577" s="8" customFormat="1" x14ac:dyDescent="0.35"/>
    <row r="5578" s="8" customFormat="1" x14ac:dyDescent="0.35"/>
    <row r="5579" s="8" customFormat="1" x14ac:dyDescent="0.35"/>
    <row r="5580" s="8" customFormat="1" x14ac:dyDescent="0.35"/>
    <row r="5581" s="8" customFormat="1" x14ac:dyDescent="0.35"/>
    <row r="5582" s="8" customFormat="1" x14ac:dyDescent="0.35"/>
    <row r="5583" s="8" customFormat="1" x14ac:dyDescent="0.35"/>
    <row r="5584" s="8" customFormat="1" x14ac:dyDescent="0.35"/>
    <row r="5585" s="8" customFormat="1" x14ac:dyDescent="0.35"/>
    <row r="5586" s="8" customFormat="1" x14ac:dyDescent="0.35"/>
    <row r="5587" s="8" customFormat="1" x14ac:dyDescent="0.35"/>
    <row r="5588" s="8" customFormat="1" x14ac:dyDescent="0.35"/>
    <row r="5589" s="8" customFormat="1" x14ac:dyDescent="0.35"/>
    <row r="5590" s="8" customFormat="1" x14ac:dyDescent="0.35"/>
    <row r="5591" s="8" customFormat="1" x14ac:dyDescent="0.35"/>
    <row r="5592" s="8" customFormat="1" x14ac:dyDescent="0.35"/>
    <row r="5593" s="8" customFormat="1" x14ac:dyDescent="0.35"/>
    <row r="5594" s="8" customFormat="1" x14ac:dyDescent="0.35"/>
    <row r="5595" s="8" customFormat="1" x14ac:dyDescent="0.35"/>
    <row r="5596" s="8" customFormat="1" x14ac:dyDescent="0.35"/>
    <row r="5597" s="8" customFormat="1" x14ac:dyDescent="0.35"/>
    <row r="5598" s="8" customFormat="1" x14ac:dyDescent="0.35"/>
    <row r="5599" s="8" customFormat="1" x14ac:dyDescent="0.35"/>
    <row r="5600" s="8" customFormat="1" x14ac:dyDescent="0.35"/>
    <row r="5601" s="8" customFormat="1" x14ac:dyDescent="0.35"/>
    <row r="5602" s="8" customFormat="1" x14ac:dyDescent="0.35"/>
    <row r="5603" s="8" customFormat="1" x14ac:dyDescent="0.35"/>
    <row r="5604" s="8" customFormat="1" x14ac:dyDescent="0.35"/>
    <row r="5605" s="8" customFormat="1" x14ac:dyDescent="0.35"/>
    <row r="5606" s="8" customFormat="1" x14ac:dyDescent="0.35"/>
    <row r="5607" s="8" customFormat="1" x14ac:dyDescent="0.35"/>
    <row r="5608" s="8" customFormat="1" x14ac:dyDescent="0.35"/>
    <row r="5609" s="8" customFormat="1" x14ac:dyDescent="0.35"/>
    <row r="5610" s="8" customFormat="1" x14ac:dyDescent="0.35"/>
    <row r="5611" s="8" customFormat="1" x14ac:dyDescent="0.35"/>
    <row r="5612" s="8" customFormat="1" x14ac:dyDescent="0.35"/>
    <row r="5613" s="8" customFormat="1" x14ac:dyDescent="0.35"/>
    <row r="5614" s="8" customFormat="1" x14ac:dyDescent="0.35"/>
    <row r="5615" s="8" customFormat="1" x14ac:dyDescent="0.35"/>
    <row r="5616" s="8" customFormat="1" x14ac:dyDescent="0.35"/>
    <row r="5617" s="8" customFormat="1" x14ac:dyDescent="0.35"/>
    <row r="5618" s="8" customFormat="1" x14ac:dyDescent="0.35"/>
    <row r="5619" s="8" customFormat="1" x14ac:dyDescent="0.35"/>
    <row r="5620" s="8" customFormat="1" x14ac:dyDescent="0.35"/>
    <row r="5621" s="8" customFormat="1" x14ac:dyDescent="0.35"/>
    <row r="5622" s="8" customFormat="1" x14ac:dyDescent="0.35"/>
    <row r="5623" s="8" customFormat="1" x14ac:dyDescent="0.35"/>
    <row r="5624" s="8" customFormat="1" x14ac:dyDescent="0.35"/>
    <row r="5625" s="8" customFormat="1" x14ac:dyDescent="0.35"/>
    <row r="5626" s="8" customFormat="1" x14ac:dyDescent="0.35"/>
    <row r="5627" s="8" customFormat="1" x14ac:dyDescent="0.35"/>
    <row r="5628" s="8" customFormat="1" x14ac:dyDescent="0.35"/>
    <row r="5629" s="8" customFormat="1" x14ac:dyDescent="0.35"/>
    <row r="5630" s="8" customFormat="1" x14ac:dyDescent="0.35"/>
    <row r="5631" s="8" customFormat="1" x14ac:dyDescent="0.35"/>
    <row r="5632" s="8" customFormat="1" x14ac:dyDescent="0.35"/>
    <row r="5633" s="8" customFormat="1" x14ac:dyDescent="0.35"/>
    <row r="5634" s="8" customFormat="1" x14ac:dyDescent="0.35"/>
    <row r="5635" s="8" customFormat="1" x14ac:dyDescent="0.35"/>
    <row r="5636" s="8" customFormat="1" x14ac:dyDescent="0.35"/>
    <row r="5637" s="8" customFormat="1" x14ac:dyDescent="0.35"/>
    <row r="5638" s="8" customFormat="1" x14ac:dyDescent="0.35"/>
    <row r="5639" s="8" customFormat="1" x14ac:dyDescent="0.35"/>
    <row r="5640" s="8" customFormat="1" x14ac:dyDescent="0.35"/>
    <row r="5641" s="8" customFormat="1" x14ac:dyDescent="0.35"/>
    <row r="5642" s="8" customFormat="1" x14ac:dyDescent="0.35"/>
    <row r="5643" s="8" customFormat="1" x14ac:dyDescent="0.35"/>
    <row r="5644" s="8" customFormat="1" x14ac:dyDescent="0.35"/>
    <row r="5645" s="8" customFormat="1" x14ac:dyDescent="0.35"/>
    <row r="5646" s="8" customFormat="1" x14ac:dyDescent="0.35"/>
    <row r="5647" s="8" customFormat="1" x14ac:dyDescent="0.35"/>
    <row r="5648" s="8" customFormat="1" x14ac:dyDescent="0.35"/>
    <row r="5649" s="8" customFormat="1" x14ac:dyDescent="0.35"/>
    <row r="5650" s="8" customFormat="1" x14ac:dyDescent="0.35"/>
    <row r="5651" s="8" customFormat="1" x14ac:dyDescent="0.35"/>
    <row r="5652" s="8" customFormat="1" x14ac:dyDescent="0.35"/>
    <row r="5653" s="8" customFormat="1" x14ac:dyDescent="0.35"/>
    <row r="5654" s="8" customFormat="1" x14ac:dyDescent="0.35"/>
    <row r="5655" s="8" customFormat="1" x14ac:dyDescent="0.35"/>
    <row r="5656" s="8" customFormat="1" x14ac:dyDescent="0.35"/>
    <row r="5657" s="8" customFormat="1" x14ac:dyDescent="0.35"/>
    <row r="5658" s="8" customFormat="1" x14ac:dyDescent="0.35"/>
    <row r="5659" s="8" customFormat="1" x14ac:dyDescent="0.35"/>
    <row r="5660" s="8" customFormat="1" x14ac:dyDescent="0.35"/>
    <row r="5661" s="8" customFormat="1" x14ac:dyDescent="0.35"/>
    <row r="5662" s="8" customFormat="1" x14ac:dyDescent="0.35"/>
    <row r="5663" s="8" customFormat="1" x14ac:dyDescent="0.35"/>
    <row r="5664" s="8" customFormat="1" x14ac:dyDescent="0.35"/>
    <row r="5665" s="8" customFormat="1" x14ac:dyDescent="0.35"/>
    <row r="5666" s="8" customFormat="1" x14ac:dyDescent="0.35"/>
    <row r="5667" s="8" customFormat="1" x14ac:dyDescent="0.35"/>
    <row r="5668" s="8" customFormat="1" x14ac:dyDescent="0.35"/>
    <row r="5669" s="8" customFormat="1" x14ac:dyDescent="0.35"/>
    <row r="5670" s="8" customFormat="1" x14ac:dyDescent="0.35"/>
    <row r="5671" s="8" customFormat="1" x14ac:dyDescent="0.35"/>
    <row r="5672" s="8" customFormat="1" x14ac:dyDescent="0.35"/>
    <row r="5673" s="8" customFormat="1" x14ac:dyDescent="0.35"/>
    <row r="5674" s="8" customFormat="1" x14ac:dyDescent="0.35"/>
    <row r="5675" s="8" customFormat="1" x14ac:dyDescent="0.35"/>
    <row r="5676" s="8" customFormat="1" x14ac:dyDescent="0.35"/>
    <row r="5677" s="8" customFormat="1" x14ac:dyDescent="0.35"/>
    <row r="5678" s="8" customFormat="1" x14ac:dyDescent="0.35"/>
    <row r="5679" s="8" customFormat="1" x14ac:dyDescent="0.35"/>
    <row r="5680" s="8" customFormat="1" x14ac:dyDescent="0.35"/>
    <row r="5681" s="8" customFormat="1" x14ac:dyDescent="0.35"/>
    <row r="5682" s="8" customFormat="1" x14ac:dyDescent="0.35"/>
    <row r="5683" s="8" customFormat="1" x14ac:dyDescent="0.35"/>
    <row r="5684" s="8" customFormat="1" x14ac:dyDescent="0.35"/>
    <row r="5685" s="8" customFormat="1" x14ac:dyDescent="0.35"/>
    <row r="5686" s="8" customFormat="1" x14ac:dyDescent="0.35"/>
    <row r="5687" s="8" customFormat="1" x14ac:dyDescent="0.35"/>
    <row r="5688" s="8" customFormat="1" x14ac:dyDescent="0.35"/>
    <row r="5689" s="8" customFormat="1" x14ac:dyDescent="0.35"/>
    <row r="5690" s="8" customFormat="1" x14ac:dyDescent="0.35"/>
    <row r="5691" s="8" customFormat="1" x14ac:dyDescent="0.35"/>
    <row r="5692" s="8" customFormat="1" x14ac:dyDescent="0.35"/>
    <row r="5693" s="8" customFormat="1" x14ac:dyDescent="0.35"/>
    <row r="5694" s="8" customFormat="1" x14ac:dyDescent="0.35"/>
    <row r="5695" s="8" customFormat="1" x14ac:dyDescent="0.35"/>
    <row r="5696" s="8" customFormat="1" x14ac:dyDescent="0.35"/>
    <row r="5697" s="8" customFormat="1" x14ac:dyDescent="0.35"/>
    <row r="5698" s="8" customFormat="1" x14ac:dyDescent="0.35"/>
    <row r="5699" s="8" customFormat="1" x14ac:dyDescent="0.35"/>
    <row r="5700" s="8" customFormat="1" x14ac:dyDescent="0.35"/>
    <row r="5701" s="8" customFormat="1" x14ac:dyDescent="0.35"/>
    <row r="5702" s="8" customFormat="1" x14ac:dyDescent="0.35"/>
    <row r="5703" s="8" customFormat="1" x14ac:dyDescent="0.35"/>
    <row r="5704" s="8" customFormat="1" x14ac:dyDescent="0.35"/>
    <row r="5705" s="8" customFormat="1" x14ac:dyDescent="0.35"/>
    <row r="5706" s="8" customFormat="1" x14ac:dyDescent="0.35"/>
    <row r="5707" s="8" customFormat="1" x14ac:dyDescent="0.35"/>
    <row r="5708" s="8" customFormat="1" x14ac:dyDescent="0.35"/>
    <row r="5709" s="8" customFormat="1" x14ac:dyDescent="0.35"/>
    <row r="5710" s="8" customFormat="1" x14ac:dyDescent="0.35"/>
    <row r="5711" s="8" customFormat="1" x14ac:dyDescent="0.35"/>
    <row r="5712" s="8" customFormat="1" x14ac:dyDescent="0.35"/>
    <row r="5713" s="8" customFormat="1" x14ac:dyDescent="0.35"/>
    <row r="5714" s="8" customFormat="1" x14ac:dyDescent="0.35"/>
    <row r="5715" s="8" customFormat="1" x14ac:dyDescent="0.35"/>
    <row r="5716" s="8" customFormat="1" x14ac:dyDescent="0.35"/>
    <row r="5717" s="8" customFormat="1" x14ac:dyDescent="0.35"/>
    <row r="5718" s="8" customFormat="1" x14ac:dyDescent="0.35"/>
    <row r="5719" s="8" customFormat="1" x14ac:dyDescent="0.35"/>
    <row r="5720" s="8" customFormat="1" x14ac:dyDescent="0.35"/>
    <row r="5721" s="8" customFormat="1" x14ac:dyDescent="0.35"/>
    <row r="5722" s="8" customFormat="1" x14ac:dyDescent="0.35"/>
    <row r="5723" s="8" customFormat="1" x14ac:dyDescent="0.35"/>
    <row r="5724" s="8" customFormat="1" x14ac:dyDescent="0.35"/>
    <row r="5725" s="8" customFormat="1" x14ac:dyDescent="0.35"/>
    <row r="5726" s="8" customFormat="1" x14ac:dyDescent="0.35"/>
    <row r="5727" s="8" customFormat="1" x14ac:dyDescent="0.35"/>
    <row r="5728" s="8" customFormat="1" x14ac:dyDescent="0.35"/>
    <row r="5729" s="8" customFormat="1" x14ac:dyDescent="0.35"/>
    <row r="5730" s="8" customFormat="1" x14ac:dyDescent="0.35"/>
    <row r="5731" s="8" customFormat="1" x14ac:dyDescent="0.35"/>
    <row r="5732" s="8" customFormat="1" x14ac:dyDescent="0.35"/>
    <row r="5733" s="8" customFormat="1" x14ac:dyDescent="0.35"/>
    <row r="5734" s="8" customFormat="1" x14ac:dyDescent="0.35"/>
    <row r="5735" s="8" customFormat="1" x14ac:dyDescent="0.35"/>
    <row r="5736" s="8" customFormat="1" x14ac:dyDescent="0.35"/>
    <row r="5737" s="8" customFormat="1" x14ac:dyDescent="0.35"/>
    <row r="5738" s="8" customFormat="1" x14ac:dyDescent="0.35"/>
    <row r="5739" s="8" customFormat="1" x14ac:dyDescent="0.35"/>
    <row r="5740" s="8" customFormat="1" x14ac:dyDescent="0.35"/>
    <row r="5741" s="8" customFormat="1" x14ac:dyDescent="0.35"/>
    <row r="5742" s="8" customFormat="1" x14ac:dyDescent="0.35"/>
    <row r="5743" s="8" customFormat="1" x14ac:dyDescent="0.35"/>
    <row r="5744" s="8" customFormat="1" x14ac:dyDescent="0.35"/>
    <row r="5745" s="8" customFormat="1" x14ac:dyDescent="0.35"/>
    <row r="5746" s="8" customFormat="1" x14ac:dyDescent="0.35"/>
    <row r="5747" s="8" customFormat="1" x14ac:dyDescent="0.35"/>
    <row r="5748" s="8" customFormat="1" x14ac:dyDescent="0.35"/>
    <row r="5749" s="8" customFormat="1" x14ac:dyDescent="0.35"/>
    <row r="5750" s="8" customFormat="1" x14ac:dyDescent="0.35"/>
    <row r="5751" s="8" customFormat="1" x14ac:dyDescent="0.35"/>
    <row r="5752" s="8" customFormat="1" x14ac:dyDescent="0.35"/>
    <row r="5753" s="8" customFormat="1" x14ac:dyDescent="0.35"/>
    <row r="5754" s="8" customFormat="1" x14ac:dyDescent="0.35"/>
    <row r="5755" s="8" customFormat="1" x14ac:dyDescent="0.35"/>
    <row r="5756" s="8" customFormat="1" x14ac:dyDescent="0.35"/>
    <row r="5757" s="8" customFormat="1" x14ac:dyDescent="0.35"/>
    <row r="5758" s="8" customFormat="1" x14ac:dyDescent="0.35"/>
    <row r="5759" s="8" customFormat="1" x14ac:dyDescent="0.35"/>
    <row r="5760" s="8" customFormat="1" x14ac:dyDescent="0.35"/>
    <row r="5761" s="8" customFormat="1" x14ac:dyDescent="0.35"/>
    <row r="5762" s="8" customFormat="1" x14ac:dyDescent="0.35"/>
    <row r="5763" s="8" customFormat="1" x14ac:dyDescent="0.35"/>
    <row r="5764" s="8" customFormat="1" x14ac:dyDescent="0.35"/>
    <row r="5765" s="8" customFormat="1" x14ac:dyDescent="0.35"/>
    <row r="5766" s="8" customFormat="1" x14ac:dyDescent="0.35"/>
    <row r="5767" s="8" customFormat="1" x14ac:dyDescent="0.35"/>
    <row r="5768" s="8" customFormat="1" x14ac:dyDescent="0.35"/>
    <row r="5769" s="8" customFormat="1" x14ac:dyDescent="0.35"/>
    <row r="5770" s="8" customFormat="1" x14ac:dyDescent="0.35"/>
    <row r="5771" s="8" customFormat="1" x14ac:dyDescent="0.35"/>
    <row r="5772" s="8" customFormat="1" x14ac:dyDescent="0.35"/>
    <row r="5773" s="8" customFormat="1" x14ac:dyDescent="0.35"/>
    <row r="5774" s="8" customFormat="1" x14ac:dyDescent="0.35"/>
    <row r="5775" s="8" customFormat="1" x14ac:dyDescent="0.35"/>
    <row r="5776" s="8" customFormat="1" x14ac:dyDescent="0.35"/>
    <row r="5777" s="8" customFormat="1" x14ac:dyDescent="0.35"/>
    <row r="5778" s="8" customFormat="1" x14ac:dyDescent="0.35"/>
    <row r="5779" s="8" customFormat="1" x14ac:dyDescent="0.35"/>
    <row r="5780" s="8" customFormat="1" x14ac:dyDescent="0.35"/>
    <row r="5781" s="8" customFormat="1" x14ac:dyDescent="0.35"/>
    <row r="5782" s="8" customFormat="1" x14ac:dyDescent="0.35"/>
    <row r="5783" s="8" customFormat="1" x14ac:dyDescent="0.35"/>
    <row r="5784" s="8" customFormat="1" x14ac:dyDescent="0.35"/>
    <row r="5785" s="8" customFormat="1" x14ac:dyDescent="0.35"/>
    <row r="5786" s="8" customFormat="1" x14ac:dyDescent="0.35"/>
    <row r="5787" s="8" customFormat="1" x14ac:dyDescent="0.35"/>
    <row r="5788" s="8" customFormat="1" x14ac:dyDescent="0.35"/>
    <row r="5789" s="8" customFormat="1" x14ac:dyDescent="0.35"/>
    <row r="5790" s="8" customFormat="1" x14ac:dyDescent="0.35"/>
    <row r="5791" s="8" customFormat="1" x14ac:dyDescent="0.35"/>
    <row r="5792" s="8" customFormat="1" x14ac:dyDescent="0.35"/>
    <row r="5793" s="8" customFormat="1" x14ac:dyDescent="0.35"/>
    <row r="5794" s="8" customFormat="1" x14ac:dyDescent="0.35"/>
    <row r="5795" s="8" customFormat="1" x14ac:dyDescent="0.35"/>
    <row r="5796" s="8" customFormat="1" x14ac:dyDescent="0.35"/>
    <row r="5797" s="8" customFormat="1" x14ac:dyDescent="0.35"/>
    <row r="5798" s="8" customFormat="1" x14ac:dyDescent="0.35"/>
    <row r="5799" s="8" customFormat="1" x14ac:dyDescent="0.35"/>
    <row r="5800" s="8" customFormat="1" x14ac:dyDescent="0.35"/>
    <row r="5801" s="8" customFormat="1" x14ac:dyDescent="0.35"/>
    <row r="5802" s="8" customFormat="1" x14ac:dyDescent="0.35"/>
    <row r="5803" s="8" customFormat="1" x14ac:dyDescent="0.35"/>
    <row r="5804" s="8" customFormat="1" x14ac:dyDescent="0.35"/>
    <row r="5805" s="8" customFormat="1" x14ac:dyDescent="0.35"/>
    <row r="5806" s="8" customFormat="1" x14ac:dyDescent="0.35"/>
    <row r="5807" s="8" customFormat="1" x14ac:dyDescent="0.35"/>
    <row r="5808" s="8" customFormat="1" x14ac:dyDescent="0.35"/>
    <row r="5809" s="8" customFormat="1" x14ac:dyDescent="0.35"/>
    <row r="5810" s="8" customFormat="1" x14ac:dyDescent="0.35"/>
    <row r="5811" s="8" customFormat="1" x14ac:dyDescent="0.35"/>
    <row r="5812" s="8" customFormat="1" x14ac:dyDescent="0.35"/>
    <row r="5813" s="8" customFormat="1" x14ac:dyDescent="0.35"/>
    <row r="5814" s="8" customFormat="1" x14ac:dyDescent="0.35"/>
    <row r="5815" s="8" customFormat="1" x14ac:dyDescent="0.35"/>
    <row r="5816" s="8" customFormat="1" x14ac:dyDescent="0.35"/>
    <row r="5817" s="8" customFormat="1" x14ac:dyDescent="0.35"/>
    <row r="5818" s="8" customFormat="1" x14ac:dyDescent="0.35"/>
    <row r="5819" s="8" customFormat="1" x14ac:dyDescent="0.35"/>
    <row r="5820" s="8" customFormat="1" x14ac:dyDescent="0.35"/>
    <row r="5821" s="8" customFormat="1" x14ac:dyDescent="0.35"/>
    <row r="5822" s="8" customFormat="1" x14ac:dyDescent="0.35"/>
    <row r="5823" s="8" customFormat="1" x14ac:dyDescent="0.35"/>
    <row r="5824" s="8" customFormat="1" x14ac:dyDescent="0.35"/>
    <row r="5825" s="8" customFormat="1" x14ac:dyDescent="0.35"/>
    <row r="5826" s="8" customFormat="1" x14ac:dyDescent="0.35"/>
    <row r="5827" s="8" customFormat="1" x14ac:dyDescent="0.35"/>
    <row r="5828" s="8" customFormat="1" x14ac:dyDescent="0.35"/>
    <row r="5829" s="8" customFormat="1" x14ac:dyDescent="0.35"/>
    <row r="5830" s="8" customFormat="1" x14ac:dyDescent="0.35"/>
    <row r="5831" s="8" customFormat="1" x14ac:dyDescent="0.35"/>
    <row r="5832" s="8" customFormat="1" x14ac:dyDescent="0.35"/>
    <row r="5833" s="8" customFormat="1" x14ac:dyDescent="0.35"/>
    <row r="5834" s="8" customFormat="1" x14ac:dyDescent="0.35"/>
    <row r="5835" s="8" customFormat="1" x14ac:dyDescent="0.35"/>
    <row r="5836" s="8" customFormat="1" x14ac:dyDescent="0.35"/>
    <row r="5837" s="8" customFormat="1" x14ac:dyDescent="0.35"/>
    <row r="5838" s="8" customFormat="1" x14ac:dyDescent="0.35"/>
    <row r="5839" s="8" customFormat="1" x14ac:dyDescent="0.35"/>
    <row r="5840" s="8" customFormat="1" x14ac:dyDescent="0.35"/>
    <row r="5841" s="8" customFormat="1" x14ac:dyDescent="0.35"/>
    <row r="5842" s="8" customFormat="1" x14ac:dyDescent="0.35"/>
    <row r="5843" s="8" customFormat="1" x14ac:dyDescent="0.35"/>
    <row r="5844" s="8" customFormat="1" x14ac:dyDescent="0.35"/>
    <row r="5845" s="8" customFormat="1" x14ac:dyDescent="0.35"/>
    <row r="5846" s="8" customFormat="1" x14ac:dyDescent="0.35"/>
    <row r="5847" s="8" customFormat="1" x14ac:dyDescent="0.35"/>
    <row r="5848" s="8" customFormat="1" x14ac:dyDescent="0.35"/>
    <row r="5849" s="8" customFormat="1" x14ac:dyDescent="0.35"/>
    <row r="5850" s="8" customFormat="1" x14ac:dyDescent="0.35"/>
    <row r="5851" s="8" customFormat="1" x14ac:dyDescent="0.35"/>
    <row r="5852" s="8" customFormat="1" x14ac:dyDescent="0.35"/>
    <row r="5853" s="8" customFormat="1" x14ac:dyDescent="0.35"/>
    <row r="5854" s="8" customFormat="1" x14ac:dyDescent="0.35"/>
    <row r="5855" s="8" customFormat="1" x14ac:dyDescent="0.35"/>
    <row r="5856" s="8" customFormat="1" x14ac:dyDescent="0.35"/>
    <row r="5857" s="8" customFormat="1" x14ac:dyDescent="0.35"/>
    <row r="5858" s="8" customFormat="1" x14ac:dyDescent="0.35"/>
    <row r="5859" s="8" customFormat="1" x14ac:dyDescent="0.35"/>
    <row r="5860" s="8" customFormat="1" x14ac:dyDescent="0.35"/>
    <row r="5861" s="8" customFormat="1" x14ac:dyDescent="0.35"/>
    <row r="5862" s="8" customFormat="1" x14ac:dyDescent="0.35"/>
    <row r="5863" s="8" customFormat="1" x14ac:dyDescent="0.35"/>
    <row r="5864" s="8" customFormat="1" x14ac:dyDescent="0.35"/>
    <row r="5865" s="8" customFormat="1" x14ac:dyDescent="0.35"/>
    <row r="5866" s="8" customFormat="1" x14ac:dyDescent="0.35"/>
    <row r="5867" s="8" customFormat="1" x14ac:dyDescent="0.35"/>
    <row r="5868" s="8" customFormat="1" x14ac:dyDescent="0.35"/>
    <row r="5869" s="8" customFormat="1" x14ac:dyDescent="0.35"/>
    <row r="5870" s="8" customFormat="1" x14ac:dyDescent="0.35"/>
    <row r="5871" s="8" customFormat="1" x14ac:dyDescent="0.35"/>
    <row r="5872" s="8" customFormat="1" x14ac:dyDescent="0.35"/>
    <row r="5873" s="8" customFormat="1" x14ac:dyDescent="0.35"/>
    <row r="5874" s="8" customFormat="1" x14ac:dyDescent="0.35"/>
    <row r="5875" s="8" customFormat="1" x14ac:dyDescent="0.35"/>
    <row r="5876" s="8" customFormat="1" x14ac:dyDescent="0.35"/>
    <row r="5877" s="8" customFormat="1" x14ac:dyDescent="0.35"/>
    <row r="5878" s="8" customFormat="1" x14ac:dyDescent="0.35"/>
    <row r="5879" s="8" customFormat="1" x14ac:dyDescent="0.35"/>
    <row r="5880" s="8" customFormat="1" x14ac:dyDescent="0.35"/>
    <row r="5881" s="8" customFormat="1" x14ac:dyDescent="0.35"/>
    <row r="5882" s="8" customFormat="1" x14ac:dyDescent="0.35"/>
    <row r="5883" s="8" customFormat="1" x14ac:dyDescent="0.35"/>
    <row r="5884" s="8" customFormat="1" x14ac:dyDescent="0.35"/>
    <row r="5885" s="8" customFormat="1" x14ac:dyDescent="0.35"/>
    <row r="5886" s="8" customFormat="1" x14ac:dyDescent="0.35"/>
    <row r="5887" s="8" customFormat="1" x14ac:dyDescent="0.35"/>
    <row r="5888" s="8" customFormat="1" x14ac:dyDescent="0.35"/>
    <row r="5889" s="8" customFormat="1" x14ac:dyDescent="0.35"/>
    <row r="5890" s="8" customFormat="1" x14ac:dyDescent="0.35"/>
    <row r="5891" s="8" customFormat="1" x14ac:dyDescent="0.35"/>
    <row r="5892" s="8" customFormat="1" x14ac:dyDescent="0.35"/>
    <row r="5893" s="8" customFormat="1" x14ac:dyDescent="0.35"/>
    <row r="5894" s="8" customFormat="1" x14ac:dyDescent="0.35"/>
    <row r="5895" s="8" customFormat="1" x14ac:dyDescent="0.35"/>
    <row r="5896" s="8" customFormat="1" x14ac:dyDescent="0.35"/>
    <row r="5897" s="8" customFormat="1" x14ac:dyDescent="0.35"/>
    <row r="5898" s="8" customFormat="1" x14ac:dyDescent="0.35"/>
    <row r="5899" s="8" customFormat="1" x14ac:dyDescent="0.35"/>
    <row r="5900" s="8" customFormat="1" x14ac:dyDescent="0.35"/>
    <row r="5901" s="8" customFormat="1" x14ac:dyDescent="0.35"/>
    <row r="5902" s="8" customFormat="1" x14ac:dyDescent="0.35"/>
    <row r="5903" s="8" customFormat="1" x14ac:dyDescent="0.35"/>
    <row r="5904" s="8" customFormat="1" x14ac:dyDescent="0.35"/>
    <row r="5905" s="8" customFormat="1" x14ac:dyDescent="0.35"/>
    <row r="5906" s="8" customFormat="1" x14ac:dyDescent="0.35"/>
    <row r="5907" s="8" customFormat="1" x14ac:dyDescent="0.35"/>
    <row r="5908" s="8" customFormat="1" x14ac:dyDescent="0.35"/>
    <row r="5909" s="8" customFormat="1" x14ac:dyDescent="0.35"/>
    <row r="5910" s="8" customFormat="1" x14ac:dyDescent="0.35"/>
    <row r="5911" s="8" customFormat="1" x14ac:dyDescent="0.35"/>
    <row r="5912" s="8" customFormat="1" x14ac:dyDescent="0.35"/>
    <row r="5913" s="8" customFormat="1" x14ac:dyDescent="0.35"/>
    <row r="5914" s="8" customFormat="1" x14ac:dyDescent="0.35"/>
    <row r="5915" s="8" customFormat="1" x14ac:dyDescent="0.35"/>
    <row r="5916" s="8" customFormat="1" x14ac:dyDescent="0.35"/>
    <row r="5917" s="8" customFormat="1" x14ac:dyDescent="0.35"/>
    <row r="5918" s="8" customFormat="1" x14ac:dyDescent="0.35"/>
    <row r="5919" s="8" customFormat="1" x14ac:dyDescent="0.35"/>
    <row r="5920" s="8" customFormat="1" x14ac:dyDescent="0.35"/>
    <row r="5921" s="8" customFormat="1" x14ac:dyDescent="0.35"/>
    <row r="5922" s="8" customFormat="1" x14ac:dyDescent="0.35"/>
    <row r="5923" s="8" customFormat="1" x14ac:dyDescent="0.35"/>
    <row r="5924" s="8" customFormat="1" x14ac:dyDescent="0.35"/>
    <row r="5925" s="8" customFormat="1" x14ac:dyDescent="0.35"/>
    <row r="5926" s="8" customFormat="1" x14ac:dyDescent="0.35"/>
    <row r="5927" s="8" customFormat="1" x14ac:dyDescent="0.35"/>
    <row r="5928" s="8" customFormat="1" x14ac:dyDescent="0.35"/>
    <row r="5929" s="8" customFormat="1" x14ac:dyDescent="0.35"/>
    <row r="5930" s="8" customFormat="1" x14ac:dyDescent="0.35"/>
    <row r="5931" s="8" customFormat="1" x14ac:dyDescent="0.35"/>
    <row r="5932" s="8" customFormat="1" x14ac:dyDescent="0.35"/>
    <row r="5933" s="8" customFormat="1" x14ac:dyDescent="0.35"/>
    <row r="5934" s="8" customFormat="1" x14ac:dyDescent="0.35"/>
    <row r="5935" s="8" customFormat="1" x14ac:dyDescent="0.35"/>
    <row r="5936" s="8" customFormat="1" x14ac:dyDescent="0.35"/>
    <row r="5937" s="8" customFormat="1" x14ac:dyDescent="0.35"/>
    <row r="5938" s="8" customFormat="1" x14ac:dyDescent="0.35"/>
    <row r="5939" s="8" customFormat="1" x14ac:dyDescent="0.35"/>
    <row r="5940" s="8" customFormat="1" x14ac:dyDescent="0.35"/>
    <row r="5941" s="8" customFormat="1" x14ac:dyDescent="0.35"/>
    <row r="5942" s="8" customFormat="1" x14ac:dyDescent="0.35"/>
    <row r="5943" s="8" customFormat="1" x14ac:dyDescent="0.35"/>
    <row r="5944" s="8" customFormat="1" x14ac:dyDescent="0.35"/>
    <row r="5945" s="8" customFormat="1" x14ac:dyDescent="0.35"/>
    <row r="5946" s="8" customFormat="1" x14ac:dyDescent="0.35"/>
    <row r="5947" s="8" customFormat="1" x14ac:dyDescent="0.35"/>
    <row r="5948" s="8" customFormat="1" x14ac:dyDescent="0.35"/>
    <row r="5949" s="8" customFormat="1" x14ac:dyDescent="0.35"/>
    <row r="5950" s="8" customFormat="1" x14ac:dyDescent="0.35"/>
    <row r="5951" s="8" customFormat="1" x14ac:dyDescent="0.35"/>
    <row r="5952" s="8" customFormat="1" x14ac:dyDescent="0.35"/>
    <row r="5953" s="8" customFormat="1" x14ac:dyDescent="0.35"/>
    <row r="5954" s="8" customFormat="1" x14ac:dyDescent="0.35"/>
    <row r="5955" s="8" customFormat="1" x14ac:dyDescent="0.35"/>
    <row r="5956" s="8" customFormat="1" x14ac:dyDescent="0.35"/>
    <row r="5957" s="8" customFormat="1" x14ac:dyDescent="0.35"/>
    <row r="5958" s="8" customFormat="1" x14ac:dyDescent="0.35"/>
    <row r="5959" s="8" customFormat="1" x14ac:dyDescent="0.35"/>
    <row r="5960" s="8" customFormat="1" x14ac:dyDescent="0.35"/>
    <row r="5961" s="8" customFormat="1" x14ac:dyDescent="0.35"/>
    <row r="5962" s="8" customFormat="1" x14ac:dyDescent="0.35"/>
    <row r="5963" s="8" customFormat="1" x14ac:dyDescent="0.35"/>
    <row r="5964" s="8" customFormat="1" x14ac:dyDescent="0.35"/>
    <row r="5965" s="8" customFormat="1" x14ac:dyDescent="0.35"/>
    <row r="5966" s="8" customFormat="1" x14ac:dyDescent="0.35"/>
    <row r="5967" s="8" customFormat="1" x14ac:dyDescent="0.35"/>
    <row r="5968" s="8" customFormat="1" x14ac:dyDescent="0.35"/>
    <row r="5969" s="8" customFormat="1" x14ac:dyDescent="0.35"/>
    <row r="5970" s="8" customFormat="1" x14ac:dyDescent="0.35"/>
    <row r="5971" s="8" customFormat="1" x14ac:dyDescent="0.35"/>
    <row r="5972" s="8" customFormat="1" x14ac:dyDescent="0.35"/>
    <row r="5973" s="8" customFormat="1" x14ac:dyDescent="0.35"/>
    <row r="5974" s="8" customFormat="1" x14ac:dyDescent="0.35"/>
    <row r="5975" s="8" customFormat="1" x14ac:dyDescent="0.35"/>
    <row r="5976" s="8" customFormat="1" x14ac:dyDescent="0.35"/>
    <row r="5977" s="8" customFormat="1" x14ac:dyDescent="0.35"/>
    <row r="5978" s="8" customFormat="1" x14ac:dyDescent="0.35"/>
    <row r="5979" s="8" customFormat="1" x14ac:dyDescent="0.35"/>
    <row r="5980" s="8" customFormat="1" x14ac:dyDescent="0.35"/>
    <row r="5981" s="8" customFormat="1" x14ac:dyDescent="0.35"/>
    <row r="5982" s="8" customFormat="1" x14ac:dyDescent="0.35"/>
    <row r="5983" s="8" customFormat="1" x14ac:dyDescent="0.35"/>
    <row r="5984" s="8" customFormat="1" x14ac:dyDescent="0.35"/>
    <row r="5985" s="8" customFormat="1" x14ac:dyDescent="0.35"/>
    <row r="5986" s="8" customFormat="1" x14ac:dyDescent="0.35"/>
    <row r="5987" s="8" customFormat="1" x14ac:dyDescent="0.35"/>
    <row r="5988" s="8" customFormat="1" x14ac:dyDescent="0.35"/>
    <row r="5989" s="8" customFormat="1" x14ac:dyDescent="0.35"/>
    <row r="5990" s="8" customFormat="1" x14ac:dyDescent="0.35"/>
    <row r="5991" s="8" customFormat="1" x14ac:dyDescent="0.35"/>
    <row r="5992" s="8" customFormat="1" x14ac:dyDescent="0.35"/>
    <row r="5993" s="8" customFormat="1" x14ac:dyDescent="0.35"/>
    <row r="5994" s="8" customFormat="1" x14ac:dyDescent="0.35"/>
    <row r="5995" s="8" customFormat="1" x14ac:dyDescent="0.35"/>
    <row r="5996" s="8" customFormat="1" x14ac:dyDescent="0.35"/>
    <row r="5997" s="8" customFormat="1" x14ac:dyDescent="0.35"/>
    <row r="5998" s="8" customFormat="1" x14ac:dyDescent="0.35"/>
    <row r="5999" s="8" customFormat="1" x14ac:dyDescent="0.35"/>
    <row r="6000" s="8" customFormat="1" x14ac:dyDescent="0.35"/>
    <row r="6001" s="8" customFormat="1" x14ac:dyDescent="0.35"/>
    <row r="6002" s="8" customFormat="1" x14ac:dyDescent="0.35"/>
    <row r="6003" s="8" customFormat="1" x14ac:dyDescent="0.35"/>
    <row r="6004" s="8" customFormat="1" x14ac:dyDescent="0.35"/>
    <row r="6005" s="8" customFormat="1" x14ac:dyDescent="0.35"/>
    <row r="6006" s="8" customFormat="1" x14ac:dyDescent="0.35"/>
    <row r="6007" s="8" customFormat="1" x14ac:dyDescent="0.35"/>
    <row r="6008" s="8" customFormat="1" x14ac:dyDescent="0.35"/>
    <row r="6009" s="8" customFormat="1" x14ac:dyDescent="0.35"/>
    <row r="6010" s="8" customFormat="1" x14ac:dyDescent="0.35"/>
    <row r="6011" s="8" customFormat="1" x14ac:dyDescent="0.35"/>
    <row r="6012" s="8" customFormat="1" x14ac:dyDescent="0.35"/>
    <row r="6013" s="8" customFormat="1" x14ac:dyDescent="0.35"/>
    <row r="6014" s="8" customFormat="1" x14ac:dyDescent="0.35"/>
    <row r="6015" s="8" customFormat="1" x14ac:dyDescent="0.35"/>
    <row r="6016" s="8" customFormat="1" x14ac:dyDescent="0.35"/>
    <row r="6017" s="8" customFormat="1" x14ac:dyDescent="0.35"/>
    <row r="6018" s="8" customFormat="1" x14ac:dyDescent="0.35"/>
    <row r="6019" s="8" customFormat="1" x14ac:dyDescent="0.35"/>
    <row r="6020" s="8" customFormat="1" x14ac:dyDescent="0.35"/>
    <row r="6021" s="8" customFormat="1" x14ac:dyDescent="0.35"/>
    <row r="6022" s="8" customFormat="1" x14ac:dyDescent="0.35"/>
    <row r="6023" s="8" customFormat="1" x14ac:dyDescent="0.35"/>
    <row r="6024" s="8" customFormat="1" x14ac:dyDescent="0.35"/>
    <row r="6025" s="8" customFormat="1" x14ac:dyDescent="0.35"/>
    <row r="6026" s="8" customFormat="1" x14ac:dyDescent="0.35"/>
    <row r="6027" s="8" customFormat="1" x14ac:dyDescent="0.35"/>
    <row r="6028" s="8" customFormat="1" x14ac:dyDescent="0.35"/>
    <row r="6029" s="8" customFormat="1" x14ac:dyDescent="0.35"/>
    <row r="6030" s="8" customFormat="1" x14ac:dyDescent="0.35"/>
    <row r="6031" s="8" customFormat="1" x14ac:dyDescent="0.35"/>
    <row r="6032" s="8" customFormat="1" x14ac:dyDescent="0.35"/>
    <row r="6033" s="8" customFormat="1" x14ac:dyDescent="0.35"/>
    <row r="6034" s="8" customFormat="1" x14ac:dyDescent="0.35"/>
    <row r="6035" s="8" customFormat="1" x14ac:dyDescent="0.35"/>
    <row r="6036" s="8" customFormat="1" x14ac:dyDescent="0.35"/>
    <row r="6037" s="8" customFormat="1" x14ac:dyDescent="0.35"/>
    <row r="6038" s="8" customFormat="1" x14ac:dyDescent="0.35"/>
    <row r="6039" s="8" customFormat="1" x14ac:dyDescent="0.35"/>
    <row r="6040" s="8" customFormat="1" x14ac:dyDescent="0.35"/>
    <row r="6041" s="8" customFormat="1" x14ac:dyDescent="0.35"/>
    <row r="6042" s="8" customFormat="1" x14ac:dyDescent="0.35"/>
    <row r="6043" s="8" customFormat="1" x14ac:dyDescent="0.35"/>
    <row r="6044" s="8" customFormat="1" x14ac:dyDescent="0.35"/>
    <row r="6045" s="8" customFormat="1" x14ac:dyDescent="0.35"/>
    <row r="6046" s="8" customFormat="1" x14ac:dyDescent="0.35"/>
    <row r="6047" s="8" customFormat="1" x14ac:dyDescent="0.35"/>
    <row r="6048" s="8" customFormat="1" x14ac:dyDescent="0.35"/>
    <row r="6049" s="8" customFormat="1" x14ac:dyDescent="0.35"/>
    <row r="6050" s="8" customFormat="1" x14ac:dyDescent="0.35"/>
    <row r="6051" s="8" customFormat="1" x14ac:dyDescent="0.35"/>
    <row r="6052" s="8" customFormat="1" x14ac:dyDescent="0.35"/>
    <row r="6053" s="8" customFormat="1" x14ac:dyDescent="0.35"/>
    <row r="6054" s="8" customFormat="1" x14ac:dyDescent="0.35"/>
    <row r="6055" s="8" customFormat="1" x14ac:dyDescent="0.35"/>
    <row r="6056" s="8" customFormat="1" x14ac:dyDescent="0.35"/>
    <row r="6057" s="8" customFormat="1" x14ac:dyDescent="0.35"/>
    <row r="6058" s="8" customFormat="1" x14ac:dyDescent="0.35"/>
    <row r="6059" s="8" customFormat="1" x14ac:dyDescent="0.35"/>
    <row r="6060" s="8" customFormat="1" x14ac:dyDescent="0.35"/>
    <row r="6061" s="8" customFormat="1" x14ac:dyDescent="0.35"/>
    <row r="6062" s="8" customFormat="1" x14ac:dyDescent="0.35"/>
    <row r="6063" s="8" customFormat="1" x14ac:dyDescent="0.35"/>
    <row r="6064" s="8" customFormat="1" x14ac:dyDescent="0.35"/>
    <row r="6065" s="8" customFormat="1" x14ac:dyDescent="0.35"/>
    <row r="6066" s="8" customFormat="1" x14ac:dyDescent="0.35"/>
    <row r="6067" s="8" customFormat="1" x14ac:dyDescent="0.35"/>
    <row r="6068" s="8" customFormat="1" x14ac:dyDescent="0.35"/>
    <row r="6069" s="8" customFormat="1" x14ac:dyDescent="0.35"/>
    <row r="6070" s="8" customFormat="1" x14ac:dyDescent="0.35"/>
    <row r="6071" s="8" customFormat="1" x14ac:dyDescent="0.35"/>
    <row r="6072" s="8" customFormat="1" x14ac:dyDescent="0.35"/>
    <row r="6073" s="8" customFormat="1" x14ac:dyDescent="0.35"/>
    <row r="6074" s="8" customFormat="1" x14ac:dyDescent="0.35"/>
    <row r="6075" s="8" customFormat="1" x14ac:dyDescent="0.35"/>
    <row r="6076" s="8" customFormat="1" x14ac:dyDescent="0.35"/>
    <row r="6077" s="8" customFormat="1" x14ac:dyDescent="0.35"/>
    <row r="6078" s="8" customFormat="1" x14ac:dyDescent="0.35"/>
    <row r="6079" s="8" customFormat="1" x14ac:dyDescent="0.35"/>
    <row r="6080" s="8" customFormat="1" x14ac:dyDescent="0.35"/>
    <row r="6081" s="8" customFormat="1" x14ac:dyDescent="0.35"/>
    <row r="6082" s="8" customFormat="1" x14ac:dyDescent="0.35"/>
    <row r="6083" s="8" customFormat="1" x14ac:dyDescent="0.35"/>
    <row r="6084" s="8" customFormat="1" x14ac:dyDescent="0.35"/>
    <row r="6085" s="8" customFormat="1" x14ac:dyDescent="0.35"/>
    <row r="6086" s="8" customFormat="1" x14ac:dyDescent="0.35"/>
    <row r="6087" s="8" customFormat="1" x14ac:dyDescent="0.35"/>
    <row r="6088" s="8" customFormat="1" x14ac:dyDescent="0.35"/>
    <row r="6089" s="8" customFormat="1" x14ac:dyDescent="0.35"/>
    <row r="6090" s="8" customFormat="1" x14ac:dyDescent="0.35"/>
    <row r="6091" s="8" customFormat="1" x14ac:dyDescent="0.35"/>
    <row r="6092" s="8" customFormat="1" x14ac:dyDescent="0.35"/>
    <row r="6093" s="8" customFormat="1" x14ac:dyDescent="0.35"/>
    <row r="6094" s="8" customFormat="1" x14ac:dyDescent="0.35"/>
    <row r="6095" s="8" customFormat="1" x14ac:dyDescent="0.35"/>
    <row r="6096" s="8" customFormat="1" x14ac:dyDescent="0.35"/>
    <row r="6097" s="8" customFormat="1" x14ac:dyDescent="0.35"/>
    <row r="6098" s="8" customFormat="1" x14ac:dyDescent="0.35"/>
    <row r="6099" s="8" customFormat="1" x14ac:dyDescent="0.35"/>
    <row r="6100" s="8" customFormat="1" x14ac:dyDescent="0.35"/>
    <row r="6101" s="8" customFormat="1" x14ac:dyDescent="0.35"/>
    <row r="6102" s="8" customFormat="1" x14ac:dyDescent="0.35"/>
    <row r="6103" s="8" customFormat="1" x14ac:dyDescent="0.35"/>
    <row r="6104" s="8" customFormat="1" x14ac:dyDescent="0.35"/>
    <row r="6105" s="8" customFormat="1" x14ac:dyDescent="0.35"/>
    <row r="6106" s="8" customFormat="1" x14ac:dyDescent="0.35"/>
    <row r="6107" s="8" customFormat="1" x14ac:dyDescent="0.35"/>
    <row r="6108" s="8" customFormat="1" x14ac:dyDescent="0.35"/>
    <row r="6109" s="8" customFormat="1" x14ac:dyDescent="0.35"/>
    <row r="6110" s="8" customFormat="1" x14ac:dyDescent="0.35"/>
    <row r="6111" s="8" customFormat="1" x14ac:dyDescent="0.35"/>
    <row r="6112" s="8" customFormat="1" x14ac:dyDescent="0.35"/>
    <row r="6113" s="8" customFormat="1" x14ac:dyDescent="0.35"/>
    <row r="6114" s="8" customFormat="1" x14ac:dyDescent="0.35"/>
    <row r="6115" s="8" customFormat="1" x14ac:dyDescent="0.35"/>
    <row r="6116" s="8" customFormat="1" x14ac:dyDescent="0.35"/>
    <row r="6117" s="8" customFormat="1" x14ac:dyDescent="0.35"/>
    <row r="6118" s="8" customFormat="1" x14ac:dyDescent="0.35"/>
    <row r="6119" s="8" customFormat="1" x14ac:dyDescent="0.35"/>
    <row r="6120" s="8" customFormat="1" x14ac:dyDescent="0.35"/>
    <row r="6121" s="8" customFormat="1" x14ac:dyDescent="0.35"/>
    <row r="6122" s="8" customFormat="1" x14ac:dyDescent="0.35"/>
    <row r="6123" s="8" customFormat="1" x14ac:dyDescent="0.35"/>
    <row r="6124" s="8" customFormat="1" x14ac:dyDescent="0.35"/>
    <row r="6125" s="8" customFormat="1" x14ac:dyDescent="0.35"/>
    <row r="6126" s="8" customFormat="1" x14ac:dyDescent="0.35"/>
    <row r="6127" s="8" customFormat="1" x14ac:dyDescent="0.35"/>
    <row r="6128" s="8" customFormat="1" x14ac:dyDescent="0.35"/>
    <row r="6129" s="8" customFormat="1" x14ac:dyDescent="0.35"/>
    <row r="6130" s="8" customFormat="1" x14ac:dyDescent="0.35"/>
    <row r="6131" s="8" customFormat="1" x14ac:dyDescent="0.35"/>
    <row r="6132" s="8" customFormat="1" x14ac:dyDescent="0.35"/>
    <row r="6133" s="8" customFormat="1" x14ac:dyDescent="0.35"/>
    <row r="6134" s="8" customFormat="1" x14ac:dyDescent="0.35"/>
    <row r="6135" s="8" customFormat="1" x14ac:dyDescent="0.35"/>
    <row r="6136" s="8" customFormat="1" x14ac:dyDescent="0.35"/>
    <row r="6137" s="8" customFormat="1" x14ac:dyDescent="0.35"/>
    <row r="6138" s="8" customFormat="1" x14ac:dyDescent="0.35"/>
    <row r="6139" s="8" customFormat="1" x14ac:dyDescent="0.35"/>
    <row r="6140" s="8" customFormat="1" x14ac:dyDescent="0.35"/>
    <row r="6141" s="8" customFormat="1" x14ac:dyDescent="0.35"/>
    <row r="6142" s="8" customFormat="1" x14ac:dyDescent="0.35"/>
    <row r="6143" s="8" customFormat="1" x14ac:dyDescent="0.35"/>
    <row r="6144" s="8" customFormat="1" x14ac:dyDescent="0.35"/>
    <row r="6145" s="8" customFormat="1" x14ac:dyDescent="0.35"/>
    <row r="6146" s="8" customFormat="1" x14ac:dyDescent="0.35"/>
    <row r="6147" s="8" customFormat="1" x14ac:dyDescent="0.35"/>
    <row r="6148" s="8" customFormat="1" x14ac:dyDescent="0.35"/>
    <row r="6149" s="8" customFormat="1" x14ac:dyDescent="0.35"/>
    <row r="6150" s="8" customFormat="1" x14ac:dyDescent="0.35"/>
    <row r="6151" s="8" customFormat="1" x14ac:dyDescent="0.35"/>
    <row r="6152" s="8" customFormat="1" x14ac:dyDescent="0.35"/>
    <row r="6153" s="8" customFormat="1" x14ac:dyDescent="0.35"/>
    <row r="6154" s="8" customFormat="1" x14ac:dyDescent="0.35"/>
    <row r="6155" s="8" customFormat="1" x14ac:dyDescent="0.35"/>
    <row r="6156" s="8" customFormat="1" x14ac:dyDescent="0.35"/>
    <row r="6157" s="8" customFormat="1" x14ac:dyDescent="0.35"/>
    <row r="6158" s="8" customFormat="1" x14ac:dyDescent="0.35"/>
    <row r="6159" s="8" customFormat="1" x14ac:dyDescent="0.35"/>
    <row r="6160" s="8" customFormat="1" x14ac:dyDescent="0.35"/>
    <row r="6161" s="8" customFormat="1" x14ac:dyDescent="0.35"/>
    <row r="6162" s="8" customFormat="1" x14ac:dyDescent="0.35"/>
    <row r="6163" s="8" customFormat="1" x14ac:dyDescent="0.35"/>
    <row r="6164" s="8" customFormat="1" x14ac:dyDescent="0.35"/>
    <row r="6165" s="8" customFormat="1" x14ac:dyDescent="0.35"/>
    <row r="6166" s="8" customFormat="1" x14ac:dyDescent="0.35"/>
    <row r="6167" s="8" customFormat="1" x14ac:dyDescent="0.35"/>
    <row r="6168" s="8" customFormat="1" x14ac:dyDescent="0.35"/>
    <row r="6169" s="8" customFormat="1" x14ac:dyDescent="0.35"/>
    <row r="6170" s="8" customFormat="1" x14ac:dyDescent="0.35"/>
    <row r="6171" s="8" customFormat="1" x14ac:dyDescent="0.35"/>
    <row r="6172" s="8" customFormat="1" x14ac:dyDescent="0.35"/>
    <row r="6173" s="8" customFormat="1" x14ac:dyDescent="0.35"/>
    <row r="6174" s="8" customFormat="1" x14ac:dyDescent="0.35"/>
    <row r="6175" s="8" customFormat="1" x14ac:dyDescent="0.35"/>
    <row r="6176" s="8" customFormat="1" x14ac:dyDescent="0.35"/>
    <row r="6177" s="8" customFormat="1" x14ac:dyDescent="0.35"/>
    <row r="6178" s="8" customFormat="1" x14ac:dyDescent="0.35"/>
    <row r="6179" s="8" customFormat="1" x14ac:dyDescent="0.35"/>
    <row r="6180" s="8" customFormat="1" x14ac:dyDescent="0.35"/>
    <row r="6181" s="8" customFormat="1" x14ac:dyDescent="0.35"/>
    <row r="6182" s="8" customFormat="1" x14ac:dyDescent="0.35"/>
    <row r="6183" s="8" customFormat="1" x14ac:dyDescent="0.35"/>
    <row r="6184" s="8" customFormat="1" x14ac:dyDescent="0.35"/>
    <row r="6185" s="8" customFormat="1" x14ac:dyDescent="0.35"/>
    <row r="6186" s="8" customFormat="1" x14ac:dyDescent="0.35"/>
    <row r="6187" s="8" customFormat="1" x14ac:dyDescent="0.35"/>
    <row r="6188" s="8" customFormat="1" x14ac:dyDescent="0.35"/>
    <row r="6189" s="8" customFormat="1" x14ac:dyDescent="0.35"/>
    <row r="6190" s="8" customFormat="1" x14ac:dyDescent="0.35"/>
    <row r="6191" s="8" customFormat="1" x14ac:dyDescent="0.35"/>
    <row r="6192" s="8" customFormat="1" x14ac:dyDescent="0.35"/>
    <row r="6193" s="8" customFormat="1" x14ac:dyDescent="0.35"/>
    <row r="6194" s="8" customFormat="1" x14ac:dyDescent="0.35"/>
    <row r="6195" s="8" customFormat="1" x14ac:dyDescent="0.35"/>
    <row r="6196" s="8" customFormat="1" x14ac:dyDescent="0.35"/>
    <row r="6197" s="8" customFormat="1" x14ac:dyDescent="0.35"/>
    <row r="6198" s="8" customFormat="1" x14ac:dyDescent="0.35"/>
    <row r="6199" s="8" customFormat="1" x14ac:dyDescent="0.35"/>
    <row r="6200" s="8" customFormat="1" x14ac:dyDescent="0.35"/>
    <row r="6201" s="8" customFormat="1" x14ac:dyDescent="0.35"/>
    <row r="6202" s="8" customFormat="1" x14ac:dyDescent="0.35"/>
    <row r="6203" s="8" customFormat="1" x14ac:dyDescent="0.35"/>
    <row r="6204" s="8" customFormat="1" x14ac:dyDescent="0.35"/>
    <row r="6205" s="8" customFormat="1" x14ac:dyDescent="0.35"/>
    <row r="6206" s="8" customFormat="1" x14ac:dyDescent="0.35"/>
    <row r="6207" s="8" customFormat="1" x14ac:dyDescent="0.35"/>
    <row r="6208" s="8" customFormat="1" x14ac:dyDescent="0.35"/>
    <row r="6209" s="8" customFormat="1" x14ac:dyDescent="0.35"/>
    <row r="6210" s="8" customFormat="1" x14ac:dyDescent="0.35"/>
    <row r="6211" s="8" customFormat="1" x14ac:dyDescent="0.35"/>
    <row r="6212" s="8" customFormat="1" x14ac:dyDescent="0.35"/>
    <row r="6213" s="8" customFormat="1" x14ac:dyDescent="0.35"/>
    <row r="6214" s="8" customFormat="1" x14ac:dyDescent="0.35"/>
    <row r="6215" s="8" customFormat="1" x14ac:dyDescent="0.35"/>
    <row r="6216" s="8" customFormat="1" x14ac:dyDescent="0.35"/>
    <row r="6217" s="8" customFormat="1" x14ac:dyDescent="0.35"/>
    <row r="6218" s="8" customFormat="1" x14ac:dyDescent="0.35"/>
    <row r="6219" s="8" customFormat="1" x14ac:dyDescent="0.35"/>
    <row r="6220" s="8" customFormat="1" x14ac:dyDescent="0.35"/>
    <row r="6221" s="8" customFormat="1" x14ac:dyDescent="0.35"/>
    <row r="6222" s="8" customFormat="1" x14ac:dyDescent="0.35"/>
    <row r="6223" s="8" customFormat="1" x14ac:dyDescent="0.35"/>
    <row r="6224" s="8" customFormat="1" x14ac:dyDescent="0.35"/>
    <row r="6225" s="8" customFormat="1" x14ac:dyDescent="0.35"/>
    <row r="6226" s="8" customFormat="1" x14ac:dyDescent="0.35"/>
    <row r="6227" s="8" customFormat="1" x14ac:dyDescent="0.35"/>
    <row r="6228" s="8" customFormat="1" x14ac:dyDescent="0.35"/>
    <row r="6229" s="8" customFormat="1" x14ac:dyDescent="0.35"/>
    <row r="6230" s="8" customFormat="1" x14ac:dyDescent="0.35"/>
    <row r="6231" s="8" customFormat="1" x14ac:dyDescent="0.35"/>
    <row r="6232" s="8" customFormat="1" x14ac:dyDescent="0.35"/>
    <row r="6233" s="8" customFormat="1" x14ac:dyDescent="0.35"/>
    <row r="6234" s="8" customFormat="1" x14ac:dyDescent="0.35"/>
    <row r="6235" s="8" customFormat="1" x14ac:dyDescent="0.35"/>
    <row r="6236" s="8" customFormat="1" x14ac:dyDescent="0.35"/>
    <row r="6237" s="8" customFormat="1" x14ac:dyDescent="0.35"/>
    <row r="6238" s="8" customFormat="1" x14ac:dyDescent="0.35"/>
    <row r="6239" s="8" customFormat="1" x14ac:dyDescent="0.35"/>
    <row r="6240" s="8" customFormat="1" x14ac:dyDescent="0.35"/>
    <row r="6241" s="8" customFormat="1" x14ac:dyDescent="0.35"/>
    <row r="6242" s="8" customFormat="1" x14ac:dyDescent="0.35"/>
    <row r="6243" s="8" customFormat="1" x14ac:dyDescent="0.35"/>
    <row r="6244" s="8" customFormat="1" x14ac:dyDescent="0.35"/>
    <row r="6245" s="8" customFormat="1" x14ac:dyDescent="0.35"/>
    <row r="6246" s="8" customFormat="1" x14ac:dyDescent="0.35"/>
    <row r="6247" s="8" customFormat="1" x14ac:dyDescent="0.35"/>
    <row r="6248" s="8" customFormat="1" x14ac:dyDescent="0.35"/>
    <row r="6249" s="8" customFormat="1" x14ac:dyDescent="0.35"/>
    <row r="6250" s="8" customFormat="1" x14ac:dyDescent="0.35"/>
    <row r="6251" s="8" customFormat="1" x14ac:dyDescent="0.35"/>
    <row r="6252" s="8" customFormat="1" x14ac:dyDescent="0.35"/>
    <row r="6253" s="8" customFormat="1" x14ac:dyDescent="0.35"/>
    <row r="6254" s="8" customFormat="1" x14ac:dyDescent="0.35"/>
    <row r="6255" s="8" customFormat="1" x14ac:dyDescent="0.35"/>
    <row r="6256" s="8" customFormat="1" x14ac:dyDescent="0.35"/>
    <row r="6257" s="8" customFormat="1" x14ac:dyDescent="0.35"/>
    <row r="6258" s="8" customFormat="1" x14ac:dyDescent="0.35"/>
    <row r="6259" s="8" customFormat="1" x14ac:dyDescent="0.35"/>
    <row r="6260" s="8" customFormat="1" x14ac:dyDescent="0.35"/>
    <row r="6261" s="8" customFormat="1" x14ac:dyDescent="0.35"/>
    <row r="6262" s="8" customFormat="1" x14ac:dyDescent="0.35"/>
    <row r="6263" s="8" customFormat="1" x14ac:dyDescent="0.35"/>
    <row r="6264" s="8" customFormat="1" x14ac:dyDescent="0.35"/>
    <row r="6265" s="8" customFormat="1" x14ac:dyDescent="0.35"/>
    <row r="6266" s="8" customFormat="1" x14ac:dyDescent="0.35"/>
    <row r="6267" s="8" customFormat="1" x14ac:dyDescent="0.35"/>
    <row r="6268" s="8" customFormat="1" x14ac:dyDescent="0.35"/>
    <row r="6269" s="8" customFormat="1" x14ac:dyDescent="0.35"/>
    <row r="6270" s="8" customFormat="1" x14ac:dyDescent="0.35"/>
    <row r="6271" s="8" customFormat="1" x14ac:dyDescent="0.35"/>
    <row r="6272" s="8" customFormat="1" x14ac:dyDescent="0.35"/>
    <row r="6273" s="8" customFormat="1" x14ac:dyDescent="0.35"/>
    <row r="6274" s="8" customFormat="1" x14ac:dyDescent="0.35"/>
    <row r="6275" s="8" customFormat="1" x14ac:dyDescent="0.35"/>
    <row r="6276" s="8" customFormat="1" x14ac:dyDescent="0.35"/>
    <row r="6277" s="8" customFormat="1" x14ac:dyDescent="0.35"/>
    <row r="6278" s="8" customFormat="1" x14ac:dyDescent="0.35"/>
    <row r="6279" s="8" customFormat="1" x14ac:dyDescent="0.35"/>
    <row r="6280" s="8" customFormat="1" x14ac:dyDescent="0.35"/>
    <row r="6281" s="8" customFormat="1" x14ac:dyDescent="0.35"/>
    <row r="6282" s="8" customFormat="1" x14ac:dyDescent="0.35"/>
    <row r="6283" s="8" customFormat="1" x14ac:dyDescent="0.35"/>
    <row r="6284" s="8" customFormat="1" x14ac:dyDescent="0.35"/>
    <row r="6285" s="8" customFormat="1" x14ac:dyDescent="0.35"/>
    <row r="6286" s="8" customFormat="1" x14ac:dyDescent="0.35"/>
    <row r="6287" s="8" customFormat="1" x14ac:dyDescent="0.35"/>
    <row r="6288" s="8" customFormat="1" x14ac:dyDescent="0.35"/>
    <row r="6289" s="8" customFormat="1" x14ac:dyDescent="0.35"/>
    <row r="6290" s="8" customFormat="1" x14ac:dyDescent="0.35"/>
    <row r="6291" s="8" customFormat="1" x14ac:dyDescent="0.35"/>
    <row r="6292" s="8" customFormat="1" x14ac:dyDescent="0.35"/>
    <row r="6293" s="8" customFormat="1" x14ac:dyDescent="0.35"/>
    <row r="6294" s="8" customFormat="1" x14ac:dyDescent="0.35"/>
    <row r="6295" s="8" customFormat="1" x14ac:dyDescent="0.35"/>
    <row r="6296" s="8" customFormat="1" x14ac:dyDescent="0.35"/>
    <row r="6297" s="8" customFormat="1" x14ac:dyDescent="0.35"/>
    <row r="6298" s="8" customFormat="1" x14ac:dyDescent="0.35"/>
    <row r="6299" s="8" customFormat="1" x14ac:dyDescent="0.35"/>
    <row r="6300" s="8" customFormat="1" x14ac:dyDescent="0.35"/>
    <row r="6301" s="8" customFormat="1" x14ac:dyDescent="0.35"/>
    <row r="6302" s="8" customFormat="1" x14ac:dyDescent="0.35"/>
    <row r="6303" s="8" customFormat="1" x14ac:dyDescent="0.35"/>
    <row r="6304" s="8" customFormat="1" x14ac:dyDescent="0.35"/>
    <row r="6305" s="8" customFormat="1" x14ac:dyDescent="0.35"/>
    <row r="6306" s="8" customFormat="1" x14ac:dyDescent="0.35"/>
    <row r="6307" s="8" customFormat="1" x14ac:dyDescent="0.35"/>
    <row r="6308" s="8" customFormat="1" x14ac:dyDescent="0.35"/>
    <row r="6309" s="8" customFormat="1" x14ac:dyDescent="0.35"/>
    <row r="6310" s="8" customFormat="1" x14ac:dyDescent="0.35"/>
    <row r="6311" s="8" customFormat="1" x14ac:dyDescent="0.35"/>
    <row r="6312" s="8" customFormat="1" x14ac:dyDescent="0.35"/>
    <row r="6313" s="8" customFormat="1" x14ac:dyDescent="0.35"/>
    <row r="6314" s="8" customFormat="1" x14ac:dyDescent="0.35"/>
    <row r="6315" s="8" customFormat="1" x14ac:dyDescent="0.35"/>
    <row r="6316" s="8" customFormat="1" x14ac:dyDescent="0.35"/>
    <row r="6317" s="8" customFormat="1" x14ac:dyDescent="0.35"/>
    <row r="6318" s="8" customFormat="1" x14ac:dyDescent="0.35"/>
    <row r="6319" s="8" customFormat="1" x14ac:dyDescent="0.35"/>
    <row r="6320" s="8" customFormat="1" x14ac:dyDescent="0.35"/>
    <row r="6321" s="8" customFormat="1" x14ac:dyDescent="0.35"/>
    <row r="6322" s="8" customFormat="1" x14ac:dyDescent="0.35"/>
    <row r="6323" s="8" customFormat="1" x14ac:dyDescent="0.35"/>
    <row r="6324" s="8" customFormat="1" x14ac:dyDescent="0.35"/>
    <row r="6325" s="8" customFormat="1" x14ac:dyDescent="0.35"/>
    <row r="6326" s="8" customFormat="1" x14ac:dyDescent="0.35"/>
    <row r="6327" s="8" customFormat="1" x14ac:dyDescent="0.35"/>
    <row r="6328" s="8" customFormat="1" x14ac:dyDescent="0.35"/>
    <row r="6329" s="8" customFormat="1" x14ac:dyDescent="0.35"/>
    <row r="6330" s="8" customFormat="1" x14ac:dyDescent="0.35"/>
    <row r="6331" s="8" customFormat="1" x14ac:dyDescent="0.35"/>
    <row r="6332" s="8" customFormat="1" x14ac:dyDescent="0.35"/>
    <row r="6333" s="8" customFormat="1" x14ac:dyDescent="0.35"/>
    <row r="6334" s="8" customFormat="1" x14ac:dyDescent="0.35"/>
    <row r="6335" s="8" customFormat="1" x14ac:dyDescent="0.35"/>
    <row r="6336" s="8" customFormat="1" x14ac:dyDescent="0.35"/>
    <row r="6337" s="8" customFormat="1" x14ac:dyDescent="0.35"/>
    <row r="6338" s="8" customFormat="1" x14ac:dyDescent="0.35"/>
    <row r="6339" s="8" customFormat="1" x14ac:dyDescent="0.35"/>
    <row r="6340" s="8" customFormat="1" x14ac:dyDescent="0.35"/>
    <row r="6341" s="8" customFormat="1" x14ac:dyDescent="0.35"/>
    <row r="6342" s="8" customFormat="1" x14ac:dyDescent="0.35"/>
    <row r="6343" s="8" customFormat="1" x14ac:dyDescent="0.35"/>
    <row r="6344" s="8" customFormat="1" x14ac:dyDescent="0.35"/>
    <row r="6345" s="8" customFormat="1" x14ac:dyDescent="0.35"/>
    <row r="6346" s="8" customFormat="1" x14ac:dyDescent="0.35"/>
    <row r="6347" s="8" customFormat="1" x14ac:dyDescent="0.35"/>
    <row r="6348" s="8" customFormat="1" x14ac:dyDescent="0.35"/>
    <row r="6349" s="8" customFormat="1" x14ac:dyDescent="0.35"/>
    <row r="6350" s="8" customFormat="1" x14ac:dyDescent="0.35"/>
    <row r="6351" s="8" customFormat="1" x14ac:dyDescent="0.35"/>
    <row r="6352" s="8" customFormat="1" x14ac:dyDescent="0.35"/>
    <row r="6353" s="8" customFormat="1" x14ac:dyDescent="0.35"/>
    <row r="6354" s="8" customFormat="1" x14ac:dyDescent="0.35"/>
    <row r="6355" s="8" customFormat="1" x14ac:dyDescent="0.35"/>
    <row r="6356" s="8" customFormat="1" x14ac:dyDescent="0.35"/>
    <row r="6357" s="8" customFormat="1" x14ac:dyDescent="0.35"/>
    <row r="6358" s="8" customFormat="1" x14ac:dyDescent="0.35"/>
    <row r="6359" s="8" customFormat="1" x14ac:dyDescent="0.35"/>
    <row r="6360" s="8" customFormat="1" x14ac:dyDescent="0.35"/>
    <row r="6361" s="8" customFormat="1" x14ac:dyDescent="0.35"/>
    <row r="6362" s="8" customFormat="1" x14ac:dyDescent="0.35"/>
    <row r="6363" s="8" customFormat="1" x14ac:dyDescent="0.35"/>
    <row r="6364" s="8" customFormat="1" x14ac:dyDescent="0.35"/>
    <row r="6365" s="8" customFormat="1" x14ac:dyDescent="0.35"/>
    <row r="6366" s="8" customFormat="1" x14ac:dyDescent="0.35"/>
    <row r="6367" s="8" customFormat="1" x14ac:dyDescent="0.35"/>
    <row r="6368" s="8" customFormat="1" x14ac:dyDescent="0.35"/>
    <row r="6369" s="8" customFormat="1" x14ac:dyDescent="0.35"/>
    <row r="6370" s="8" customFormat="1" x14ac:dyDescent="0.35"/>
    <row r="6371" s="8" customFormat="1" x14ac:dyDescent="0.35"/>
    <row r="6372" s="8" customFormat="1" x14ac:dyDescent="0.35"/>
    <row r="6373" s="8" customFormat="1" x14ac:dyDescent="0.35"/>
    <row r="6374" s="8" customFormat="1" x14ac:dyDescent="0.35"/>
    <row r="6375" s="8" customFormat="1" x14ac:dyDescent="0.35"/>
    <row r="6376" s="8" customFormat="1" x14ac:dyDescent="0.35"/>
    <row r="6377" s="8" customFormat="1" x14ac:dyDescent="0.35"/>
    <row r="6378" s="8" customFormat="1" x14ac:dyDescent="0.35"/>
    <row r="6379" s="8" customFormat="1" x14ac:dyDescent="0.35"/>
    <row r="6380" s="8" customFormat="1" x14ac:dyDescent="0.35"/>
    <row r="6381" s="8" customFormat="1" x14ac:dyDescent="0.35"/>
    <row r="6382" s="8" customFormat="1" x14ac:dyDescent="0.35"/>
    <row r="6383" s="8" customFormat="1" x14ac:dyDescent="0.35"/>
    <row r="6384" s="8" customFormat="1" x14ac:dyDescent="0.35"/>
    <row r="6385" s="8" customFormat="1" x14ac:dyDescent="0.35"/>
    <row r="6386" s="8" customFormat="1" x14ac:dyDescent="0.35"/>
    <row r="6387" s="8" customFormat="1" x14ac:dyDescent="0.35"/>
    <row r="6388" s="8" customFormat="1" x14ac:dyDescent="0.35"/>
    <row r="6389" s="8" customFormat="1" x14ac:dyDescent="0.35"/>
    <row r="6390" s="8" customFormat="1" x14ac:dyDescent="0.35"/>
    <row r="6391" s="8" customFormat="1" x14ac:dyDescent="0.35"/>
    <row r="6392" s="8" customFormat="1" x14ac:dyDescent="0.35"/>
    <row r="6393" s="8" customFormat="1" x14ac:dyDescent="0.35"/>
    <row r="6394" s="8" customFormat="1" x14ac:dyDescent="0.35"/>
    <row r="6395" s="8" customFormat="1" x14ac:dyDescent="0.35"/>
    <row r="6396" s="8" customFormat="1" x14ac:dyDescent="0.35"/>
    <row r="6397" s="8" customFormat="1" x14ac:dyDescent="0.35"/>
    <row r="6398" s="8" customFormat="1" x14ac:dyDescent="0.35"/>
    <row r="6399" s="8" customFormat="1" x14ac:dyDescent="0.35"/>
    <row r="6400" s="8" customFormat="1" x14ac:dyDescent="0.35"/>
    <row r="6401" s="8" customFormat="1" x14ac:dyDescent="0.35"/>
    <row r="6402" s="8" customFormat="1" x14ac:dyDescent="0.35"/>
    <row r="6403" s="8" customFormat="1" x14ac:dyDescent="0.35"/>
    <row r="6404" s="8" customFormat="1" x14ac:dyDescent="0.35"/>
    <row r="6405" s="8" customFormat="1" x14ac:dyDescent="0.35"/>
    <row r="6406" s="8" customFormat="1" x14ac:dyDescent="0.35"/>
    <row r="6407" s="8" customFormat="1" x14ac:dyDescent="0.35"/>
    <row r="6408" s="8" customFormat="1" x14ac:dyDescent="0.35"/>
    <row r="6409" s="8" customFormat="1" x14ac:dyDescent="0.35"/>
    <row r="6410" s="8" customFormat="1" x14ac:dyDescent="0.35"/>
    <row r="6411" s="8" customFormat="1" x14ac:dyDescent="0.35"/>
    <row r="6412" s="8" customFormat="1" x14ac:dyDescent="0.35"/>
    <row r="6413" s="8" customFormat="1" x14ac:dyDescent="0.35"/>
    <row r="6414" s="8" customFormat="1" x14ac:dyDescent="0.35"/>
    <row r="6415" s="8" customFormat="1" x14ac:dyDescent="0.35"/>
    <row r="6416" s="8" customFormat="1" x14ac:dyDescent="0.35"/>
    <row r="6417" s="8" customFormat="1" x14ac:dyDescent="0.35"/>
    <row r="6418" s="8" customFormat="1" x14ac:dyDescent="0.35"/>
    <row r="6419" s="8" customFormat="1" x14ac:dyDescent="0.35"/>
    <row r="6420" s="8" customFormat="1" x14ac:dyDescent="0.35"/>
    <row r="6421" s="8" customFormat="1" x14ac:dyDescent="0.35"/>
    <row r="6422" s="8" customFormat="1" x14ac:dyDescent="0.35"/>
    <row r="6423" s="8" customFormat="1" x14ac:dyDescent="0.35"/>
    <row r="6424" s="8" customFormat="1" x14ac:dyDescent="0.35"/>
    <row r="6425" s="8" customFormat="1" x14ac:dyDescent="0.35"/>
    <row r="6426" s="8" customFormat="1" x14ac:dyDescent="0.35"/>
    <row r="6427" s="8" customFormat="1" x14ac:dyDescent="0.35"/>
    <row r="6428" s="8" customFormat="1" x14ac:dyDescent="0.35"/>
    <row r="6429" s="8" customFormat="1" x14ac:dyDescent="0.35"/>
    <row r="6430" s="8" customFormat="1" x14ac:dyDescent="0.35"/>
    <row r="6431" s="8" customFormat="1" x14ac:dyDescent="0.35"/>
    <row r="6432" s="8" customFormat="1" x14ac:dyDescent="0.35"/>
    <row r="6433" s="8" customFormat="1" x14ac:dyDescent="0.35"/>
    <row r="6434" s="8" customFormat="1" x14ac:dyDescent="0.35"/>
    <row r="6435" s="8" customFormat="1" x14ac:dyDescent="0.35"/>
    <row r="6436" s="8" customFormat="1" x14ac:dyDescent="0.35"/>
    <row r="6437" s="8" customFormat="1" x14ac:dyDescent="0.35"/>
    <row r="6438" s="8" customFormat="1" x14ac:dyDescent="0.35"/>
    <row r="6439" s="8" customFormat="1" x14ac:dyDescent="0.35"/>
    <row r="6440" s="8" customFormat="1" x14ac:dyDescent="0.35"/>
    <row r="6441" s="8" customFormat="1" x14ac:dyDescent="0.35"/>
    <row r="6442" s="8" customFormat="1" x14ac:dyDescent="0.35"/>
    <row r="6443" s="8" customFormat="1" x14ac:dyDescent="0.35"/>
    <row r="6444" s="8" customFormat="1" x14ac:dyDescent="0.35"/>
    <row r="6445" s="8" customFormat="1" x14ac:dyDescent="0.35"/>
    <row r="6446" s="8" customFormat="1" x14ac:dyDescent="0.35"/>
    <row r="6447" s="8" customFormat="1" x14ac:dyDescent="0.35"/>
    <row r="6448" s="8" customFormat="1" x14ac:dyDescent="0.35"/>
    <row r="6449" s="8" customFormat="1" x14ac:dyDescent="0.35"/>
    <row r="6450" s="8" customFormat="1" x14ac:dyDescent="0.35"/>
    <row r="6451" s="8" customFormat="1" x14ac:dyDescent="0.35"/>
    <row r="6452" s="8" customFormat="1" x14ac:dyDescent="0.35"/>
    <row r="6453" s="8" customFormat="1" x14ac:dyDescent="0.35"/>
    <row r="6454" s="8" customFormat="1" x14ac:dyDescent="0.35"/>
    <row r="6455" s="8" customFormat="1" x14ac:dyDescent="0.35"/>
    <row r="6456" s="8" customFormat="1" x14ac:dyDescent="0.35"/>
    <row r="6457" s="8" customFormat="1" x14ac:dyDescent="0.35"/>
    <row r="6458" s="8" customFormat="1" x14ac:dyDescent="0.35"/>
    <row r="6459" s="8" customFormat="1" x14ac:dyDescent="0.35"/>
    <row r="6460" s="8" customFormat="1" x14ac:dyDescent="0.35"/>
    <row r="6461" s="8" customFormat="1" x14ac:dyDescent="0.35"/>
    <row r="6462" s="8" customFormat="1" x14ac:dyDescent="0.35"/>
    <row r="6463" s="8" customFormat="1" x14ac:dyDescent="0.35"/>
    <row r="6464" s="8" customFormat="1" x14ac:dyDescent="0.35"/>
    <row r="6465" s="8" customFormat="1" x14ac:dyDescent="0.35"/>
    <row r="6466" s="8" customFormat="1" x14ac:dyDescent="0.35"/>
    <row r="6467" s="8" customFormat="1" x14ac:dyDescent="0.35"/>
    <row r="6468" s="8" customFormat="1" x14ac:dyDescent="0.35"/>
    <row r="6469" s="8" customFormat="1" x14ac:dyDescent="0.35"/>
    <row r="6470" s="8" customFormat="1" x14ac:dyDescent="0.35"/>
    <row r="6471" s="8" customFormat="1" x14ac:dyDescent="0.35"/>
    <row r="6472" s="8" customFormat="1" x14ac:dyDescent="0.35"/>
    <row r="6473" s="8" customFormat="1" x14ac:dyDescent="0.35"/>
    <row r="6474" s="8" customFormat="1" x14ac:dyDescent="0.35"/>
    <row r="6475" s="8" customFormat="1" x14ac:dyDescent="0.35"/>
    <row r="6476" s="8" customFormat="1" x14ac:dyDescent="0.35"/>
    <row r="6477" s="8" customFormat="1" x14ac:dyDescent="0.35"/>
    <row r="6478" s="8" customFormat="1" x14ac:dyDescent="0.35"/>
    <row r="6479" s="8" customFormat="1" x14ac:dyDescent="0.35"/>
    <row r="6480" s="8" customFormat="1" x14ac:dyDescent="0.35"/>
    <row r="6481" s="8" customFormat="1" x14ac:dyDescent="0.35"/>
    <row r="6482" s="8" customFormat="1" x14ac:dyDescent="0.35"/>
    <row r="6483" s="8" customFormat="1" x14ac:dyDescent="0.35"/>
    <row r="6484" s="8" customFormat="1" x14ac:dyDescent="0.35"/>
    <row r="6485" s="8" customFormat="1" x14ac:dyDescent="0.35"/>
    <row r="6486" s="8" customFormat="1" x14ac:dyDescent="0.35"/>
    <row r="6487" s="8" customFormat="1" x14ac:dyDescent="0.35"/>
    <row r="6488" s="8" customFormat="1" x14ac:dyDescent="0.35"/>
    <row r="6489" s="8" customFormat="1" x14ac:dyDescent="0.35"/>
    <row r="6490" s="8" customFormat="1" x14ac:dyDescent="0.35"/>
    <row r="6491" s="8" customFormat="1" x14ac:dyDescent="0.35"/>
    <row r="6492" s="8" customFormat="1" x14ac:dyDescent="0.35"/>
    <row r="6493" s="8" customFormat="1" x14ac:dyDescent="0.35"/>
    <row r="6494" s="8" customFormat="1" x14ac:dyDescent="0.35"/>
    <row r="6495" s="8" customFormat="1" x14ac:dyDescent="0.35"/>
    <row r="6496" s="8" customFormat="1" x14ac:dyDescent="0.35"/>
    <row r="6497" s="8" customFormat="1" x14ac:dyDescent="0.35"/>
    <row r="6498" s="8" customFormat="1" x14ac:dyDescent="0.35"/>
    <row r="6499" s="8" customFormat="1" x14ac:dyDescent="0.35"/>
    <row r="6500" s="8" customFormat="1" x14ac:dyDescent="0.35"/>
    <row r="6501" s="8" customFormat="1" x14ac:dyDescent="0.35"/>
    <row r="6502" s="8" customFormat="1" x14ac:dyDescent="0.35"/>
    <row r="6503" s="8" customFormat="1" x14ac:dyDescent="0.35"/>
    <row r="6504" s="8" customFormat="1" x14ac:dyDescent="0.35"/>
    <row r="6505" s="8" customFormat="1" x14ac:dyDescent="0.35"/>
    <row r="6506" s="8" customFormat="1" x14ac:dyDescent="0.35"/>
    <row r="6507" s="8" customFormat="1" x14ac:dyDescent="0.35"/>
    <row r="6508" s="8" customFormat="1" x14ac:dyDescent="0.35"/>
    <row r="6509" s="8" customFormat="1" x14ac:dyDescent="0.35"/>
    <row r="6510" s="8" customFormat="1" x14ac:dyDescent="0.35"/>
    <row r="6511" s="8" customFormat="1" x14ac:dyDescent="0.35"/>
    <row r="6512" s="8" customFormat="1" x14ac:dyDescent="0.35"/>
    <row r="6513" s="8" customFormat="1" x14ac:dyDescent="0.35"/>
    <row r="6514" s="8" customFormat="1" x14ac:dyDescent="0.35"/>
    <row r="6515" s="8" customFormat="1" x14ac:dyDescent="0.35"/>
    <row r="6516" s="8" customFormat="1" x14ac:dyDescent="0.35"/>
    <row r="6517" s="8" customFormat="1" x14ac:dyDescent="0.35"/>
    <row r="6518" s="8" customFormat="1" x14ac:dyDescent="0.35"/>
    <row r="6519" s="8" customFormat="1" x14ac:dyDescent="0.35"/>
    <row r="6520" s="8" customFormat="1" x14ac:dyDescent="0.35"/>
    <row r="6521" s="8" customFormat="1" x14ac:dyDescent="0.35"/>
    <row r="6522" s="8" customFormat="1" x14ac:dyDescent="0.35"/>
    <row r="6523" s="8" customFormat="1" x14ac:dyDescent="0.35"/>
    <row r="6524" s="8" customFormat="1" x14ac:dyDescent="0.35"/>
    <row r="6525" s="8" customFormat="1" x14ac:dyDescent="0.35"/>
    <row r="6526" s="8" customFormat="1" x14ac:dyDescent="0.35"/>
    <row r="6527" s="8" customFormat="1" x14ac:dyDescent="0.35"/>
    <row r="6528" s="8" customFormat="1" x14ac:dyDescent="0.35"/>
    <row r="6529" s="8" customFormat="1" x14ac:dyDescent="0.35"/>
    <row r="6530" s="8" customFormat="1" x14ac:dyDescent="0.35"/>
    <row r="6531" s="8" customFormat="1" x14ac:dyDescent="0.35"/>
    <row r="6532" s="8" customFormat="1" x14ac:dyDescent="0.35"/>
    <row r="6533" s="8" customFormat="1" x14ac:dyDescent="0.35"/>
    <row r="6534" s="8" customFormat="1" x14ac:dyDescent="0.35"/>
    <row r="6535" s="8" customFormat="1" x14ac:dyDescent="0.35"/>
    <row r="6536" s="8" customFormat="1" x14ac:dyDescent="0.35"/>
    <row r="6537" s="8" customFormat="1" x14ac:dyDescent="0.35"/>
    <row r="6538" s="8" customFormat="1" x14ac:dyDescent="0.35"/>
    <row r="6539" s="8" customFormat="1" x14ac:dyDescent="0.35"/>
    <row r="6540" s="8" customFormat="1" x14ac:dyDescent="0.35"/>
    <row r="6541" s="8" customFormat="1" x14ac:dyDescent="0.35"/>
    <row r="6542" s="8" customFormat="1" x14ac:dyDescent="0.35"/>
    <row r="6543" s="8" customFormat="1" x14ac:dyDescent="0.35"/>
    <row r="6544" s="8" customFormat="1" x14ac:dyDescent="0.35"/>
    <row r="6545" s="8" customFormat="1" x14ac:dyDescent="0.35"/>
    <row r="6546" s="8" customFormat="1" x14ac:dyDescent="0.35"/>
    <row r="6547" s="8" customFormat="1" x14ac:dyDescent="0.35"/>
    <row r="6548" s="8" customFormat="1" x14ac:dyDescent="0.35"/>
    <row r="6549" s="8" customFormat="1" x14ac:dyDescent="0.35"/>
    <row r="6550" s="8" customFormat="1" x14ac:dyDescent="0.35"/>
    <row r="6551" s="8" customFormat="1" x14ac:dyDescent="0.35"/>
    <row r="6552" s="8" customFormat="1" x14ac:dyDescent="0.35"/>
    <row r="6553" s="8" customFormat="1" x14ac:dyDescent="0.35"/>
    <row r="6554" s="8" customFormat="1" x14ac:dyDescent="0.35"/>
    <row r="6555" s="8" customFormat="1" x14ac:dyDescent="0.35"/>
    <row r="6556" s="8" customFormat="1" x14ac:dyDescent="0.35"/>
    <row r="6557" s="8" customFormat="1" x14ac:dyDescent="0.35"/>
    <row r="6558" s="8" customFormat="1" x14ac:dyDescent="0.35"/>
    <row r="6559" s="8" customFormat="1" x14ac:dyDescent="0.35"/>
    <row r="6560" s="8" customFormat="1" x14ac:dyDescent="0.35"/>
    <row r="6561" s="8" customFormat="1" x14ac:dyDescent="0.35"/>
    <row r="6562" s="8" customFormat="1" x14ac:dyDescent="0.35"/>
    <row r="6563" s="8" customFormat="1" x14ac:dyDescent="0.35"/>
    <row r="6564" s="8" customFormat="1" x14ac:dyDescent="0.35"/>
    <row r="6565" s="8" customFormat="1" x14ac:dyDescent="0.35"/>
    <row r="6566" s="8" customFormat="1" x14ac:dyDescent="0.35"/>
    <row r="6567" s="8" customFormat="1" x14ac:dyDescent="0.35"/>
    <row r="6568" s="8" customFormat="1" x14ac:dyDescent="0.35"/>
    <row r="6569" s="8" customFormat="1" x14ac:dyDescent="0.35"/>
    <row r="6570" s="8" customFormat="1" x14ac:dyDescent="0.35"/>
    <row r="6571" s="8" customFormat="1" x14ac:dyDescent="0.35"/>
    <row r="6572" s="8" customFormat="1" x14ac:dyDescent="0.35"/>
    <row r="6573" s="8" customFormat="1" x14ac:dyDescent="0.35"/>
    <row r="6574" s="8" customFormat="1" x14ac:dyDescent="0.35"/>
    <row r="6575" s="8" customFormat="1" x14ac:dyDescent="0.35"/>
    <row r="6576" s="8" customFormat="1" x14ac:dyDescent="0.35"/>
    <row r="6577" s="8" customFormat="1" x14ac:dyDescent="0.35"/>
    <row r="6578" s="8" customFormat="1" x14ac:dyDescent="0.35"/>
    <row r="6579" s="8" customFormat="1" x14ac:dyDescent="0.35"/>
    <row r="6580" s="8" customFormat="1" x14ac:dyDescent="0.35"/>
    <row r="6581" s="8" customFormat="1" x14ac:dyDescent="0.35"/>
    <row r="6582" s="8" customFormat="1" x14ac:dyDescent="0.35"/>
    <row r="6583" s="8" customFormat="1" x14ac:dyDescent="0.35"/>
    <row r="6584" s="8" customFormat="1" x14ac:dyDescent="0.35"/>
    <row r="6585" s="8" customFormat="1" x14ac:dyDescent="0.35"/>
    <row r="6586" s="8" customFormat="1" x14ac:dyDescent="0.35"/>
    <row r="6587" s="8" customFormat="1" x14ac:dyDescent="0.35"/>
    <row r="6588" s="8" customFormat="1" x14ac:dyDescent="0.35"/>
    <row r="6589" s="8" customFormat="1" x14ac:dyDescent="0.35"/>
    <row r="6590" s="8" customFormat="1" x14ac:dyDescent="0.35"/>
    <row r="6591" s="8" customFormat="1" x14ac:dyDescent="0.35"/>
    <row r="6592" s="8" customFormat="1" x14ac:dyDescent="0.35"/>
    <row r="6593" s="8" customFormat="1" x14ac:dyDescent="0.35"/>
    <row r="6594" s="8" customFormat="1" x14ac:dyDescent="0.35"/>
    <row r="6595" s="8" customFormat="1" x14ac:dyDescent="0.35"/>
    <row r="6596" s="8" customFormat="1" x14ac:dyDescent="0.35"/>
    <row r="6597" s="8" customFormat="1" x14ac:dyDescent="0.35"/>
    <row r="6598" s="8" customFormat="1" x14ac:dyDescent="0.35"/>
    <row r="6599" s="8" customFormat="1" x14ac:dyDescent="0.35"/>
    <row r="6600" s="8" customFormat="1" x14ac:dyDescent="0.35"/>
    <row r="6601" s="8" customFormat="1" x14ac:dyDescent="0.35"/>
    <row r="6602" s="8" customFormat="1" x14ac:dyDescent="0.35"/>
    <row r="6603" s="8" customFormat="1" x14ac:dyDescent="0.35"/>
    <row r="6604" s="8" customFormat="1" x14ac:dyDescent="0.35"/>
    <row r="6605" s="8" customFormat="1" x14ac:dyDescent="0.35"/>
    <row r="6606" s="8" customFormat="1" x14ac:dyDescent="0.35"/>
    <row r="6607" s="8" customFormat="1" x14ac:dyDescent="0.35"/>
    <row r="6608" s="8" customFormat="1" x14ac:dyDescent="0.35"/>
    <row r="6609" s="8" customFormat="1" x14ac:dyDescent="0.35"/>
    <row r="6610" s="8" customFormat="1" x14ac:dyDescent="0.35"/>
    <row r="6611" s="8" customFormat="1" x14ac:dyDescent="0.35"/>
    <row r="6612" s="8" customFormat="1" x14ac:dyDescent="0.35"/>
    <row r="6613" s="8" customFormat="1" x14ac:dyDescent="0.35"/>
    <row r="6614" s="8" customFormat="1" x14ac:dyDescent="0.35"/>
    <row r="6615" s="8" customFormat="1" x14ac:dyDescent="0.35"/>
    <row r="6616" s="8" customFormat="1" x14ac:dyDescent="0.35"/>
    <row r="6617" s="8" customFormat="1" x14ac:dyDescent="0.35"/>
    <row r="6618" s="8" customFormat="1" x14ac:dyDescent="0.35"/>
    <row r="6619" s="8" customFormat="1" x14ac:dyDescent="0.35"/>
    <row r="6620" s="8" customFormat="1" x14ac:dyDescent="0.35"/>
    <row r="6621" s="8" customFormat="1" x14ac:dyDescent="0.35"/>
    <row r="6622" s="8" customFormat="1" x14ac:dyDescent="0.35"/>
    <row r="6623" s="8" customFormat="1" x14ac:dyDescent="0.35"/>
    <row r="6624" s="8" customFormat="1" x14ac:dyDescent="0.35"/>
    <row r="6625" s="8" customFormat="1" x14ac:dyDescent="0.35"/>
    <row r="6626" s="8" customFormat="1" x14ac:dyDescent="0.35"/>
    <row r="6627" s="8" customFormat="1" x14ac:dyDescent="0.35"/>
    <row r="6628" s="8" customFormat="1" x14ac:dyDescent="0.35"/>
    <row r="6629" s="8" customFormat="1" x14ac:dyDescent="0.35"/>
    <row r="6630" s="8" customFormat="1" x14ac:dyDescent="0.35"/>
    <row r="6631" s="8" customFormat="1" x14ac:dyDescent="0.35"/>
    <row r="6632" s="8" customFormat="1" x14ac:dyDescent="0.35"/>
    <row r="6633" s="8" customFormat="1" x14ac:dyDescent="0.35"/>
    <row r="6634" s="8" customFormat="1" x14ac:dyDescent="0.35"/>
    <row r="6635" s="8" customFormat="1" x14ac:dyDescent="0.35"/>
    <row r="6636" s="8" customFormat="1" x14ac:dyDescent="0.35"/>
    <row r="6637" s="8" customFormat="1" x14ac:dyDescent="0.35"/>
    <row r="6638" s="8" customFormat="1" x14ac:dyDescent="0.35"/>
    <row r="6639" s="8" customFormat="1" x14ac:dyDescent="0.35"/>
    <row r="6640" s="8" customFormat="1" x14ac:dyDescent="0.35"/>
    <row r="6641" s="8" customFormat="1" x14ac:dyDescent="0.35"/>
    <row r="6642" s="8" customFormat="1" x14ac:dyDescent="0.35"/>
    <row r="6643" s="8" customFormat="1" x14ac:dyDescent="0.35"/>
    <row r="6644" s="8" customFormat="1" x14ac:dyDescent="0.35"/>
    <row r="6645" s="8" customFormat="1" x14ac:dyDescent="0.35"/>
    <row r="6646" s="8" customFormat="1" x14ac:dyDescent="0.35"/>
    <row r="6647" s="8" customFormat="1" x14ac:dyDescent="0.35"/>
    <row r="6648" s="8" customFormat="1" x14ac:dyDescent="0.35"/>
    <row r="6649" s="8" customFormat="1" x14ac:dyDescent="0.35"/>
    <row r="6650" s="8" customFormat="1" x14ac:dyDescent="0.35"/>
    <row r="6651" s="8" customFormat="1" x14ac:dyDescent="0.35"/>
    <row r="6652" s="8" customFormat="1" x14ac:dyDescent="0.35"/>
    <row r="6653" s="8" customFormat="1" x14ac:dyDescent="0.35"/>
    <row r="6654" s="8" customFormat="1" x14ac:dyDescent="0.35"/>
    <row r="6655" s="8" customFormat="1" x14ac:dyDescent="0.35"/>
    <row r="6656" s="8" customFormat="1" x14ac:dyDescent="0.35"/>
    <row r="6657" s="8" customFormat="1" x14ac:dyDescent="0.35"/>
    <row r="6658" s="8" customFormat="1" x14ac:dyDescent="0.35"/>
    <row r="6659" s="8" customFormat="1" x14ac:dyDescent="0.35"/>
    <row r="6660" s="8" customFormat="1" x14ac:dyDescent="0.35"/>
    <row r="6661" s="8" customFormat="1" x14ac:dyDescent="0.35"/>
    <row r="6662" s="8" customFormat="1" x14ac:dyDescent="0.35"/>
    <row r="6663" s="8" customFormat="1" x14ac:dyDescent="0.35"/>
    <row r="6664" s="8" customFormat="1" x14ac:dyDescent="0.35"/>
    <row r="6665" s="8" customFormat="1" x14ac:dyDescent="0.35"/>
    <row r="6666" s="8" customFormat="1" x14ac:dyDescent="0.35"/>
    <row r="6667" s="8" customFormat="1" x14ac:dyDescent="0.35"/>
    <row r="6668" s="8" customFormat="1" x14ac:dyDescent="0.35"/>
    <row r="6669" s="8" customFormat="1" x14ac:dyDescent="0.35"/>
    <row r="6670" s="8" customFormat="1" x14ac:dyDescent="0.35"/>
    <row r="6671" s="8" customFormat="1" x14ac:dyDescent="0.35"/>
    <row r="6672" s="8" customFormat="1" x14ac:dyDescent="0.35"/>
    <row r="6673" s="8" customFormat="1" x14ac:dyDescent="0.35"/>
    <row r="6674" s="8" customFormat="1" x14ac:dyDescent="0.35"/>
    <row r="6675" s="8" customFormat="1" x14ac:dyDescent="0.35"/>
    <row r="6676" s="8" customFormat="1" x14ac:dyDescent="0.35"/>
    <row r="6677" s="8" customFormat="1" x14ac:dyDescent="0.35"/>
    <row r="6678" s="8" customFormat="1" x14ac:dyDescent="0.35"/>
    <row r="6679" s="8" customFormat="1" x14ac:dyDescent="0.35"/>
    <row r="6680" s="8" customFormat="1" x14ac:dyDescent="0.35"/>
    <row r="6681" s="8" customFormat="1" x14ac:dyDescent="0.35"/>
    <row r="6682" s="8" customFormat="1" x14ac:dyDescent="0.35"/>
    <row r="6683" s="8" customFormat="1" x14ac:dyDescent="0.35"/>
    <row r="6684" s="8" customFormat="1" x14ac:dyDescent="0.35"/>
    <row r="6685" s="8" customFormat="1" x14ac:dyDescent="0.35"/>
    <row r="6686" s="8" customFormat="1" x14ac:dyDescent="0.35"/>
    <row r="6687" s="8" customFormat="1" x14ac:dyDescent="0.35"/>
    <row r="6688" s="8" customFormat="1" x14ac:dyDescent="0.35"/>
    <row r="6689" s="8" customFormat="1" x14ac:dyDescent="0.35"/>
    <row r="6690" s="8" customFormat="1" x14ac:dyDescent="0.35"/>
    <row r="6691" s="8" customFormat="1" x14ac:dyDescent="0.35"/>
    <row r="6692" s="8" customFormat="1" x14ac:dyDescent="0.35"/>
    <row r="6693" s="8" customFormat="1" x14ac:dyDescent="0.35"/>
    <row r="6694" s="8" customFormat="1" x14ac:dyDescent="0.35"/>
    <row r="6695" s="8" customFormat="1" x14ac:dyDescent="0.35"/>
    <row r="6696" s="8" customFormat="1" x14ac:dyDescent="0.35"/>
    <row r="6697" s="8" customFormat="1" x14ac:dyDescent="0.35"/>
    <row r="6698" s="8" customFormat="1" x14ac:dyDescent="0.35"/>
    <row r="6699" s="8" customFormat="1" x14ac:dyDescent="0.35"/>
    <row r="6700" s="8" customFormat="1" x14ac:dyDescent="0.35"/>
    <row r="6701" s="8" customFormat="1" x14ac:dyDescent="0.35"/>
    <row r="6702" s="8" customFormat="1" x14ac:dyDescent="0.35"/>
    <row r="6703" s="8" customFormat="1" x14ac:dyDescent="0.35"/>
    <row r="6704" s="8" customFormat="1" x14ac:dyDescent="0.35"/>
    <row r="6705" s="8" customFormat="1" x14ac:dyDescent="0.35"/>
    <row r="6706" s="8" customFormat="1" x14ac:dyDescent="0.35"/>
    <row r="6707" s="8" customFormat="1" x14ac:dyDescent="0.35"/>
    <row r="6708" s="8" customFormat="1" x14ac:dyDescent="0.35"/>
    <row r="6709" s="8" customFormat="1" x14ac:dyDescent="0.35"/>
    <row r="6710" s="8" customFormat="1" x14ac:dyDescent="0.35"/>
    <row r="6711" s="8" customFormat="1" x14ac:dyDescent="0.35"/>
    <row r="6712" s="8" customFormat="1" x14ac:dyDescent="0.35"/>
    <row r="6713" s="8" customFormat="1" x14ac:dyDescent="0.35"/>
    <row r="6714" s="8" customFormat="1" x14ac:dyDescent="0.35"/>
    <row r="6715" s="8" customFormat="1" x14ac:dyDescent="0.35"/>
    <row r="6716" s="8" customFormat="1" x14ac:dyDescent="0.35"/>
    <row r="6717" s="8" customFormat="1" x14ac:dyDescent="0.35"/>
    <row r="6718" s="8" customFormat="1" x14ac:dyDescent="0.35"/>
    <row r="6719" s="8" customFormat="1" x14ac:dyDescent="0.35"/>
    <row r="6720" s="8" customFormat="1" x14ac:dyDescent="0.35"/>
    <row r="6721" s="8" customFormat="1" x14ac:dyDescent="0.35"/>
    <row r="6722" s="8" customFormat="1" x14ac:dyDescent="0.35"/>
    <row r="6723" s="8" customFormat="1" x14ac:dyDescent="0.35"/>
    <row r="6724" s="8" customFormat="1" x14ac:dyDescent="0.35"/>
    <row r="6725" s="8" customFormat="1" x14ac:dyDescent="0.35"/>
    <row r="6726" s="8" customFormat="1" x14ac:dyDescent="0.35"/>
    <row r="6727" s="8" customFormat="1" x14ac:dyDescent="0.35"/>
    <row r="6728" s="8" customFormat="1" x14ac:dyDescent="0.35"/>
    <row r="6729" s="8" customFormat="1" x14ac:dyDescent="0.35"/>
    <row r="6730" s="8" customFormat="1" x14ac:dyDescent="0.35"/>
    <row r="6731" s="8" customFormat="1" x14ac:dyDescent="0.35"/>
    <row r="6732" s="8" customFormat="1" x14ac:dyDescent="0.35"/>
    <row r="6733" s="8" customFormat="1" x14ac:dyDescent="0.35"/>
    <row r="6734" s="8" customFormat="1" x14ac:dyDescent="0.35"/>
    <row r="6735" s="8" customFormat="1" x14ac:dyDescent="0.35"/>
    <row r="6736" s="8" customFormat="1" x14ac:dyDescent="0.35"/>
    <row r="6737" s="8" customFormat="1" x14ac:dyDescent="0.35"/>
    <row r="6738" s="8" customFormat="1" x14ac:dyDescent="0.35"/>
    <row r="6739" s="8" customFormat="1" x14ac:dyDescent="0.35"/>
    <row r="6740" s="8" customFormat="1" x14ac:dyDescent="0.35"/>
    <row r="6741" s="8" customFormat="1" x14ac:dyDescent="0.35"/>
    <row r="6742" s="8" customFormat="1" x14ac:dyDescent="0.35"/>
    <row r="6743" s="8" customFormat="1" x14ac:dyDescent="0.35"/>
    <row r="6744" s="8" customFormat="1" x14ac:dyDescent="0.35"/>
    <row r="6745" s="8" customFormat="1" x14ac:dyDescent="0.35"/>
    <row r="6746" s="8" customFormat="1" x14ac:dyDescent="0.35"/>
    <row r="6747" s="8" customFormat="1" x14ac:dyDescent="0.35"/>
    <row r="6748" s="8" customFormat="1" x14ac:dyDescent="0.35"/>
    <row r="6749" s="8" customFormat="1" x14ac:dyDescent="0.35"/>
    <row r="6750" s="8" customFormat="1" x14ac:dyDescent="0.35"/>
    <row r="6751" s="8" customFormat="1" x14ac:dyDescent="0.35"/>
    <row r="6752" s="8" customFormat="1" x14ac:dyDescent="0.35"/>
    <row r="6753" s="8" customFormat="1" x14ac:dyDescent="0.35"/>
    <row r="6754" s="8" customFormat="1" x14ac:dyDescent="0.35"/>
    <row r="6755" s="8" customFormat="1" x14ac:dyDescent="0.35"/>
    <row r="6756" s="8" customFormat="1" x14ac:dyDescent="0.35"/>
    <row r="6757" s="8" customFormat="1" x14ac:dyDescent="0.35"/>
    <row r="6758" s="8" customFormat="1" x14ac:dyDescent="0.35"/>
    <row r="6759" s="8" customFormat="1" x14ac:dyDescent="0.35"/>
    <row r="6760" s="8" customFormat="1" x14ac:dyDescent="0.35"/>
    <row r="6761" s="8" customFormat="1" x14ac:dyDescent="0.35"/>
    <row r="6762" s="8" customFormat="1" x14ac:dyDescent="0.35"/>
    <row r="6763" s="8" customFormat="1" x14ac:dyDescent="0.35"/>
    <row r="6764" s="8" customFormat="1" x14ac:dyDescent="0.35"/>
    <row r="6765" s="8" customFormat="1" x14ac:dyDescent="0.35"/>
    <row r="6766" s="8" customFormat="1" x14ac:dyDescent="0.35"/>
    <row r="6767" s="8" customFormat="1" x14ac:dyDescent="0.35"/>
    <row r="6768" s="8" customFormat="1" x14ac:dyDescent="0.35"/>
    <row r="6769" s="8" customFormat="1" x14ac:dyDescent="0.35"/>
    <row r="6770" s="8" customFormat="1" x14ac:dyDescent="0.35"/>
    <row r="6771" s="8" customFormat="1" x14ac:dyDescent="0.35"/>
    <row r="6772" s="8" customFormat="1" x14ac:dyDescent="0.35"/>
    <row r="6773" s="8" customFormat="1" x14ac:dyDescent="0.35"/>
    <row r="6774" s="8" customFormat="1" x14ac:dyDescent="0.35"/>
    <row r="6775" s="8" customFormat="1" x14ac:dyDescent="0.35"/>
    <row r="6776" s="8" customFormat="1" x14ac:dyDescent="0.35"/>
    <row r="6777" s="8" customFormat="1" x14ac:dyDescent="0.35"/>
    <row r="6778" s="8" customFormat="1" x14ac:dyDescent="0.35"/>
    <row r="6779" s="8" customFormat="1" x14ac:dyDescent="0.35"/>
    <row r="6780" s="8" customFormat="1" x14ac:dyDescent="0.35"/>
    <row r="6781" s="8" customFormat="1" x14ac:dyDescent="0.35"/>
    <row r="6782" s="8" customFormat="1" x14ac:dyDescent="0.35"/>
    <row r="6783" s="8" customFormat="1" x14ac:dyDescent="0.35"/>
    <row r="6784" s="8" customFormat="1" x14ac:dyDescent="0.35"/>
    <row r="6785" s="8" customFormat="1" x14ac:dyDescent="0.35"/>
    <row r="6786" s="8" customFormat="1" x14ac:dyDescent="0.35"/>
    <row r="6787" s="8" customFormat="1" x14ac:dyDescent="0.35"/>
    <row r="6788" s="8" customFormat="1" x14ac:dyDescent="0.35"/>
    <row r="6789" s="8" customFormat="1" x14ac:dyDescent="0.35"/>
    <row r="6790" s="8" customFormat="1" x14ac:dyDescent="0.35"/>
    <row r="6791" s="8" customFormat="1" x14ac:dyDescent="0.35"/>
    <row r="6792" s="8" customFormat="1" x14ac:dyDescent="0.35"/>
    <row r="6793" s="8" customFormat="1" x14ac:dyDescent="0.35"/>
    <row r="6794" s="8" customFormat="1" x14ac:dyDescent="0.35"/>
    <row r="6795" s="8" customFormat="1" x14ac:dyDescent="0.35"/>
    <row r="6796" s="8" customFormat="1" x14ac:dyDescent="0.35"/>
    <row r="6797" s="8" customFormat="1" x14ac:dyDescent="0.35"/>
    <row r="6798" s="8" customFormat="1" x14ac:dyDescent="0.35"/>
    <row r="6799" s="8" customFormat="1" x14ac:dyDescent="0.35"/>
    <row r="6800" s="8" customFormat="1" x14ac:dyDescent="0.35"/>
    <row r="6801" s="8" customFormat="1" x14ac:dyDescent="0.35"/>
    <row r="6802" s="8" customFormat="1" x14ac:dyDescent="0.35"/>
    <row r="6803" s="8" customFormat="1" x14ac:dyDescent="0.35"/>
    <row r="6804" s="8" customFormat="1" x14ac:dyDescent="0.35"/>
    <row r="6805" s="8" customFormat="1" x14ac:dyDescent="0.35"/>
    <row r="6806" s="8" customFormat="1" x14ac:dyDescent="0.35"/>
    <row r="6807" s="8" customFormat="1" x14ac:dyDescent="0.35"/>
    <row r="6808" s="8" customFormat="1" x14ac:dyDescent="0.35"/>
    <row r="6809" s="8" customFormat="1" x14ac:dyDescent="0.35"/>
    <row r="6810" s="8" customFormat="1" x14ac:dyDescent="0.35"/>
    <row r="6811" s="8" customFormat="1" x14ac:dyDescent="0.35"/>
    <row r="6812" s="8" customFormat="1" x14ac:dyDescent="0.35"/>
    <row r="6813" s="8" customFormat="1" x14ac:dyDescent="0.35"/>
    <row r="6814" s="8" customFormat="1" x14ac:dyDescent="0.35"/>
    <row r="6815" s="8" customFormat="1" x14ac:dyDescent="0.35"/>
    <row r="6816" s="8" customFormat="1" x14ac:dyDescent="0.35"/>
    <row r="6817" s="8" customFormat="1" x14ac:dyDescent="0.35"/>
    <row r="6818" s="8" customFormat="1" x14ac:dyDescent="0.35"/>
    <row r="6819" s="8" customFormat="1" x14ac:dyDescent="0.35"/>
    <row r="6820" s="8" customFormat="1" x14ac:dyDescent="0.35"/>
    <row r="6821" s="8" customFormat="1" x14ac:dyDescent="0.35"/>
    <row r="6822" s="8" customFormat="1" x14ac:dyDescent="0.35"/>
    <row r="6823" s="8" customFormat="1" x14ac:dyDescent="0.35"/>
    <row r="6824" s="8" customFormat="1" x14ac:dyDescent="0.35"/>
    <row r="6825" s="8" customFormat="1" x14ac:dyDescent="0.35"/>
    <row r="6826" s="8" customFormat="1" x14ac:dyDescent="0.35"/>
    <row r="6827" s="8" customFormat="1" x14ac:dyDescent="0.35"/>
    <row r="6828" s="8" customFormat="1" x14ac:dyDescent="0.35"/>
    <row r="6829" s="8" customFormat="1" x14ac:dyDescent="0.35"/>
    <row r="6830" s="8" customFormat="1" x14ac:dyDescent="0.35"/>
    <row r="6831" s="8" customFormat="1" x14ac:dyDescent="0.35"/>
    <row r="6832" s="8" customFormat="1" x14ac:dyDescent="0.35"/>
    <row r="6833" s="8" customFormat="1" x14ac:dyDescent="0.35"/>
    <row r="6834" s="8" customFormat="1" x14ac:dyDescent="0.35"/>
    <row r="6835" s="8" customFormat="1" x14ac:dyDescent="0.35"/>
    <row r="6836" s="8" customFormat="1" x14ac:dyDescent="0.35"/>
    <row r="6837" s="8" customFormat="1" x14ac:dyDescent="0.35"/>
    <row r="6838" s="8" customFormat="1" x14ac:dyDescent="0.35"/>
    <row r="6839" s="8" customFormat="1" x14ac:dyDescent="0.35"/>
    <row r="6840" s="8" customFormat="1" x14ac:dyDescent="0.35"/>
    <row r="6841" s="8" customFormat="1" x14ac:dyDescent="0.35"/>
    <row r="6842" s="8" customFormat="1" x14ac:dyDescent="0.35"/>
    <row r="6843" s="8" customFormat="1" x14ac:dyDescent="0.35"/>
    <row r="6844" s="8" customFormat="1" x14ac:dyDescent="0.35"/>
    <row r="6845" s="8" customFormat="1" x14ac:dyDescent="0.35"/>
    <row r="6846" s="8" customFormat="1" x14ac:dyDescent="0.35"/>
    <row r="6847" s="8" customFormat="1" x14ac:dyDescent="0.35"/>
    <row r="6848" s="8" customFormat="1" x14ac:dyDescent="0.35"/>
    <row r="6849" s="8" customFormat="1" x14ac:dyDescent="0.35"/>
    <row r="6850" s="8" customFormat="1" x14ac:dyDescent="0.35"/>
    <row r="6851" s="8" customFormat="1" x14ac:dyDescent="0.35"/>
    <row r="6852" s="8" customFormat="1" x14ac:dyDescent="0.35"/>
    <row r="6853" s="8" customFormat="1" x14ac:dyDescent="0.35"/>
    <row r="6854" s="8" customFormat="1" x14ac:dyDescent="0.35"/>
    <row r="6855" s="8" customFormat="1" x14ac:dyDescent="0.35"/>
    <row r="6856" s="8" customFormat="1" x14ac:dyDescent="0.35"/>
    <row r="6857" s="8" customFormat="1" x14ac:dyDescent="0.35"/>
    <row r="6858" s="8" customFormat="1" x14ac:dyDescent="0.35"/>
    <row r="6859" s="8" customFormat="1" x14ac:dyDescent="0.35"/>
    <row r="6860" s="8" customFormat="1" x14ac:dyDescent="0.35"/>
    <row r="6861" s="8" customFormat="1" x14ac:dyDescent="0.35"/>
    <row r="6862" s="8" customFormat="1" x14ac:dyDescent="0.35"/>
    <row r="6863" s="8" customFormat="1" x14ac:dyDescent="0.35"/>
    <row r="6864" s="8" customFormat="1" x14ac:dyDescent="0.35"/>
    <row r="6865" s="8" customFormat="1" x14ac:dyDescent="0.35"/>
    <row r="6866" s="8" customFormat="1" x14ac:dyDescent="0.35"/>
    <row r="6867" s="8" customFormat="1" x14ac:dyDescent="0.35"/>
    <row r="6868" s="8" customFormat="1" x14ac:dyDescent="0.35"/>
    <row r="6869" s="8" customFormat="1" x14ac:dyDescent="0.35"/>
    <row r="6870" s="8" customFormat="1" x14ac:dyDescent="0.35"/>
    <row r="6871" s="8" customFormat="1" x14ac:dyDescent="0.35"/>
    <row r="6872" s="8" customFormat="1" x14ac:dyDescent="0.35"/>
    <row r="6873" s="8" customFormat="1" x14ac:dyDescent="0.35"/>
    <row r="6874" s="8" customFormat="1" x14ac:dyDescent="0.35"/>
    <row r="6875" s="8" customFormat="1" x14ac:dyDescent="0.35"/>
    <row r="6876" s="8" customFormat="1" x14ac:dyDescent="0.35"/>
    <row r="6877" s="8" customFormat="1" x14ac:dyDescent="0.35"/>
    <row r="6878" s="8" customFormat="1" x14ac:dyDescent="0.35"/>
    <row r="6879" s="8" customFormat="1" x14ac:dyDescent="0.35"/>
    <row r="6880" s="8" customFormat="1" x14ac:dyDescent="0.35"/>
    <row r="6881" s="8" customFormat="1" x14ac:dyDescent="0.35"/>
    <row r="6882" s="8" customFormat="1" x14ac:dyDescent="0.35"/>
    <row r="6883" s="8" customFormat="1" x14ac:dyDescent="0.35"/>
    <row r="6884" s="8" customFormat="1" x14ac:dyDescent="0.35"/>
    <row r="6885" s="8" customFormat="1" x14ac:dyDescent="0.35"/>
    <row r="6886" s="8" customFormat="1" x14ac:dyDescent="0.35"/>
    <row r="6887" s="8" customFormat="1" x14ac:dyDescent="0.35"/>
    <row r="6888" s="8" customFormat="1" x14ac:dyDescent="0.35"/>
    <row r="6889" s="8" customFormat="1" x14ac:dyDescent="0.35"/>
    <row r="6890" s="8" customFormat="1" x14ac:dyDescent="0.35"/>
    <row r="6891" s="8" customFormat="1" x14ac:dyDescent="0.35"/>
    <row r="6892" s="8" customFormat="1" x14ac:dyDescent="0.35"/>
    <row r="6893" s="8" customFormat="1" x14ac:dyDescent="0.35"/>
    <row r="6894" s="8" customFormat="1" x14ac:dyDescent="0.35"/>
    <row r="6895" s="8" customFormat="1" x14ac:dyDescent="0.35"/>
    <row r="6896" s="8" customFormat="1" x14ac:dyDescent="0.35"/>
    <row r="6897" s="8" customFormat="1" x14ac:dyDescent="0.35"/>
    <row r="6898" s="8" customFormat="1" x14ac:dyDescent="0.35"/>
    <row r="6899" s="8" customFormat="1" x14ac:dyDescent="0.35"/>
    <row r="6900" s="8" customFormat="1" x14ac:dyDescent="0.35"/>
    <row r="6901" s="8" customFormat="1" x14ac:dyDescent="0.35"/>
    <row r="6902" s="8" customFormat="1" x14ac:dyDescent="0.35"/>
    <row r="6903" s="8" customFormat="1" x14ac:dyDescent="0.35"/>
    <row r="6904" s="8" customFormat="1" x14ac:dyDescent="0.35"/>
    <row r="6905" s="8" customFormat="1" x14ac:dyDescent="0.35"/>
    <row r="6906" s="8" customFormat="1" x14ac:dyDescent="0.35"/>
    <row r="6907" s="8" customFormat="1" x14ac:dyDescent="0.35"/>
    <row r="6908" s="8" customFormat="1" x14ac:dyDescent="0.35"/>
    <row r="6909" s="8" customFormat="1" x14ac:dyDescent="0.35"/>
    <row r="6910" s="8" customFormat="1" x14ac:dyDescent="0.35"/>
    <row r="6911" s="8" customFormat="1" x14ac:dyDescent="0.35"/>
    <row r="6912" s="8" customFormat="1" x14ac:dyDescent="0.35"/>
    <row r="6913" s="8" customFormat="1" x14ac:dyDescent="0.35"/>
    <row r="6914" s="8" customFormat="1" x14ac:dyDescent="0.35"/>
    <row r="6915" s="8" customFormat="1" x14ac:dyDescent="0.35"/>
    <row r="6916" s="8" customFormat="1" x14ac:dyDescent="0.35"/>
    <row r="6917" s="8" customFormat="1" x14ac:dyDescent="0.35"/>
    <row r="6918" s="8" customFormat="1" x14ac:dyDescent="0.35"/>
    <row r="6919" s="8" customFormat="1" x14ac:dyDescent="0.35"/>
    <row r="6920" s="8" customFormat="1" x14ac:dyDescent="0.35"/>
    <row r="6921" s="8" customFormat="1" x14ac:dyDescent="0.35"/>
    <row r="6922" s="8" customFormat="1" x14ac:dyDescent="0.35"/>
    <row r="6923" s="8" customFormat="1" x14ac:dyDescent="0.35"/>
    <row r="6924" s="8" customFormat="1" x14ac:dyDescent="0.35"/>
    <row r="6925" s="8" customFormat="1" x14ac:dyDescent="0.35"/>
    <row r="6926" s="8" customFormat="1" x14ac:dyDescent="0.35"/>
    <row r="6927" s="8" customFormat="1" x14ac:dyDescent="0.35"/>
    <row r="6928" s="8" customFormat="1" x14ac:dyDescent="0.35"/>
    <row r="6929" s="8" customFormat="1" x14ac:dyDescent="0.35"/>
    <row r="6930" s="8" customFormat="1" x14ac:dyDescent="0.35"/>
    <row r="6931" s="8" customFormat="1" x14ac:dyDescent="0.35"/>
    <row r="6932" s="8" customFormat="1" x14ac:dyDescent="0.35"/>
    <row r="6933" s="8" customFormat="1" x14ac:dyDescent="0.35"/>
    <row r="6934" s="8" customFormat="1" x14ac:dyDescent="0.35"/>
    <row r="6935" s="8" customFormat="1" x14ac:dyDescent="0.35"/>
    <row r="6936" s="8" customFormat="1" x14ac:dyDescent="0.35"/>
    <row r="6937" s="8" customFormat="1" x14ac:dyDescent="0.35"/>
    <row r="6938" s="8" customFormat="1" x14ac:dyDescent="0.35"/>
    <row r="6939" s="8" customFormat="1" x14ac:dyDescent="0.35"/>
    <row r="6940" s="8" customFormat="1" x14ac:dyDescent="0.35"/>
    <row r="6941" s="8" customFormat="1" x14ac:dyDescent="0.35"/>
    <row r="6942" s="8" customFormat="1" x14ac:dyDescent="0.35"/>
    <row r="6943" s="8" customFormat="1" x14ac:dyDescent="0.35"/>
    <row r="6944" s="8" customFormat="1" x14ac:dyDescent="0.35"/>
    <row r="6945" s="8" customFormat="1" x14ac:dyDescent="0.35"/>
    <row r="6946" s="8" customFormat="1" x14ac:dyDescent="0.35"/>
    <row r="6947" s="8" customFormat="1" x14ac:dyDescent="0.35"/>
    <row r="6948" s="8" customFormat="1" x14ac:dyDescent="0.35"/>
    <row r="6949" s="8" customFormat="1" x14ac:dyDescent="0.35"/>
    <row r="6950" s="8" customFormat="1" x14ac:dyDescent="0.35"/>
    <row r="6951" s="8" customFormat="1" x14ac:dyDescent="0.35"/>
    <row r="6952" s="8" customFormat="1" x14ac:dyDescent="0.35"/>
    <row r="6953" s="8" customFormat="1" x14ac:dyDescent="0.35"/>
    <row r="6954" s="8" customFormat="1" x14ac:dyDescent="0.35"/>
    <row r="6955" s="8" customFormat="1" x14ac:dyDescent="0.35"/>
    <row r="6956" s="8" customFormat="1" x14ac:dyDescent="0.35"/>
    <row r="6957" s="8" customFormat="1" x14ac:dyDescent="0.35"/>
    <row r="6958" s="8" customFormat="1" x14ac:dyDescent="0.35"/>
    <row r="6959" s="8" customFormat="1" x14ac:dyDescent="0.35"/>
    <row r="6960" s="8" customFormat="1" x14ac:dyDescent="0.35"/>
    <row r="6961" s="8" customFormat="1" x14ac:dyDescent="0.35"/>
    <row r="6962" s="8" customFormat="1" x14ac:dyDescent="0.35"/>
    <row r="6963" s="8" customFormat="1" x14ac:dyDescent="0.35"/>
    <row r="6964" s="8" customFormat="1" x14ac:dyDescent="0.35"/>
    <row r="6965" s="8" customFormat="1" x14ac:dyDescent="0.35"/>
    <row r="6966" s="8" customFormat="1" x14ac:dyDescent="0.35"/>
    <row r="6967" s="8" customFormat="1" x14ac:dyDescent="0.35"/>
    <row r="6968" s="8" customFormat="1" x14ac:dyDescent="0.35"/>
    <row r="6969" s="8" customFormat="1" x14ac:dyDescent="0.35"/>
    <row r="6970" s="8" customFormat="1" x14ac:dyDescent="0.35"/>
    <row r="6971" s="8" customFormat="1" x14ac:dyDescent="0.35"/>
    <row r="6972" s="8" customFormat="1" x14ac:dyDescent="0.35"/>
    <row r="6973" s="8" customFormat="1" x14ac:dyDescent="0.35"/>
    <row r="6974" s="8" customFormat="1" x14ac:dyDescent="0.35"/>
    <row r="6975" s="8" customFormat="1" x14ac:dyDescent="0.35"/>
    <row r="6976" s="8" customFormat="1" x14ac:dyDescent="0.35"/>
    <row r="6977" s="8" customFormat="1" x14ac:dyDescent="0.35"/>
    <row r="6978" s="8" customFormat="1" x14ac:dyDescent="0.35"/>
    <row r="6979" s="8" customFormat="1" x14ac:dyDescent="0.35"/>
    <row r="6980" s="8" customFormat="1" x14ac:dyDescent="0.35"/>
    <row r="6981" s="8" customFormat="1" x14ac:dyDescent="0.35"/>
    <row r="6982" s="8" customFormat="1" x14ac:dyDescent="0.35"/>
    <row r="6983" s="8" customFormat="1" x14ac:dyDescent="0.35"/>
    <row r="6984" s="8" customFormat="1" x14ac:dyDescent="0.35"/>
    <row r="6985" s="8" customFormat="1" x14ac:dyDescent="0.35"/>
    <row r="6986" s="8" customFormat="1" x14ac:dyDescent="0.35"/>
    <row r="6987" s="8" customFormat="1" x14ac:dyDescent="0.35"/>
    <row r="6988" s="8" customFormat="1" x14ac:dyDescent="0.35"/>
    <row r="6989" s="8" customFormat="1" x14ac:dyDescent="0.35"/>
    <row r="6990" s="8" customFormat="1" x14ac:dyDescent="0.35"/>
    <row r="6991" s="8" customFormat="1" x14ac:dyDescent="0.35"/>
    <row r="6992" s="8" customFormat="1" x14ac:dyDescent="0.35"/>
    <row r="6993" s="8" customFormat="1" x14ac:dyDescent="0.35"/>
    <row r="6994" s="8" customFormat="1" x14ac:dyDescent="0.35"/>
    <row r="6995" s="8" customFormat="1" x14ac:dyDescent="0.35"/>
    <row r="6996" s="8" customFormat="1" x14ac:dyDescent="0.35"/>
    <row r="6997" s="8" customFormat="1" x14ac:dyDescent="0.35"/>
    <row r="6998" s="8" customFormat="1" x14ac:dyDescent="0.35"/>
    <row r="6999" s="8" customFormat="1" x14ac:dyDescent="0.35"/>
    <row r="7000" s="8" customFormat="1" x14ac:dyDescent="0.35"/>
    <row r="7001" s="8" customFormat="1" x14ac:dyDescent="0.35"/>
    <row r="7002" s="8" customFormat="1" x14ac:dyDescent="0.35"/>
    <row r="7003" s="8" customFormat="1" x14ac:dyDescent="0.35"/>
    <row r="7004" s="8" customFormat="1" x14ac:dyDescent="0.35"/>
    <row r="7005" s="8" customFormat="1" x14ac:dyDescent="0.35"/>
    <row r="7006" s="8" customFormat="1" x14ac:dyDescent="0.35"/>
    <row r="7007" s="8" customFormat="1" x14ac:dyDescent="0.35"/>
    <row r="7008" s="8" customFormat="1" x14ac:dyDescent="0.35"/>
    <row r="7009" s="8" customFormat="1" x14ac:dyDescent="0.35"/>
    <row r="7010" s="8" customFormat="1" x14ac:dyDescent="0.35"/>
    <row r="7011" s="8" customFormat="1" x14ac:dyDescent="0.35"/>
    <row r="7012" s="8" customFormat="1" x14ac:dyDescent="0.35"/>
    <row r="7013" s="8" customFormat="1" x14ac:dyDescent="0.35"/>
    <row r="7014" s="8" customFormat="1" x14ac:dyDescent="0.35"/>
    <row r="7015" s="8" customFormat="1" x14ac:dyDescent="0.35"/>
    <row r="7016" s="8" customFormat="1" x14ac:dyDescent="0.35"/>
    <row r="7017" s="8" customFormat="1" x14ac:dyDescent="0.35"/>
    <row r="7018" s="8" customFormat="1" x14ac:dyDescent="0.35"/>
    <row r="7019" s="8" customFormat="1" x14ac:dyDescent="0.35"/>
    <row r="7020" s="8" customFormat="1" x14ac:dyDescent="0.35"/>
    <row r="7021" s="8" customFormat="1" x14ac:dyDescent="0.35"/>
    <row r="7022" s="8" customFormat="1" x14ac:dyDescent="0.35"/>
    <row r="7023" s="8" customFormat="1" x14ac:dyDescent="0.35"/>
    <row r="7024" s="8" customFormat="1" x14ac:dyDescent="0.35"/>
    <row r="7025" s="8" customFormat="1" x14ac:dyDescent="0.35"/>
    <row r="7026" s="8" customFormat="1" x14ac:dyDescent="0.35"/>
    <row r="7027" s="8" customFormat="1" x14ac:dyDescent="0.35"/>
    <row r="7028" s="8" customFormat="1" x14ac:dyDescent="0.35"/>
    <row r="7029" s="8" customFormat="1" x14ac:dyDescent="0.35"/>
    <row r="7030" s="8" customFormat="1" x14ac:dyDescent="0.35"/>
    <row r="7031" s="8" customFormat="1" x14ac:dyDescent="0.35"/>
    <row r="7032" s="8" customFormat="1" x14ac:dyDescent="0.35"/>
    <row r="7033" s="8" customFormat="1" x14ac:dyDescent="0.35"/>
    <row r="7034" s="8" customFormat="1" x14ac:dyDescent="0.35"/>
    <row r="7035" s="8" customFormat="1" x14ac:dyDescent="0.35"/>
    <row r="7036" s="8" customFormat="1" x14ac:dyDescent="0.35"/>
    <row r="7037" s="8" customFormat="1" x14ac:dyDescent="0.35"/>
    <row r="7038" s="8" customFormat="1" x14ac:dyDescent="0.35"/>
    <row r="7039" s="8" customFormat="1" x14ac:dyDescent="0.35"/>
    <row r="7040" s="8" customFormat="1" x14ac:dyDescent="0.35"/>
    <row r="7041" s="8" customFormat="1" x14ac:dyDescent="0.35"/>
    <row r="7042" s="8" customFormat="1" x14ac:dyDescent="0.35"/>
    <row r="7043" s="8" customFormat="1" x14ac:dyDescent="0.35"/>
    <row r="7044" s="8" customFormat="1" x14ac:dyDescent="0.35"/>
    <row r="7045" s="8" customFormat="1" x14ac:dyDescent="0.35"/>
    <row r="7046" s="8" customFormat="1" x14ac:dyDescent="0.35"/>
    <row r="7047" s="8" customFormat="1" x14ac:dyDescent="0.35"/>
    <row r="7048" s="8" customFormat="1" x14ac:dyDescent="0.35"/>
    <row r="7049" s="8" customFormat="1" x14ac:dyDescent="0.35"/>
    <row r="7050" s="8" customFormat="1" x14ac:dyDescent="0.35"/>
    <row r="7051" s="8" customFormat="1" x14ac:dyDescent="0.35"/>
    <row r="7052" s="8" customFormat="1" x14ac:dyDescent="0.35"/>
    <row r="7053" s="8" customFormat="1" x14ac:dyDescent="0.35"/>
    <row r="7054" s="8" customFormat="1" x14ac:dyDescent="0.35"/>
    <row r="7055" s="8" customFormat="1" x14ac:dyDescent="0.35"/>
    <row r="7056" s="8" customFormat="1" x14ac:dyDescent="0.35"/>
    <row r="7057" s="8" customFormat="1" x14ac:dyDescent="0.35"/>
    <row r="7058" s="8" customFormat="1" x14ac:dyDescent="0.35"/>
    <row r="7059" s="8" customFormat="1" x14ac:dyDescent="0.35"/>
    <row r="7060" s="8" customFormat="1" x14ac:dyDescent="0.35"/>
    <row r="7061" s="8" customFormat="1" x14ac:dyDescent="0.35"/>
    <row r="7062" s="8" customFormat="1" x14ac:dyDescent="0.35"/>
    <row r="7063" s="8" customFormat="1" x14ac:dyDescent="0.35"/>
    <row r="7064" s="8" customFormat="1" x14ac:dyDescent="0.35"/>
    <row r="7065" s="8" customFormat="1" x14ac:dyDescent="0.35"/>
    <row r="7066" s="8" customFormat="1" x14ac:dyDescent="0.35"/>
    <row r="7067" s="8" customFormat="1" x14ac:dyDescent="0.35"/>
    <row r="7068" s="8" customFormat="1" x14ac:dyDescent="0.35"/>
    <row r="7069" s="8" customFormat="1" x14ac:dyDescent="0.35"/>
    <row r="7070" s="8" customFormat="1" x14ac:dyDescent="0.35"/>
    <row r="7071" s="8" customFormat="1" x14ac:dyDescent="0.35"/>
    <row r="7072" s="8" customFormat="1" x14ac:dyDescent="0.35"/>
    <row r="7073" s="8" customFormat="1" x14ac:dyDescent="0.35"/>
    <row r="7074" s="8" customFormat="1" x14ac:dyDescent="0.35"/>
    <row r="7075" s="8" customFormat="1" x14ac:dyDescent="0.35"/>
    <row r="7076" s="8" customFormat="1" x14ac:dyDescent="0.35"/>
    <row r="7077" s="8" customFormat="1" x14ac:dyDescent="0.35"/>
    <row r="7078" s="8" customFormat="1" x14ac:dyDescent="0.35"/>
    <row r="7079" s="8" customFormat="1" x14ac:dyDescent="0.35"/>
    <row r="7080" s="8" customFormat="1" x14ac:dyDescent="0.35"/>
    <row r="7081" s="8" customFormat="1" x14ac:dyDescent="0.35"/>
    <row r="7082" s="8" customFormat="1" x14ac:dyDescent="0.35"/>
    <row r="7083" s="8" customFormat="1" x14ac:dyDescent="0.35"/>
    <row r="7084" s="8" customFormat="1" x14ac:dyDescent="0.35"/>
    <row r="7085" s="8" customFormat="1" x14ac:dyDescent="0.35"/>
    <row r="7086" s="8" customFormat="1" x14ac:dyDescent="0.35"/>
    <row r="7087" s="8" customFormat="1" x14ac:dyDescent="0.35"/>
    <row r="7088" s="8" customFormat="1" x14ac:dyDescent="0.35"/>
    <row r="7089" s="8" customFormat="1" x14ac:dyDescent="0.35"/>
    <row r="7090" s="8" customFormat="1" x14ac:dyDescent="0.35"/>
    <row r="7091" s="8" customFormat="1" x14ac:dyDescent="0.35"/>
    <row r="7092" s="8" customFormat="1" x14ac:dyDescent="0.35"/>
    <row r="7093" s="8" customFormat="1" x14ac:dyDescent="0.35"/>
    <row r="7094" s="8" customFormat="1" x14ac:dyDescent="0.35"/>
    <row r="7095" s="8" customFormat="1" x14ac:dyDescent="0.35"/>
    <row r="7096" s="8" customFormat="1" x14ac:dyDescent="0.35"/>
    <row r="7097" s="8" customFormat="1" x14ac:dyDescent="0.35"/>
    <row r="7098" s="8" customFormat="1" x14ac:dyDescent="0.35"/>
    <row r="7099" s="8" customFormat="1" x14ac:dyDescent="0.35"/>
    <row r="7100" s="8" customFormat="1" x14ac:dyDescent="0.35"/>
    <row r="7101" s="8" customFormat="1" x14ac:dyDescent="0.35"/>
    <row r="7102" s="8" customFormat="1" x14ac:dyDescent="0.35"/>
    <row r="7103" s="8" customFormat="1" x14ac:dyDescent="0.35"/>
    <row r="7104" s="8" customFormat="1" x14ac:dyDescent="0.35"/>
    <row r="7105" s="8" customFormat="1" x14ac:dyDescent="0.35"/>
    <row r="7106" s="8" customFormat="1" x14ac:dyDescent="0.35"/>
    <row r="7107" s="8" customFormat="1" x14ac:dyDescent="0.35"/>
    <row r="7108" s="8" customFormat="1" x14ac:dyDescent="0.35"/>
    <row r="7109" s="8" customFormat="1" x14ac:dyDescent="0.35"/>
    <row r="7110" s="8" customFormat="1" x14ac:dyDescent="0.35"/>
    <row r="7111" s="8" customFormat="1" x14ac:dyDescent="0.35"/>
    <row r="7112" s="8" customFormat="1" x14ac:dyDescent="0.35"/>
    <row r="7113" s="8" customFormat="1" x14ac:dyDescent="0.35"/>
    <row r="7114" s="8" customFormat="1" x14ac:dyDescent="0.35"/>
    <row r="7115" s="8" customFormat="1" x14ac:dyDescent="0.35"/>
    <row r="7116" s="8" customFormat="1" x14ac:dyDescent="0.35"/>
    <row r="7117" s="8" customFormat="1" x14ac:dyDescent="0.35"/>
    <row r="7118" s="8" customFormat="1" x14ac:dyDescent="0.35"/>
    <row r="7119" s="8" customFormat="1" x14ac:dyDescent="0.35"/>
    <row r="7120" s="8" customFormat="1" x14ac:dyDescent="0.35"/>
    <row r="7121" s="8" customFormat="1" x14ac:dyDescent="0.35"/>
    <row r="7122" s="8" customFormat="1" x14ac:dyDescent="0.35"/>
    <row r="7123" s="8" customFormat="1" x14ac:dyDescent="0.35"/>
    <row r="7124" s="8" customFormat="1" x14ac:dyDescent="0.35"/>
    <row r="7125" s="8" customFormat="1" x14ac:dyDescent="0.35"/>
    <row r="7126" s="8" customFormat="1" x14ac:dyDescent="0.35"/>
    <row r="7127" s="8" customFormat="1" x14ac:dyDescent="0.35"/>
    <row r="7128" s="8" customFormat="1" x14ac:dyDescent="0.35"/>
    <row r="7129" s="8" customFormat="1" x14ac:dyDescent="0.35"/>
    <row r="7130" s="8" customFormat="1" x14ac:dyDescent="0.35"/>
    <row r="7131" s="8" customFormat="1" x14ac:dyDescent="0.35"/>
    <row r="7132" s="8" customFormat="1" x14ac:dyDescent="0.35"/>
    <row r="7133" s="8" customFormat="1" x14ac:dyDescent="0.35"/>
    <row r="7134" s="8" customFormat="1" x14ac:dyDescent="0.35"/>
    <row r="7135" s="8" customFormat="1" x14ac:dyDescent="0.35"/>
    <row r="7136" s="8" customFormat="1" x14ac:dyDescent="0.35"/>
    <row r="7137" s="8" customFormat="1" x14ac:dyDescent="0.35"/>
    <row r="7138" s="8" customFormat="1" x14ac:dyDescent="0.35"/>
    <row r="7139" s="8" customFormat="1" x14ac:dyDescent="0.35"/>
    <row r="7140" s="8" customFormat="1" x14ac:dyDescent="0.35"/>
    <row r="7141" s="8" customFormat="1" x14ac:dyDescent="0.35"/>
    <row r="7142" s="8" customFormat="1" x14ac:dyDescent="0.35"/>
    <row r="7143" s="8" customFormat="1" x14ac:dyDescent="0.35"/>
    <row r="7144" s="8" customFormat="1" x14ac:dyDescent="0.35"/>
    <row r="7145" s="8" customFormat="1" x14ac:dyDescent="0.35"/>
    <row r="7146" s="8" customFormat="1" x14ac:dyDescent="0.35"/>
    <row r="7147" s="8" customFormat="1" x14ac:dyDescent="0.35"/>
    <row r="7148" s="8" customFormat="1" x14ac:dyDescent="0.35"/>
    <row r="7149" s="8" customFormat="1" x14ac:dyDescent="0.35"/>
    <row r="7150" s="8" customFormat="1" x14ac:dyDescent="0.35"/>
    <row r="7151" s="8" customFormat="1" x14ac:dyDescent="0.35"/>
    <row r="7152" s="8" customFormat="1" x14ac:dyDescent="0.35"/>
    <row r="7153" s="8" customFormat="1" x14ac:dyDescent="0.35"/>
    <row r="7154" s="8" customFormat="1" x14ac:dyDescent="0.35"/>
    <row r="7155" s="8" customFormat="1" x14ac:dyDescent="0.35"/>
    <row r="7156" s="8" customFormat="1" x14ac:dyDescent="0.35"/>
    <row r="7157" s="8" customFormat="1" x14ac:dyDescent="0.35"/>
    <row r="7158" s="8" customFormat="1" x14ac:dyDescent="0.35"/>
    <row r="7159" s="8" customFormat="1" x14ac:dyDescent="0.35"/>
    <row r="7160" s="8" customFormat="1" x14ac:dyDescent="0.35"/>
    <row r="7161" s="8" customFormat="1" x14ac:dyDescent="0.35"/>
    <row r="7162" s="8" customFormat="1" x14ac:dyDescent="0.35"/>
    <row r="7163" s="8" customFormat="1" x14ac:dyDescent="0.35"/>
    <row r="7164" s="8" customFormat="1" x14ac:dyDescent="0.35"/>
    <row r="7165" s="8" customFormat="1" x14ac:dyDescent="0.35"/>
    <row r="7166" s="8" customFormat="1" x14ac:dyDescent="0.35"/>
    <row r="7167" s="8" customFormat="1" x14ac:dyDescent="0.35"/>
    <row r="7168" s="8" customFormat="1" x14ac:dyDescent="0.35"/>
    <row r="7169" s="8" customFormat="1" x14ac:dyDescent="0.35"/>
    <row r="7170" s="8" customFormat="1" x14ac:dyDescent="0.35"/>
    <row r="7171" s="8" customFormat="1" x14ac:dyDescent="0.35"/>
    <row r="7172" s="8" customFormat="1" x14ac:dyDescent="0.35"/>
    <row r="7173" s="8" customFormat="1" x14ac:dyDescent="0.35"/>
    <row r="7174" s="8" customFormat="1" x14ac:dyDescent="0.35"/>
    <row r="7175" s="8" customFormat="1" x14ac:dyDescent="0.35"/>
    <row r="7176" s="8" customFormat="1" x14ac:dyDescent="0.35"/>
    <row r="7177" s="8" customFormat="1" x14ac:dyDescent="0.35"/>
    <row r="7178" s="8" customFormat="1" x14ac:dyDescent="0.35"/>
    <row r="7179" s="8" customFormat="1" x14ac:dyDescent="0.35"/>
    <row r="7180" s="8" customFormat="1" x14ac:dyDescent="0.35"/>
    <row r="7181" s="8" customFormat="1" x14ac:dyDescent="0.35"/>
    <row r="7182" s="8" customFormat="1" x14ac:dyDescent="0.35"/>
    <row r="7183" s="8" customFormat="1" x14ac:dyDescent="0.35"/>
    <row r="7184" s="8" customFormat="1" x14ac:dyDescent="0.35"/>
    <row r="7185" s="8" customFormat="1" x14ac:dyDescent="0.35"/>
    <row r="7186" s="8" customFormat="1" x14ac:dyDescent="0.35"/>
    <row r="7187" s="8" customFormat="1" x14ac:dyDescent="0.35"/>
    <row r="7188" s="8" customFormat="1" x14ac:dyDescent="0.35"/>
    <row r="7189" s="8" customFormat="1" x14ac:dyDescent="0.35"/>
    <row r="7190" s="8" customFormat="1" x14ac:dyDescent="0.35"/>
    <row r="7191" s="8" customFormat="1" x14ac:dyDescent="0.35"/>
    <row r="7192" s="8" customFormat="1" x14ac:dyDescent="0.35"/>
    <row r="7193" s="8" customFormat="1" x14ac:dyDescent="0.35"/>
    <row r="7194" s="8" customFormat="1" x14ac:dyDescent="0.35"/>
    <row r="7195" s="8" customFormat="1" x14ac:dyDescent="0.35"/>
    <row r="7196" s="8" customFormat="1" x14ac:dyDescent="0.35"/>
    <row r="7197" s="8" customFormat="1" x14ac:dyDescent="0.35"/>
    <row r="7198" s="8" customFormat="1" x14ac:dyDescent="0.35"/>
    <row r="7199" s="8" customFormat="1" x14ac:dyDescent="0.35"/>
    <row r="7200" s="8" customFormat="1" x14ac:dyDescent="0.35"/>
    <row r="7201" s="8" customFormat="1" x14ac:dyDescent="0.35"/>
    <row r="7202" s="8" customFormat="1" x14ac:dyDescent="0.35"/>
    <row r="7203" s="8" customFormat="1" x14ac:dyDescent="0.35"/>
    <row r="7204" s="8" customFormat="1" x14ac:dyDescent="0.35"/>
    <row r="7205" s="8" customFormat="1" x14ac:dyDescent="0.35"/>
    <row r="7206" s="8" customFormat="1" x14ac:dyDescent="0.35"/>
    <row r="7207" s="8" customFormat="1" x14ac:dyDescent="0.35"/>
    <row r="7208" s="8" customFormat="1" x14ac:dyDescent="0.35"/>
    <row r="7209" s="8" customFormat="1" x14ac:dyDescent="0.35"/>
    <row r="7210" s="8" customFormat="1" x14ac:dyDescent="0.35"/>
    <row r="7211" s="8" customFormat="1" x14ac:dyDescent="0.35"/>
    <row r="7212" s="8" customFormat="1" x14ac:dyDescent="0.35"/>
    <row r="7213" s="8" customFormat="1" x14ac:dyDescent="0.35"/>
    <row r="7214" s="8" customFormat="1" x14ac:dyDescent="0.35"/>
    <row r="7215" s="8" customFormat="1" x14ac:dyDescent="0.35"/>
    <row r="7216" s="8" customFormat="1" x14ac:dyDescent="0.35"/>
    <row r="7217" s="8" customFormat="1" x14ac:dyDescent="0.35"/>
    <row r="7218" s="8" customFormat="1" x14ac:dyDescent="0.35"/>
    <row r="7219" s="8" customFormat="1" x14ac:dyDescent="0.35"/>
    <row r="7220" s="8" customFormat="1" x14ac:dyDescent="0.35"/>
    <row r="7221" s="8" customFormat="1" x14ac:dyDescent="0.35"/>
    <row r="7222" s="8" customFormat="1" x14ac:dyDescent="0.35"/>
    <row r="7223" s="8" customFormat="1" x14ac:dyDescent="0.35"/>
    <row r="7224" s="8" customFormat="1" x14ac:dyDescent="0.35"/>
    <row r="7225" s="8" customFormat="1" x14ac:dyDescent="0.35"/>
    <row r="7226" s="8" customFormat="1" x14ac:dyDescent="0.35"/>
    <row r="7227" s="8" customFormat="1" x14ac:dyDescent="0.35"/>
    <row r="7228" s="8" customFormat="1" x14ac:dyDescent="0.35"/>
    <row r="7229" s="8" customFormat="1" x14ac:dyDescent="0.35"/>
    <row r="7230" s="8" customFormat="1" x14ac:dyDescent="0.35"/>
    <row r="7231" s="8" customFormat="1" x14ac:dyDescent="0.35"/>
    <row r="7232" s="8" customFormat="1" x14ac:dyDescent="0.35"/>
    <row r="7233" s="8" customFormat="1" x14ac:dyDescent="0.35"/>
    <row r="7234" s="8" customFormat="1" x14ac:dyDescent="0.35"/>
    <row r="7235" s="8" customFormat="1" x14ac:dyDescent="0.35"/>
    <row r="7236" s="8" customFormat="1" x14ac:dyDescent="0.35"/>
    <row r="7237" s="8" customFormat="1" x14ac:dyDescent="0.35"/>
    <row r="7238" s="8" customFormat="1" x14ac:dyDescent="0.35"/>
    <row r="7239" s="8" customFormat="1" x14ac:dyDescent="0.35"/>
    <row r="7240" s="8" customFormat="1" x14ac:dyDescent="0.35"/>
    <row r="7241" s="8" customFormat="1" x14ac:dyDescent="0.35"/>
    <row r="7242" s="8" customFormat="1" x14ac:dyDescent="0.35"/>
    <row r="7243" s="8" customFormat="1" x14ac:dyDescent="0.35"/>
    <row r="7244" s="8" customFormat="1" x14ac:dyDescent="0.35"/>
    <row r="7245" s="8" customFormat="1" x14ac:dyDescent="0.35"/>
    <row r="7246" s="8" customFormat="1" x14ac:dyDescent="0.35"/>
    <row r="7247" s="8" customFormat="1" x14ac:dyDescent="0.35"/>
    <row r="7248" s="8" customFormat="1" x14ac:dyDescent="0.35"/>
    <row r="7249" s="8" customFormat="1" x14ac:dyDescent="0.35"/>
    <row r="7250" s="8" customFormat="1" x14ac:dyDescent="0.35"/>
    <row r="7251" s="8" customFormat="1" x14ac:dyDescent="0.35"/>
    <row r="7252" s="8" customFormat="1" x14ac:dyDescent="0.35"/>
    <row r="7253" s="8" customFormat="1" x14ac:dyDescent="0.35"/>
    <row r="7254" s="8" customFormat="1" x14ac:dyDescent="0.35"/>
    <row r="7255" s="8" customFormat="1" x14ac:dyDescent="0.35"/>
    <row r="7256" s="8" customFormat="1" x14ac:dyDescent="0.35"/>
    <row r="7257" s="8" customFormat="1" x14ac:dyDescent="0.35"/>
    <row r="7258" s="8" customFormat="1" x14ac:dyDescent="0.35"/>
    <row r="7259" s="8" customFormat="1" x14ac:dyDescent="0.35"/>
    <row r="7260" s="8" customFormat="1" x14ac:dyDescent="0.35"/>
    <row r="7261" s="8" customFormat="1" x14ac:dyDescent="0.35"/>
    <row r="7262" s="8" customFormat="1" x14ac:dyDescent="0.35"/>
    <row r="7263" s="8" customFormat="1" x14ac:dyDescent="0.35"/>
    <row r="7264" s="8" customFormat="1" x14ac:dyDescent="0.35"/>
    <row r="7265" s="8" customFormat="1" x14ac:dyDescent="0.35"/>
    <row r="7266" s="8" customFormat="1" x14ac:dyDescent="0.35"/>
    <row r="7267" s="8" customFormat="1" x14ac:dyDescent="0.35"/>
    <row r="7268" s="8" customFormat="1" x14ac:dyDescent="0.35"/>
    <row r="7269" s="8" customFormat="1" x14ac:dyDescent="0.35"/>
    <row r="7270" s="8" customFormat="1" x14ac:dyDescent="0.35"/>
    <row r="7271" s="8" customFormat="1" x14ac:dyDescent="0.35"/>
    <row r="7272" s="8" customFormat="1" x14ac:dyDescent="0.35"/>
    <row r="7273" s="8" customFormat="1" x14ac:dyDescent="0.35"/>
    <row r="7274" s="8" customFormat="1" x14ac:dyDescent="0.35"/>
    <row r="7275" s="8" customFormat="1" x14ac:dyDescent="0.35"/>
    <row r="7276" s="8" customFormat="1" x14ac:dyDescent="0.35"/>
    <row r="7277" s="8" customFormat="1" x14ac:dyDescent="0.35"/>
    <row r="7278" s="8" customFormat="1" x14ac:dyDescent="0.35"/>
    <row r="7279" s="8" customFormat="1" x14ac:dyDescent="0.35"/>
    <row r="7280" s="8" customFormat="1" x14ac:dyDescent="0.35"/>
    <row r="7281" s="8" customFormat="1" x14ac:dyDescent="0.35"/>
    <row r="7282" s="8" customFormat="1" x14ac:dyDescent="0.35"/>
    <row r="7283" s="8" customFormat="1" x14ac:dyDescent="0.35"/>
    <row r="7284" s="8" customFormat="1" x14ac:dyDescent="0.35"/>
    <row r="7285" s="8" customFormat="1" x14ac:dyDescent="0.35"/>
    <row r="7286" s="8" customFormat="1" x14ac:dyDescent="0.35"/>
    <row r="7287" s="8" customFormat="1" x14ac:dyDescent="0.35"/>
    <row r="7288" s="8" customFormat="1" x14ac:dyDescent="0.35"/>
    <row r="7289" s="8" customFormat="1" x14ac:dyDescent="0.35"/>
    <row r="7290" s="8" customFormat="1" x14ac:dyDescent="0.35"/>
    <row r="7291" s="8" customFormat="1" x14ac:dyDescent="0.35"/>
    <row r="7292" s="8" customFormat="1" x14ac:dyDescent="0.35"/>
    <row r="7293" s="8" customFormat="1" x14ac:dyDescent="0.35"/>
    <row r="7294" s="8" customFormat="1" x14ac:dyDescent="0.35"/>
    <row r="7295" s="8" customFormat="1" x14ac:dyDescent="0.35"/>
    <row r="7296" s="8" customFormat="1" x14ac:dyDescent="0.35"/>
    <row r="7297" s="8" customFormat="1" x14ac:dyDescent="0.35"/>
    <row r="7298" s="8" customFormat="1" x14ac:dyDescent="0.35"/>
    <row r="7299" s="8" customFormat="1" x14ac:dyDescent="0.35"/>
    <row r="7300" s="8" customFormat="1" x14ac:dyDescent="0.35"/>
    <row r="7301" s="8" customFormat="1" x14ac:dyDescent="0.35"/>
    <row r="7302" s="8" customFormat="1" x14ac:dyDescent="0.35"/>
    <row r="7303" s="8" customFormat="1" x14ac:dyDescent="0.35"/>
    <row r="7304" s="8" customFormat="1" x14ac:dyDescent="0.35"/>
    <row r="7305" s="8" customFormat="1" x14ac:dyDescent="0.35"/>
    <row r="7306" s="8" customFormat="1" x14ac:dyDescent="0.35"/>
    <row r="7307" s="8" customFormat="1" x14ac:dyDescent="0.35"/>
    <row r="7308" s="8" customFormat="1" x14ac:dyDescent="0.35"/>
    <row r="7309" s="8" customFormat="1" x14ac:dyDescent="0.35"/>
    <row r="7310" s="8" customFormat="1" x14ac:dyDescent="0.35"/>
    <row r="7311" s="8" customFormat="1" x14ac:dyDescent="0.35"/>
    <row r="7312" s="8" customFormat="1" x14ac:dyDescent="0.35"/>
    <row r="7313" s="8" customFormat="1" x14ac:dyDescent="0.35"/>
    <row r="7314" s="8" customFormat="1" x14ac:dyDescent="0.35"/>
    <row r="7315" s="8" customFormat="1" x14ac:dyDescent="0.35"/>
    <row r="7316" s="8" customFormat="1" x14ac:dyDescent="0.35"/>
    <row r="7317" s="8" customFormat="1" x14ac:dyDescent="0.35"/>
    <row r="7318" s="8" customFormat="1" x14ac:dyDescent="0.35"/>
    <row r="7319" s="8" customFormat="1" x14ac:dyDescent="0.35"/>
    <row r="7320" s="8" customFormat="1" x14ac:dyDescent="0.35"/>
    <row r="7321" s="8" customFormat="1" x14ac:dyDescent="0.35"/>
    <row r="7322" s="8" customFormat="1" x14ac:dyDescent="0.35"/>
    <row r="7323" s="8" customFormat="1" x14ac:dyDescent="0.35"/>
    <row r="7324" s="8" customFormat="1" x14ac:dyDescent="0.35"/>
    <row r="7325" s="8" customFormat="1" x14ac:dyDescent="0.35"/>
    <row r="7326" s="8" customFormat="1" x14ac:dyDescent="0.35"/>
    <row r="7327" s="8" customFormat="1" x14ac:dyDescent="0.35"/>
    <row r="7328" s="8" customFormat="1" x14ac:dyDescent="0.35"/>
    <row r="7329" s="8" customFormat="1" x14ac:dyDescent="0.35"/>
    <row r="7330" s="8" customFormat="1" x14ac:dyDescent="0.35"/>
    <row r="7331" s="8" customFormat="1" x14ac:dyDescent="0.35"/>
    <row r="7332" s="8" customFormat="1" x14ac:dyDescent="0.35"/>
    <row r="7333" s="8" customFormat="1" x14ac:dyDescent="0.35"/>
    <row r="7334" s="8" customFormat="1" x14ac:dyDescent="0.35"/>
    <row r="7335" s="8" customFormat="1" x14ac:dyDescent="0.35"/>
    <row r="7336" s="8" customFormat="1" x14ac:dyDescent="0.35"/>
    <row r="7337" s="8" customFormat="1" x14ac:dyDescent="0.35"/>
    <row r="7338" s="8" customFormat="1" x14ac:dyDescent="0.35"/>
    <row r="7339" s="8" customFormat="1" x14ac:dyDescent="0.35"/>
    <row r="7340" s="8" customFormat="1" x14ac:dyDescent="0.35"/>
    <row r="7341" s="8" customFormat="1" x14ac:dyDescent="0.35"/>
    <row r="7342" s="8" customFormat="1" x14ac:dyDescent="0.35"/>
    <row r="7343" s="8" customFormat="1" x14ac:dyDescent="0.35"/>
    <row r="7344" s="8" customFormat="1" x14ac:dyDescent="0.35"/>
    <row r="7345" s="8" customFormat="1" x14ac:dyDescent="0.35"/>
    <row r="7346" s="8" customFormat="1" x14ac:dyDescent="0.35"/>
    <row r="7347" s="8" customFormat="1" x14ac:dyDescent="0.35"/>
    <row r="7348" s="8" customFormat="1" x14ac:dyDescent="0.35"/>
    <row r="7349" s="8" customFormat="1" x14ac:dyDescent="0.35"/>
    <row r="7350" s="8" customFormat="1" x14ac:dyDescent="0.35"/>
    <row r="7351" s="8" customFormat="1" x14ac:dyDescent="0.35"/>
    <row r="7352" s="8" customFormat="1" x14ac:dyDescent="0.35"/>
    <row r="7353" s="8" customFormat="1" x14ac:dyDescent="0.35"/>
    <row r="7354" s="8" customFormat="1" x14ac:dyDescent="0.35"/>
    <row r="7355" s="8" customFormat="1" x14ac:dyDescent="0.35"/>
    <row r="7356" s="8" customFormat="1" x14ac:dyDescent="0.35"/>
    <row r="7357" s="8" customFormat="1" x14ac:dyDescent="0.35"/>
    <row r="7358" s="8" customFormat="1" x14ac:dyDescent="0.35"/>
    <row r="7359" s="8" customFormat="1" x14ac:dyDescent="0.35"/>
    <row r="7360" s="8" customFormat="1" x14ac:dyDescent="0.35"/>
    <row r="7361" s="8" customFormat="1" x14ac:dyDescent="0.35"/>
    <row r="7362" s="8" customFormat="1" x14ac:dyDescent="0.35"/>
    <row r="7363" s="8" customFormat="1" x14ac:dyDescent="0.35"/>
    <row r="7364" s="8" customFormat="1" x14ac:dyDescent="0.35"/>
    <row r="7365" s="8" customFormat="1" x14ac:dyDescent="0.35"/>
    <row r="7366" s="8" customFormat="1" x14ac:dyDescent="0.35"/>
    <row r="7367" s="8" customFormat="1" x14ac:dyDescent="0.35"/>
    <row r="7368" s="8" customFormat="1" x14ac:dyDescent="0.35"/>
    <row r="7369" s="8" customFormat="1" x14ac:dyDescent="0.35"/>
    <row r="7370" s="8" customFormat="1" x14ac:dyDescent="0.35"/>
    <row r="7371" s="8" customFormat="1" x14ac:dyDescent="0.35"/>
    <row r="7372" s="8" customFormat="1" x14ac:dyDescent="0.35"/>
    <row r="7373" s="8" customFormat="1" x14ac:dyDescent="0.35"/>
    <row r="7374" s="8" customFormat="1" x14ac:dyDescent="0.35"/>
    <row r="7375" s="8" customFormat="1" x14ac:dyDescent="0.35"/>
    <row r="7376" s="8" customFormat="1" x14ac:dyDescent="0.35"/>
    <row r="7377" s="8" customFormat="1" x14ac:dyDescent="0.35"/>
    <row r="7378" s="8" customFormat="1" x14ac:dyDescent="0.35"/>
    <row r="7379" s="8" customFormat="1" x14ac:dyDescent="0.35"/>
    <row r="7380" s="8" customFormat="1" x14ac:dyDescent="0.35"/>
    <row r="7381" s="8" customFormat="1" x14ac:dyDescent="0.35"/>
    <row r="7382" s="8" customFormat="1" x14ac:dyDescent="0.35"/>
    <row r="7383" s="8" customFormat="1" x14ac:dyDescent="0.35"/>
    <row r="7384" s="8" customFormat="1" x14ac:dyDescent="0.35"/>
    <row r="7385" s="8" customFormat="1" x14ac:dyDescent="0.35"/>
    <row r="7386" s="8" customFormat="1" x14ac:dyDescent="0.35"/>
    <row r="7387" s="8" customFormat="1" x14ac:dyDescent="0.35"/>
    <row r="7388" s="8" customFormat="1" x14ac:dyDescent="0.35"/>
    <row r="7389" s="8" customFormat="1" x14ac:dyDescent="0.35"/>
    <row r="7390" s="8" customFormat="1" x14ac:dyDescent="0.35"/>
    <row r="7391" s="8" customFormat="1" x14ac:dyDescent="0.35"/>
    <row r="7392" s="8" customFormat="1" x14ac:dyDescent="0.35"/>
    <row r="7393" s="8" customFormat="1" x14ac:dyDescent="0.35"/>
    <row r="7394" s="8" customFormat="1" x14ac:dyDescent="0.35"/>
    <row r="7395" s="8" customFormat="1" x14ac:dyDescent="0.35"/>
    <row r="7396" s="8" customFormat="1" x14ac:dyDescent="0.35"/>
    <row r="7397" s="8" customFormat="1" x14ac:dyDescent="0.35"/>
    <row r="7398" s="8" customFormat="1" x14ac:dyDescent="0.35"/>
    <row r="7399" s="8" customFormat="1" x14ac:dyDescent="0.35"/>
    <row r="7400" s="8" customFormat="1" x14ac:dyDescent="0.35"/>
    <row r="7401" s="8" customFormat="1" x14ac:dyDescent="0.35"/>
    <row r="7402" s="8" customFormat="1" x14ac:dyDescent="0.35"/>
    <row r="7403" s="8" customFormat="1" x14ac:dyDescent="0.35"/>
    <row r="7404" s="8" customFormat="1" x14ac:dyDescent="0.35"/>
    <row r="7405" s="8" customFormat="1" x14ac:dyDescent="0.35"/>
    <row r="7406" s="8" customFormat="1" x14ac:dyDescent="0.35"/>
    <row r="7407" s="8" customFormat="1" x14ac:dyDescent="0.35"/>
    <row r="7408" s="8" customFormat="1" x14ac:dyDescent="0.35"/>
    <row r="7409" s="8" customFormat="1" x14ac:dyDescent="0.35"/>
    <row r="7410" s="8" customFormat="1" x14ac:dyDescent="0.35"/>
    <row r="7411" s="8" customFormat="1" x14ac:dyDescent="0.35"/>
    <row r="7412" s="8" customFormat="1" x14ac:dyDescent="0.35"/>
    <row r="7413" s="8" customFormat="1" x14ac:dyDescent="0.35"/>
    <row r="7414" s="8" customFormat="1" x14ac:dyDescent="0.35"/>
    <row r="7415" s="8" customFormat="1" x14ac:dyDescent="0.35"/>
    <row r="7416" s="8" customFormat="1" x14ac:dyDescent="0.35"/>
    <row r="7417" s="8" customFormat="1" x14ac:dyDescent="0.35"/>
    <row r="7418" s="8" customFormat="1" x14ac:dyDescent="0.35"/>
    <row r="7419" s="8" customFormat="1" x14ac:dyDescent="0.35"/>
    <row r="7420" s="8" customFormat="1" x14ac:dyDescent="0.35"/>
    <row r="7421" s="8" customFormat="1" x14ac:dyDescent="0.35"/>
    <row r="7422" s="8" customFormat="1" x14ac:dyDescent="0.35"/>
    <row r="7423" s="8" customFormat="1" x14ac:dyDescent="0.35"/>
    <row r="7424" s="8" customFormat="1" x14ac:dyDescent="0.35"/>
    <row r="7425" s="8" customFormat="1" x14ac:dyDescent="0.35"/>
    <row r="7426" s="8" customFormat="1" x14ac:dyDescent="0.35"/>
    <row r="7427" s="8" customFormat="1" x14ac:dyDescent="0.35"/>
    <row r="7428" s="8" customFormat="1" x14ac:dyDescent="0.35"/>
    <row r="7429" s="8" customFormat="1" x14ac:dyDescent="0.35"/>
    <row r="7430" s="8" customFormat="1" x14ac:dyDescent="0.35"/>
    <row r="7431" s="8" customFormat="1" x14ac:dyDescent="0.35"/>
    <row r="7432" s="8" customFormat="1" x14ac:dyDescent="0.35"/>
    <row r="7433" s="8" customFormat="1" x14ac:dyDescent="0.35"/>
    <row r="7434" s="8" customFormat="1" x14ac:dyDescent="0.35"/>
    <row r="7435" s="8" customFormat="1" x14ac:dyDescent="0.35"/>
    <row r="7436" s="8" customFormat="1" x14ac:dyDescent="0.35"/>
    <row r="7437" s="8" customFormat="1" x14ac:dyDescent="0.35"/>
    <row r="7438" s="8" customFormat="1" x14ac:dyDescent="0.35"/>
    <row r="7439" s="8" customFormat="1" x14ac:dyDescent="0.35"/>
    <row r="7440" s="8" customFormat="1" x14ac:dyDescent="0.35"/>
    <row r="7441" s="8" customFormat="1" x14ac:dyDescent="0.35"/>
    <row r="7442" s="8" customFormat="1" x14ac:dyDescent="0.35"/>
    <row r="7443" s="8" customFormat="1" x14ac:dyDescent="0.35"/>
    <row r="7444" s="8" customFormat="1" x14ac:dyDescent="0.35"/>
    <row r="7445" s="8" customFormat="1" x14ac:dyDescent="0.35"/>
    <row r="7446" s="8" customFormat="1" x14ac:dyDescent="0.35"/>
    <row r="7447" s="8" customFormat="1" x14ac:dyDescent="0.35"/>
    <row r="7448" s="8" customFormat="1" x14ac:dyDescent="0.35"/>
    <row r="7449" s="8" customFormat="1" x14ac:dyDescent="0.35"/>
    <row r="7450" s="8" customFormat="1" x14ac:dyDescent="0.35"/>
    <row r="7451" s="8" customFormat="1" x14ac:dyDescent="0.35"/>
    <row r="7452" s="8" customFormat="1" x14ac:dyDescent="0.35"/>
    <row r="7453" s="8" customFormat="1" x14ac:dyDescent="0.35"/>
    <row r="7454" s="8" customFormat="1" x14ac:dyDescent="0.35"/>
    <row r="7455" s="8" customFormat="1" x14ac:dyDescent="0.35"/>
    <row r="7456" s="8" customFormat="1" x14ac:dyDescent="0.35"/>
    <row r="7457" s="8" customFormat="1" x14ac:dyDescent="0.35"/>
    <row r="7458" s="8" customFormat="1" x14ac:dyDescent="0.35"/>
    <row r="7459" s="8" customFormat="1" x14ac:dyDescent="0.35"/>
    <row r="7460" s="8" customFormat="1" x14ac:dyDescent="0.35"/>
    <row r="7461" s="8" customFormat="1" x14ac:dyDescent="0.35"/>
    <row r="7462" s="8" customFormat="1" x14ac:dyDescent="0.35"/>
    <row r="7463" s="8" customFormat="1" x14ac:dyDescent="0.35"/>
    <row r="7464" s="8" customFormat="1" x14ac:dyDescent="0.35"/>
    <row r="7465" s="8" customFormat="1" x14ac:dyDescent="0.35"/>
    <row r="7466" s="8" customFormat="1" x14ac:dyDescent="0.35"/>
    <row r="7467" s="8" customFormat="1" x14ac:dyDescent="0.35"/>
    <row r="7468" s="8" customFormat="1" x14ac:dyDescent="0.35"/>
    <row r="7469" s="8" customFormat="1" x14ac:dyDescent="0.35"/>
    <row r="7470" s="8" customFormat="1" x14ac:dyDescent="0.35"/>
    <row r="7471" s="8" customFormat="1" x14ac:dyDescent="0.35"/>
    <row r="7472" s="8" customFormat="1" x14ac:dyDescent="0.35"/>
    <row r="7473" s="8" customFormat="1" x14ac:dyDescent="0.35"/>
    <row r="7474" s="8" customFormat="1" x14ac:dyDescent="0.35"/>
    <row r="7475" s="8" customFormat="1" x14ac:dyDescent="0.35"/>
    <row r="7476" s="8" customFormat="1" x14ac:dyDescent="0.35"/>
    <row r="7477" s="8" customFormat="1" x14ac:dyDescent="0.35"/>
    <row r="7478" s="8" customFormat="1" x14ac:dyDescent="0.35"/>
    <row r="7479" s="8" customFormat="1" x14ac:dyDescent="0.35"/>
    <row r="7480" s="8" customFormat="1" x14ac:dyDescent="0.35"/>
    <row r="7481" s="8" customFormat="1" x14ac:dyDescent="0.35"/>
    <row r="7482" s="8" customFormat="1" x14ac:dyDescent="0.35"/>
    <row r="7483" s="8" customFormat="1" x14ac:dyDescent="0.35"/>
    <row r="7484" s="8" customFormat="1" x14ac:dyDescent="0.35"/>
    <row r="7485" s="8" customFormat="1" x14ac:dyDescent="0.35"/>
    <row r="7486" s="8" customFormat="1" x14ac:dyDescent="0.35"/>
    <row r="7487" s="8" customFormat="1" x14ac:dyDescent="0.35"/>
    <row r="7488" s="8" customFormat="1" x14ac:dyDescent="0.35"/>
    <row r="7489" s="8" customFormat="1" x14ac:dyDescent="0.35"/>
    <row r="7490" s="8" customFormat="1" x14ac:dyDescent="0.35"/>
    <row r="7491" s="8" customFormat="1" x14ac:dyDescent="0.35"/>
    <row r="7492" s="8" customFormat="1" x14ac:dyDescent="0.35"/>
    <row r="7493" s="8" customFormat="1" x14ac:dyDescent="0.35"/>
    <row r="7494" s="8" customFormat="1" x14ac:dyDescent="0.35"/>
    <row r="7495" s="8" customFormat="1" x14ac:dyDescent="0.35"/>
    <row r="7496" s="8" customFormat="1" x14ac:dyDescent="0.35"/>
    <row r="7497" s="8" customFormat="1" x14ac:dyDescent="0.35"/>
    <row r="7498" s="8" customFormat="1" x14ac:dyDescent="0.35"/>
    <row r="7499" s="8" customFormat="1" x14ac:dyDescent="0.35"/>
    <row r="7500" s="8" customFormat="1" x14ac:dyDescent="0.35"/>
    <row r="7501" s="8" customFormat="1" x14ac:dyDescent="0.35"/>
    <row r="7502" s="8" customFormat="1" x14ac:dyDescent="0.35"/>
    <row r="7503" s="8" customFormat="1" x14ac:dyDescent="0.35"/>
    <row r="7504" s="8" customFormat="1" x14ac:dyDescent="0.35"/>
    <row r="7505" s="8" customFormat="1" x14ac:dyDescent="0.35"/>
    <row r="7506" s="8" customFormat="1" x14ac:dyDescent="0.35"/>
    <row r="7507" s="8" customFormat="1" x14ac:dyDescent="0.35"/>
    <row r="7508" s="8" customFormat="1" x14ac:dyDescent="0.35"/>
    <row r="7509" s="8" customFormat="1" x14ac:dyDescent="0.35"/>
    <row r="7510" s="8" customFormat="1" x14ac:dyDescent="0.35"/>
    <row r="7511" s="8" customFormat="1" x14ac:dyDescent="0.35"/>
    <row r="7512" s="8" customFormat="1" x14ac:dyDescent="0.35"/>
    <row r="7513" s="8" customFormat="1" x14ac:dyDescent="0.35"/>
    <row r="7514" s="8" customFormat="1" x14ac:dyDescent="0.35"/>
    <row r="7515" s="8" customFormat="1" x14ac:dyDescent="0.35"/>
    <row r="7516" s="8" customFormat="1" x14ac:dyDescent="0.35"/>
    <row r="7517" s="8" customFormat="1" x14ac:dyDescent="0.35"/>
    <row r="7518" s="8" customFormat="1" x14ac:dyDescent="0.35"/>
    <row r="7519" s="8" customFormat="1" x14ac:dyDescent="0.35"/>
    <row r="7520" s="8" customFormat="1" x14ac:dyDescent="0.35"/>
    <row r="7521" s="8" customFormat="1" x14ac:dyDescent="0.35"/>
    <row r="7522" s="8" customFormat="1" x14ac:dyDescent="0.35"/>
    <row r="7523" s="8" customFormat="1" x14ac:dyDescent="0.35"/>
    <row r="7524" s="8" customFormat="1" x14ac:dyDescent="0.35"/>
    <row r="7525" s="8" customFormat="1" x14ac:dyDescent="0.35"/>
    <row r="7526" s="8" customFormat="1" x14ac:dyDescent="0.35"/>
    <row r="7527" s="8" customFormat="1" x14ac:dyDescent="0.35"/>
    <row r="7528" s="8" customFormat="1" x14ac:dyDescent="0.35"/>
    <row r="7529" s="8" customFormat="1" x14ac:dyDescent="0.35"/>
    <row r="7530" s="8" customFormat="1" x14ac:dyDescent="0.35"/>
    <row r="7531" s="8" customFormat="1" x14ac:dyDescent="0.35"/>
    <row r="7532" s="8" customFormat="1" x14ac:dyDescent="0.35"/>
    <row r="7533" s="8" customFormat="1" x14ac:dyDescent="0.35"/>
    <row r="7534" s="8" customFormat="1" x14ac:dyDescent="0.35"/>
    <row r="7535" s="8" customFormat="1" x14ac:dyDescent="0.35"/>
    <row r="7536" s="8" customFormat="1" x14ac:dyDescent="0.35"/>
    <row r="7537" s="8" customFormat="1" x14ac:dyDescent="0.35"/>
    <row r="7538" s="8" customFormat="1" x14ac:dyDescent="0.35"/>
    <row r="7539" s="8" customFormat="1" x14ac:dyDescent="0.35"/>
    <row r="7540" s="8" customFormat="1" x14ac:dyDescent="0.35"/>
    <row r="7541" s="8" customFormat="1" x14ac:dyDescent="0.35"/>
    <row r="7542" s="8" customFormat="1" x14ac:dyDescent="0.35"/>
    <row r="7543" s="8" customFormat="1" x14ac:dyDescent="0.35"/>
    <row r="7544" s="8" customFormat="1" x14ac:dyDescent="0.35"/>
    <row r="7545" s="8" customFormat="1" x14ac:dyDescent="0.35"/>
    <row r="7546" s="8" customFormat="1" x14ac:dyDescent="0.35"/>
    <row r="7547" s="8" customFormat="1" x14ac:dyDescent="0.35"/>
    <row r="7548" s="8" customFormat="1" x14ac:dyDescent="0.35"/>
    <row r="7549" s="8" customFormat="1" x14ac:dyDescent="0.35"/>
    <row r="7550" s="8" customFormat="1" x14ac:dyDescent="0.35"/>
    <row r="7551" s="8" customFormat="1" x14ac:dyDescent="0.35"/>
    <row r="7552" s="8" customFormat="1" x14ac:dyDescent="0.35"/>
    <row r="7553" s="8" customFormat="1" x14ac:dyDescent="0.35"/>
    <row r="7554" s="8" customFormat="1" x14ac:dyDescent="0.35"/>
    <row r="7555" s="8" customFormat="1" x14ac:dyDescent="0.35"/>
    <row r="7556" s="8" customFormat="1" x14ac:dyDescent="0.35"/>
    <row r="7557" s="8" customFormat="1" x14ac:dyDescent="0.35"/>
    <row r="7558" s="8" customFormat="1" x14ac:dyDescent="0.35"/>
    <row r="7559" s="8" customFormat="1" x14ac:dyDescent="0.35"/>
    <row r="7560" s="8" customFormat="1" x14ac:dyDescent="0.35"/>
    <row r="7561" s="8" customFormat="1" x14ac:dyDescent="0.35"/>
    <row r="7562" s="8" customFormat="1" x14ac:dyDescent="0.35"/>
    <row r="7563" s="8" customFormat="1" x14ac:dyDescent="0.35"/>
    <row r="7564" s="8" customFormat="1" x14ac:dyDescent="0.35"/>
    <row r="7565" s="8" customFormat="1" x14ac:dyDescent="0.35"/>
    <row r="7566" s="8" customFormat="1" x14ac:dyDescent="0.35"/>
    <row r="7567" s="8" customFormat="1" x14ac:dyDescent="0.35"/>
    <row r="7568" s="8" customFormat="1" x14ac:dyDescent="0.35"/>
    <row r="7569" s="8" customFormat="1" x14ac:dyDescent="0.35"/>
    <row r="7570" s="8" customFormat="1" x14ac:dyDescent="0.35"/>
    <row r="7571" s="8" customFormat="1" x14ac:dyDescent="0.35"/>
    <row r="7572" s="8" customFormat="1" x14ac:dyDescent="0.35"/>
    <row r="7573" s="8" customFormat="1" x14ac:dyDescent="0.35"/>
    <row r="7574" s="8" customFormat="1" x14ac:dyDescent="0.35"/>
    <row r="7575" s="8" customFormat="1" x14ac:dyDescent="0.35"/>
    <row r="7576" s="8" customFormat="1" x14ac:dyDescent="0.35"/>
    <row r="7577" s="8" customFormat="1" x14ac:dyDescent="0.35"/>
    <row r="7578" s="8" customFormat="1" x14ac:dyDescent="0.35"/>
    <row r="7579" s="8" customFormat="1" x14ac:dyDescent="0.35"/>
    <row r="7580" s="8" customFormat="1" x14ac:dyDescent="0.35"/>
    <row r="7581" s="8" customFormat="1" x14ac:dyDescent="0.35"/>
    <row r="7582" s="8" customFormat="1" x14ac:dyDescent="0.35"/>
    <row r="7583" s="8" customFormat="1" x14ac:dyDescent="0.35"/>
    <row r="7584" s="8" customFormat="1" x14ac:dyDescent="0.35"/>
    <row r="7585" s="8" customFormat="1" x14ac:dyDescent="0.35"/>
    <row r="7586" s="8" customFormat="1" x14ac:dyDescent="0.35"/>
    <row r="7587" s="8" customFormat="1" x14ac:dyDescent="0.35"/>
    <row r="7588" s="8" customFormat="1" x14ac:dyDescent="0.35"/>
    <row r="7589" s="8" customFormat="1" x14ac:dyDescent="0.35"/>
    <row r="7590" s="8" customFormat="1" x14ac:dyDescent="0.35"/>
    <row r="7591" s="8" customFormat="1" x14ac:dyDescent="0.35"/>
    <row r="7592" s="8" customFormat="1" x14ac:dyDescent="0.35"/>
    <row r="7593" s="8" customFormat="1" x14ac:dyDescent="0.35"/>
    <row r="7594" s="8" customFormat="1" x14ac:dyDescent="0.35"/>
    <row r="7595" s="8" customFormat="1" x14ac:dyDescent="0.35"/>
    <row r="7596" s="8" customFormat="1" x14ac:dyDescent="0.35"/>
    <row r="7597" s="8" customFormat="1" x14ac:dyDescent="0.35"/>
    <row r="7598" s="8" customFormat="1" x14ac:dyDescent="0.35"/>
    <row r="7599" s="8" customFormat="1" x14ac:dyDescent="0.35"/>
    <row r="7600" s="8" customFormat="1" x14ac:dyDescent="0.35"/>
    <row r="7601" s="8" customFormat="1" x14ac:dyDescent="0.35"/>
    <row r="7602" s="8" customFormat="1" x14ac:dyDescent="0.35"/>
    <row r="7603" s="8" customFormat="1" x14ac:dyDescent="0.35"/>
    <row r="7604" s="8" customFormat="1" x14ac:dyDescent="0.35"/>
    <row r="7605" s="8" customFormat="1" x14ac:dyDescent="0.35"/>
    <row r="7606" s="8" customFormat="1" x14ac:dyDescent="0.35"/>
    <row r="7607" s="8" customFormat="1" x14ac:dyDescent="0.35"/>
    <row r="7608" s="8" customFormat="1" x14ac:dyDescent="0.35"/>
    <row r="7609" s="8" customFormat="1" x14ac:dyDescent="0.35"/>
    <row r="7610" s="8" customFormat="1" x14ac:dyDescent="0.35"/>
    <row r="7611" s="8" customFormat="1" x14ac:dyDescent="0.35"/>
    <row r="7612" s="8" customFormat="1" x14ac:dyDescent="0.35"/>
    <row r="7613" s="8" customFormat="1" x14ac:dyDescent="0.35"/>
    <row r="7614" s="8" customFormat="1" x14ac:dyDescent="0.35"/>
    <row r="7615" s="8" customFormat="1" x14ac:dyDescent="0.35"/>
    <row r="7616" s="8" customFormat="1" x14ac:dyDescent="0.35"/>
    <row r="7617" s="8" customFormat="1" x14ac:dyDescent="0.35"/>
    <row r="7618" s="8" customFormat="1" x14ac:dyDescent="0.35"/>
    <row r="7619" s="8" customFormat="1" x14ac:dyDescent="0.35"/>
    <row r="7620" s="8" customFormat="1" x14ac:dyDescent="0.35"/>
    <row r="7621" s="8" customFormat="1" x14ac:dyDescent="0.35"/>
    <row r="7622" s="8" customFormat="1" x14ac:dyDescent="0.35"/>
    <row r="7623" s="8" customFormat="1" x14ac:dyDescent="0.35"/>
    <row r="7624" s="8" customFormat="1" x14ac:dyDescent="0.35"/>
    <row r="7625" s="8" customFormat="1" x14ac:dyDescent="0.35"/>
    <row r="7626" s="8" customFormat="1" x14ac:dyDescent="0.35"/>
    <row r="7627" s="8" customFormat="1" x14ac:dyDescent="0.35"/>
    <row r="7628" s="8" customFormat="1" x14ac:dyDescent="0.35"/>
    <row r="7629" s="8" customFormat="1" x14ac:dyDescent="0.35"/>
    <row r="7630" s="8" customFormat="1" x14ac:dyDescent="0.35"/>
    <row r="7631" s="8" customFormat="1" x14ac:dyDescent="0.35"/>
    <row r="7632" s="8" customFormat="1" x14ac:dyDescent="0.35"/>
    <row r="7633" s="8" customFormat="1" x14ac:dyDescent="0.35"/>
    <row r="7634" s="8" customFormat="1" x14ac:dyDescent="0.35"/>
    <row r="7635" s="8" customFormat="1" x14ac:dyDescent="0.35"/>
    <row r="7636" s="8" customFormat="1" x14ac:dyDescent="0.35"/>
    <row r="7637" s="8" customFormat="1" x14ac:dyDescent="0.35"/>
    <row r="7638" s="8" customFormat="1" x14ac:dyDescent="0.35"/>
    <row r="7639" s="8" customFormat="1" x14ac:dyDescent="0.35"/>
    <row r="7640" s="8" customFormat="1" x14ac:dyDescent="0.35"/>
    <row r="7641" s="8" customFormat="1" x14ac:dyDescent="0.35"/>
    <row r="7642" s="8" customFormat="1" x14ac:dyDescent="0.35"/>
    <row r="7643" s="8" customFormat="1" x14ac:dyDescent="0.35"/>
    <row r="7644" s="8" customFormat="1" x14ac:dyDescent="0.35"/>
    <row r="7645" s="8" customFormat="1" x14ac:dyDescent="0.35"/>
    <row r="7646" s="8" customFormat="1" x14ac:dyDescent="0.35"/>
    <row r="7647" s="8" customFormat="1" x14ac:dyDescent="0.35"/>
    <row r="7648" s="8" customFormat="1" x14ac:dyDescent="0.35"/>
    <row r="7649" s="8" customFormat="1" x14ac:dyDescent="0.35"/>
    <row r="7650" s="8" customFormat="1" x14ac:dyDescent="0.35"/>
    <row r="7651" s="8" customFormat="1" x14ac:dyDescent="0.35"/>
    <row r="7652" s="8" customFormat="1" x14ac:dyDescent="0.35"/>
    <row r="7653" s="8" customFormat="1" x14ac:dyDescent="0.35"/>
    <row r="7654" s="8" customFormat="1" x14ac:dyDescent="0.35"/>
    <row r="7655" s="8" customFormat="1" x14ac:dyDescent="0.35"/>
    <row r="7656" s="8" customFormat="1" x14ac:dyDescent="0.35"/>
    <row r="7657" s="8" customFormat="1" x14ac:dyDescent="0.35"/>
    <row r="7658" s="8" customFormat="1" x14ac:dyDescent="0.35"/>
    <row r="7659" s="8" customFormat="1" x14ac:dyDescent="0.35"/>
    <row r="7660" s="8" customFormat="1" x14ac:dyDescent="0.35"/>
    <row r="7661" s="8" customFormat="1" x14ac:dyDescent="0.35"/>
    <row r="7662" s="8" customFormat="1" x14ac:dyDescent="0.35"/>
    <row r="7663" s="8" customFormat="1" x14ac:dyDescent="0.35"/>
    <row r="7664" s="8" customFormat="1" x14ac:dyDescent="0.35"/>
    <row r="7665" s="8" customFormat="1" x14ac:dyDescent="0.35"/>
    <row r="7666" s="8" customFormat="1" x14ac:dyDescent="0.35"/>
    <row r="7667" s="8" customFormat="1" x14ac:dyDescent="0.35"/>
    <row r="7668" s="8" customFormat="1" x14ac:dyDescent="0.35"/>
    <row r="7669" s="8" customFormat="1" x14ac:dyDescent="0.35"/>
    <row r="7670" s="8" customFormat="1" x14ac:dyDescent="0.35"/>
    <row r="7671" s="8" customFormat="1" x14ac:dyDescent="0.35"/>
    <row r="7672" s="8" customFormat="1" x14ac:dyDescent="0.35"/>
    <row r="7673" s="8" customFormat="1" x14ac:dyDescent="0.35"/>
    <row r="7674" s="8" customFormat="1" x14ac:dyDescent="0.35"/>
    <row r="7675" s="8" customFormat="1" x14ac:dyDescent="0.35"/>
    <row r="7676" s="8" customFormat="1" x14ac:dyDescent="0.35"/>
    <row r="7677" s="8" customFormat="1" x14ac:dyDescent="0.35"/>
    <row r="7678" s="8" customFormat="1" x14ac:dyDescent="0.35"/>
    <row r="7679" s="8" customFormat="1" x14ac:dyDescent="0.35"/>
    <row r="7680" s="8" customFormat="1" x14ac:dyDescent="0.35"/>
    <row r="7681" s="8" customFormat="1" x14ac:dyDescent="0.35"/>
    <row r="7682" s="8" customFormat="1" x14ac:dyDescent="0.35"/>
    <row r="7683" s="8" customFormat="1" x14ac:dyDescent="0.35"/>
    <row r="7684" s="8" customFormat="1" x14ac:dyDescent="0.35"/>
    <row r="7685" s="8" customFormat="1" x14ac:dyDescent="0.35"/>
    <row r="7686" s="8" customFormat="1" x14ac:dyDescent="0.35"/>
    <row r="7687" s="8" customFormat="1" x14ac:dyDescent="0.35"/>
    <row r="7688" s="8" customFormat="1" x14ac:dyDescent="0.35"/>
    <row r="7689" s="8" customFormat="1" x14ac:dyDescent="0.35"/>
    <row r="7690" s="8" customFormat="1" x14ac:dyDescent="0.35"/>
    <row r="7691" s="8" customFormat="1" x14ac:dyDescent="0.35"/>
    <row r="7692" s="8" customFormat="1" x14ac:dyDescent="0.35"/>
    <row r="7693" s="8" customFormat="1" x14ac:dyDescent="0.35"/>
    <row r="7694" s="8" customFormat="1" x14ac:dyDescent="0.35"/>
    <row r="7695" s="8" customFormat="1" x14ac:dyDescent="0.35"/>
    <row r="7696" s="8" customFormat="1" x14ac:dyDescent="0.35"/>
    <row r="7697" s="8" customFormat="1" x14ac:dyDescent="0.35"/>
    <row r="7698" s="8" customFormat="1" x14ac:dyDescent="0.35"/>
    <row r="7699" s="8" customFormat="1" x14ac:dyDescent="0.35"/>
    <row r="7700" s="8" customFormat="1" x14ac:dyDescent="0.35"/>
    <row r="7701" s="8" customFormat="1" x14ac:dyDescent="0.35"/>
    <row r="7702" s="8" customFormat="1" x14ac:dyDescent="0.35"/>
    <row r="7703" s="8" customFormat="1" x14ac:dyDescent="0.35"/>
    <row r="7704" s="8" customFormat="1" x14ac:dyDescent="0.35"/>
    <row r="7705" s="8" customFormat="1" x14ac:dyDescent="0.35"/>
    <row r="7706" s="8" customFormat="1" x14ac:dyDescent="0.35"/>
    <row r="7707" s="8" customFormat="1" x14ac:dyDescent="0.35"/>
    <row r="7708" s="8" customFormat="1" x14ac:dyDescent="0.35"/>
    <row r="7709" s="8" customFormat="1" x14ac:dyDescent="0.35"/>
    <row r="7710" s="8" customFormat="1" x14ac:dyDescent="0.35"/>
    <row r="7711" s="8" customFormat="1" x14ac:dyDescent="0.35"/>
    <row r="7712" s="8" customFormat="1" x14ac:dyDescent="0.35"/>
    <row r="7713" s="8" customFormat="1" x14ac:dyDescent="0.35"/>
    <row r="7714" s="8" customFormat="1" x14ac:dyDescent="0.35"/>
    <row r="7715" s="8" customFormat="1" x14ac:dyDescent="0.35"/>
    <row r="7716" s="8" customFormat="1" x14ac:dyDescent="0.35"/>
    <row r="7717" s="8" customFormat="1" x14ac:dyDescent="0.35"/>
    <row r="7718" s="8" customFormat="1" x14ac:dyDescent="0.35"/>
    <row r="7719" s="8" customFormat="1" x14ac:dyDescent="0.35"/>
    <row r="7720" s="8" customFormat="1" x14ac:dyDescent="0.35"/>
    <row r="7721" s="8" customFormat="1" x14ac:dyDescent="0.35"/>
    <row r="7722" s="8" customFormat="1" x14ac:dyDescent="0.35"/>
    <row r="7723" s="8" customFormat="1" x14ac:dyDescent="0.35"/>
    <row r="7724" s="8" customFormat="1" x14ac:dyDescent="0.35"/>
    <row r="7725" s="8" customFormat="1" x14ac:dyDescent="0.35"/>
    <row r="7726" s="8" customFormat="1" x14ac:dyDescent="0.35"/>
    <row r="7727" s="8" customFormat="1" x14ac:dyDescent="0.35"/>
    <row r="7728" s="8" customFormat="1" x14ac:dyDescent="0.35"/>
    <row r="7729" s="8" customFormat="1" x14ac:dyDescent="0.35"/>
    <row r="7730" s="8" customFormat="1" x14ac:dyDescent="0.35"/>
    <row r="7731" s="8" customFormat="1" x14ac:dyDescent="0.35"/>
    <row r="7732" s="8" customFormat="1" x14ac:dyDescent="0.35"/>
    <row r="7733" s="8" customFormat="1" x14ac:dyDescent="0.35"/>
    <row r="7734" s="8" customFormat="1" x14ac:dyDescent="0.35"/>
    <row r="7735" s="8" customFormat="1" x14ac:dyDescent="0.35"/>
    <row r="7736" s="8" customFormat="1" x14ac:dyDescent="0.35"/>
    <row r="7737" s="8" customFormat="1" x14ac:dyDescent="0.35"/>
    <row r="7738" s="8" customFormat="1" x14ac:dyDescent="0.35"/>
    <row r="7739" s="8" customFormat="1" x14ac:dyDescent="0.35"/>
    <row r="7740" s="8" customFormat="1" x14ac:dyDescent="0.35"/>
    <row r="7741" s="8" customFormat="1" x14ac:dyDescent="0.35"/>
    <row r="7742" s="8" customFormat="1" x14ac:dyDescent="0.35"/>
    <row r="7743" s="8" customFormat="1" x14ac:dyDescent="0.35"/>
    <row r="7744" s="8" customFormat="1" x14ac:dyDescent="0.35"/>
    <row r="7745" s="8" customFormat="1" x14ac:dyDescent="0.35"/>
    <row r="7746" s="8" customFormat="1" x14ac:dyDescent="0.35"/>
    <row r="7747" s="8" customFormat="1" x14ac:dyDescent="0.35"/>
    <row r="7748" s="8" customFormat="1" x14ac:dyDescent="0.35"/>
    <row r="7749" s="8" customFormat="1" x14ac:dyDescent="0.35"/>
    <row r="7750" s="8" customFormat="1" x14ac:dyDescent="0.35"/>
    <row r="7751" s="8" customFormat="1" x14ac:dyDescent="0.35"/>
    <row r="7752" s="8" customFormat="1" x14ac:dyDescent="0.35"/>
    <row r="7753" s="8" customFormat="1" x14ac:dyDescent="0.35"/>
    <row r="7754" s="8" customFormat="1" x14ac:dyDescent="0.35"/>
    <row r="7755" s="8" customFormat="1" x14ac:dyDescent="0.35"/>
    <row r="7756" s="8" customFormat="1" x14ac:dyDescent="0.35"/>
    <row r="7757" s="8" customFormat="1" x14ac:dyDescent="0.35"/>
    <row r="7758" s="8" customFormat="1" x14ac:dyDescent="0.35"/>
    <row r="7759" s="8" customFormat="1" x14ac:dyDescent="0.35"/>
    <row r="7760" s="8" customFormat="1" x14ac:dyDescent="0.35"/>
    <row r="7761" s="8" customFormat="1" x14ac:dyDescent="0.35"/>
    <row r="7762" s="8" customFormat="1" x14ac:dyDescent="0.35"/>
    <row r="7763" s="8" customFormat="1" x14ac:dyDescent="0.35"/>
    <row r="7764" s="8" customFormat="1" x14ac:dyDescent="0.35"/>
    <row r="7765" s="8" customFormat="1" x14ac:dyDescent="0.35"/>
    <row r="7766" s="8" customFormat="1" x14ac:dyDescent="0.35"/>
    <row r="7767" s="8" customFormat="1" x14ac:dyDescent="0.35"/>
    <row r="7768" s="8" customFormat="1" x14ac:dyDescent="0.35"/>
    <row r="7769" s="8" customFormat="1" x14ac:dyDescent="0.35"/>
    <row r="7770" s="8" customFormat="1" x14ac:dyDescent="0.35"/>
    <row r="7771" s="8" customFormat="1" x14ac:dyDescent="0.35"/>
    <row r="7772" s="8" customFormat="1" x14ac:dyDescent="0.35"/>
    <row r="7773" s="8" customFormat="1" x14ac:dyDescent="0.35"/>
    <row r="7774" s="8" customFormat="1" x14ac:dyDescent="0.35"/>
    <row r="7775" s="8" customFormat="1" x14ac:dyDescent="0.35"/>
    <row r="7776" s="8" customFormat="1" x14ac:dyDescent="0.35"/>
    <row r="7777" s="8" customFormat="1" x14ac:dyDescent="0.35"/>
    <row r="7778" s="8" customFormat="1" x14ac:dyDescent="0.35"/>
    <row r="7779" s="8" customFormat="1" x14ac:dyDescent="0.35"/>
    <row r="7780" s="8" customFormat="1" x14ac:dyDescent="0.35"/>
    <row r="7781" s="8" customFormat="1" x14ac:dyDescent="0.35"/>
    <row r="7782" s="8" customFormat="1" x14ac:dyDescent="0.35"/>
    <row r="7783" s="8" customFormat="1" x14ac:dyDescent="0.35"/>
    <row r="7784" s="8" customFormat="1" x14ac:dyDescent="0.35"/>
    <row r="7785" s="8" customFormat="1" x14ac:dyDescent="0.35"/>
    <row r="7786" s="8" customFormat="1" x14ac:dyDescent="0.35"/>
    <row r="7787" s="8" customFormat="1" x14ac:dyDescent="0.35"/>
    <row r="7788" s="8" customFormat="1" x14ac:dyDescent="0.35"/>
    <row r="7789" s="8" customFormat="1" x14ac:dyDescent="0.35"/>
    <row r="7790" s="8" customFormat="1" x14ac:dyDescent="0.35"/>
    <row r="7791" s="8" customFormat="1" x14ac:dyDescent="0.35"/>
    <row r="7792" s="8" customFormat="1" x14ac:dyDescent="0.35"/>
    <row r="7793" s="8" customFormat="1" x14ac:dyDescent="0.35"/>
    <row r="7794" s="8" customFormat="1" x14ac:dyDescent="0.35"/>
    <row r="7795" s="8" customFormat="1" x14ac:dyDescent="0.35"/>
    <row r="7796" s="8" customFormat="1" x14ac:dyDescent="0.35"/>
    <row r="7797" s="8" customFormat="1" x14ac:dyDescent="0.35"/>
    <row r="7798" s="8" customFormat="1" x14ac:dyDescent="0.35"/>
    <row r="7799" s="8" customFormat="1" x14ac:dyDescent="0.35"/>
    <row r="7800" s="8" customFormat="1" x14ac:dyDescent="0.35"/>
    <row r="7801" s="8" customFormat="1" x14ac:dyDescent="0.35"/>
    <row r="7802" s="8" customFormat="1" x14ac:dyDescent="0.35"/>
    <row r="7803" s="8" customFormat="1" x14ac:dyDescent="0.35"/>
    <row r="7804" s="8" customFormat="1" x14ac:dyDescent="0.35"/>
    <row r="7805" s="8" customFormat="1" x14ac:dyDescent="0.35"/>
    <row r="7806" s="8" customFormat="1" x14ac:dyDescent="0.35"/>
    <row r="7807" s="8" customFormat="1" x14ac:dyDescent="0.35"/>
    <row r="7808" s="8" customFormat="1" x14ac:dyDescent="0.35"/>
    <row r="7809" s="8" customFormat="1" x14ac:dyDescent="0.35"/>
    <row r="7810" s="8" customFormat="1" x14ac:dyDescent="0.35"/>
    <row r="7811" s="8" customFormat="1" x14ac:dyDescent="0.35"/>
    <row r="7812" s="8" customFormat="1" x14ac:dyDescent="0.35"/>
    <row r="7813" s="8" customFormat="1" x14ac:dyDescent="0.35"/>
    <row r="7814" s="8" customFormat="1" x14ac:dyDescent="0.35"/>
    <row r="7815" s="8" customFormat="1" x14ac:dyDescent="0.35"/>
    <row r="7816" s="8" customFormat="1" x14ac:dyDescent="0.35"/>
    <row r="7817" s="8" customFormat="1" x14ac:dyDescent="0.35"/>
    <row r="7818" s="8" customFormat="1" x14ac:dyDescent="0.35"/>
    <row r="7819" s="8" customFormat="1" x14ac:dyDescent="0.35"/>
    <row r="7820" s="8" customFormat="1" x14ac:dyDescent="0.35"/>
    <row r="7821" s="8" customFormat="1" x14ac:dyDescent="0.35"/>
    <row r="7822" s="8" customFormat="1" x14ac:dyDescent="0.35"/>
    <row r="7823" s="8" customFormat="1" x14ac:dyDescent="0.35"/>
    <row r="7824" s="8" customFormat="1" x14ac:dyDescent="0.35"/>
    <row r="7825" s="8" customFormat="1" x14ac:dyDescent="0.35"/>
    <row r="7826" s="8" customFormat="1" x14ac:dyDescent="0.35"/>
    <row r="7827" s="8" customFormat="1" x14ac:dyDescent="0.35"/>
    <row r="7828" s="8" customFormat="1" x14ac:dyDescent="0.35"/>
    <row r="7829" s="8" customFormat="1" x14ac:dyDescent="0.35"/>
    <row r="7830" s="8" customFormat="1" x14ac:dyDescent="0.35"/>
    <row r="7831" s="8" customFormat="1" x14ac:dyDescent="0.35"/>
    <row r="7832" s="8" customFormat="1" x14ac:dyDescent="0.35"/>
    <row r="7833" s="8" customFormat="1" x14ac:dyDescent="0.35"/>
    <row r="7834" s="8" customFormat="1" x14ac:dyDescent="0.35"/>
    <row r="7835" s="8" customFormat="1" x14ac:dyDescent="0.35"/>
    <row r="7836" s="8" customFormat="1" x14ac:dyDescent="0.35"/>
    <row r="7837" s="8" customFormat="1" x14ac:dyDescent="0.35"/>
    <row r="7838" s="8" customFormat="1" x14ac:dyDescent="0.35"/>
    <row r="7839" s="8" customFormat="1" x14ac:dyDescent="0.35"/>
    <row r="7840" s="8" customFormat="1" x14ac:dyDescent="0.35"/>
    <row r="7841" s="8" customFormat="1" x14ac:dyDescent="0.35"/>
    <row r="7842" s="8" customFormat="1" x14ac:dyDescent="0.35"/>
    <row r="7843" s="8" customFormat="1" x14ac:dyDescent="0.35"/>
    <row r="7844" s="8" customFormat="1" x14ac:dyDescent="0.35"/>
    <row r="7845" s="8" customFormat="1" x14ac:dyDescent="0.35"/>
    <row r="7846" s="8" customFormat="1" x14ac:dyDescent="0.35"/>
    <row r="7847" s="8" customFormat="1" x14ac:dyDescent="0.35"/>
    <row r="7848" s="8" customFormat="1" x14ac:dyDescent="0.35"/>
    <row r="7849" s="8" customFormat="1" x14ac:dyDescent="0.35"/>
    <row r="7850" s="8" customFormat="1" x14ac:dyDescent="0.35"/>
    <row r="7851" s="8" customFormat="1" x14ac:dyDescent="0.35"/>
    <row r="7852" s="8" customFormat="1" x14ac:dyDescent="0.35"/>
    <row r="7853" s="8" customFormat="1" x14ac:dyDescent="0.35"/>
    <row r="7854" s="8" customFormat="1" x14ac:dyDescent="0.35"/>
    <row r="7855" s="8" customFormat="1" x14ac:dyDescent="0.35"/>
    <row r="7856" s="8" customFormat="1" x14ac:dyDescent="0.35"/>
    <row r="7857" s="8" customFormat="1" x14ac:dyDescent="0.35"/>
    <row r="7858" s="8" customFormat="1" x14ac:dyDescent="0.35"/>
    <row r="7859" s="8" customFormat="1" x14ac:dyDescent="0.35"/>
    <row r="7860" s="8" customFormat="1" x14ac:dyDescent="0.35"/>
    <row r="7861" s="8" customFormat="1" x14ac:dyDescent="0.35"/>
    <row r="7862" s="8" customFormat="1" x14ac:dyDescent="0.35"/>
    <row r="7863" s="8" customFormat="1" x14ac:dyDescent="0.35"/>
    <row r="7864" s="8" customFormat="1" x14ac:dyDescent="0.35"/>
    <row r="7865" s="8" customFormat="1" x14ac:dyDescent="0.35"/>
    <row r="7866" s="8" customFormat="1" x14ac:dyDescent="0.35"/>
    <row r="7867" s="8" customFormat="1" x14ac:dyDescent="0.35"/>
    <row r="7868" s="8" customFormat="1" x14ac:dyDescent="0.35"/>
    <row r="7869" s="8" customFormat="1" x14ac:dyDescent="0.35"/>
    <row r="7870" s="8" customFormat="1" x14ac:dyDescent="0.35"/>
    <row r="7871" s="8" customFormat="1" x14ac:dyDescent="0.35"/>
    <row r="7872" s="8" customFormat="1" x14ac:dyDescent="0.35"/>
    <row r="7873" s="8" customFormat="1" x14ac:dyDescent="0.35"/>
    <row r="7874" s="8" customFormat="1" x14ac:dyDescent="0.35"/>
    <row r="7875" s="8" customFormat="1" x14ac:dyDescent="0.35"/>
    <row r="7876" s="8" customFormat="1" x14ac:dyDescent="0.35"/>
    <row r="7877" s="8" customFormat="1" x14ac:dyDescent="0.35"/>
    <row r="7878" s="8" customFormat="1" x14ac:dyDescent="0.35"/>
    <row r="7879" s="8" customFormat="1" x14ac:dyDescent="0.35"/>
    <row r="7880" s="8" customFormat="1" x14ac:dyDescent="0.35"/>
    <row r="7881" s="8" customFormat="1" x14ac:dyDescent="0.35"/>
    <row r="7882" s="8" customFormat="1" x14ac:dyDescent="0.35"/>
    <row r="7883" s="8" customFormat="1" x14ac:dyDescent="0.35"/>
    <row r="7884" s="8" customFormat="1" x14ac:dyDescent="0.35"/>
    <row r="7885" s="8" customFormat="1" x14ac:dyDescent="0.35"/>
    <row r="7886" s="8" customFormat="1" x14ac:dyDescent="0.35"/>
    <row r="7887" s="8" customFormat="1" x14ac:dyDescent="0.35"/>
    <row r="7888" s="8" customFormat="1" x14ac:dyDescent="0.35"/>
    <row r="7889" s="8" customFormat="1" x14ac:dyDescent="0.35"/>
    <row r="7890" s="8" customFormat="1" x14ac:dyDescent="0.35"/>
    <row r="7891" s="8" customFormat="1" x14ac:dyDescent="0.35"/>
    <row r="7892" s="8" customFormat="1" x14ac:dyDescent="0.35"/>
    <row r="7893" s="8" customFormat="1" x14ac:dyDescent="0.35"/>
    <row r="7894" s="8" customFormat="1" x14ac:dyDescent="0.35"/>
    <row r="7895" s="8" customFormat="1" x14ac:dyDescent="0.35"/>
    <row r="7896" s="8" customFormat="1" x14ac:dyDescent="0.35"/>
    <row r="7897" s="8" customFormat="1" x14ac:dyDescent="0.35"/>
    <row r="7898" s="8" customFormat="1" x14ac:dyDescent="0.35"/>
    <row r="7899" s="8" customFormat="1" x14ac:dyDescent="0.35"/>
    <row r="7900" s="8" customFormat="1" x14ac:dyDescent="0.35"/>
    <row r="7901" s="8" customFormat="1" x14ac:dyDescent="0.35"/>
    <row r="7902" s="8" customFormat="1" x14ac:dyDescent="0.35"/>
    <row r="7903" s="8" customFormat="1" x14ac:dyDescent="0.35"/>
    <row r="7904" s="8" customFormat="1" x14ac:dyDescent="0.35"/>
    <row r="7905" s="8" customFormat="1" x14ac:dyDescent="0.35"/>
    <row r="7906" s="8" customFormat="1" x14ac:dyDescent="0.35"/>
    <row r="7907" s="8" customFormat="1" x14ac:dyDescent="0.35"/>
    <row r="7908" s="8" customFormat="1" x14ac:dyDescent="0.35"/>
    <row r="7909" s="8" customFormat="1" x14ac:dyDescent="0.35"/>
    <row r="7910" s="8" customFormat="1" x14ac:dyDescent="0.35"/>
    <row r="7911" s="8" customFormat="1" x14ac:dyDescent="0.35"/>
    <row r="7912" s="8" customFormat="1" x14ac:dyDescent="0.35"/>
    <row r="7913" s="8" customFormat="1" x14ac:dyDescent="0.35"/>
    <row r="7914" s="8" customFormat="1" x14ac:dyDescent="0.35"/>
    <row r="7915" s="8" customFormat="1" x14ac:dyDescent="0.35"/>
    <row r="7916" s="8" customFormat="1" x14ac:dyDescent="0.35"/>
    <row r="7917" s="8" customFormat="1" x14ac:dyDescent="0.35"/>
    <row r="7918" s="8" customFormat="1" x14ac:dyDescent="0.35"/>
    <row r="7919" s="8" customFormat="1" x14ac:dyDescent="0.35"/>
    <row r="7920" s="8" customFormat="1" x14ac:dyDescent="0.35"/>
    <row r="7921" s="8" customFormat="1" x14ac:dyDescent="0.35"/>
    <row r="7922" s="8" customFormat="1" x14ac:dyDescent="0.35"/>
    <row r="7923" s="8" customFormat="1" x14ac:dyDescent="0.35"/>
    <row r="7924" s="8" customFormat="1" x14ac:dyDescent="0.35"/>
    <row r="7925" s="8" customFormat="1" x14ac:dyDescent="0.35"/>
    <row r="7926" s="8" customFormat="1" x14ac:dyDescent="0.35"/>
    <row r="7927" s="8" customFormat="1" x14ac:dyDescent="0.35"/>
    <row r="7928" s="8" customFormat="1" x14ac:dyDescent="0.35"/>
    <row r="7929" s="8" customFormat="1" x14ac:dyDescent="0.35"/>
    <row r="7930" s="8" customFormat="1" x14ac:dyDescent="0.35"/>
    <row r="7931" s="8" customFormat="1" x14ac:dyDescent="0.35"/>
    <row r="7932" s="8" customFormat="1" x14ac:dyDescent="0.35"/>
    <row r="7933" s="8" customFormat="1" x14ac:dyDescent="0.35"/>
    <row r="7934" s="8" customFormat="1" x14ac:dyDescent="0.35"/>
    <row r="7935" s="8" customFormat="1" x14ac:dyDescent="0.35"/>
    <row r="7936" s="8" customFormat="1" x14ac:dyDescent="0.35"/>
    <row r="7937" s="8" customFormat="1" x14ac:dyDescent="0.35"/>
    <row r="7938" s="8" customFormat="1" x14ac:dyDescent="0.35"/>
    <row r="7939" s="8" customFormat="1" x14ac:dyDescent="0.35"/>
    <row r="7940" s="8" customFormat="1" x14ac:dyDescent="0.35"/>
    <row r="7941" s="8" customFormat="1" x14ac:dyDescent="0.35"/>
    <row r="7942" s="8" customFormat="1" x14ac:dyDescent="0.35"/>
    <row r="7943" s="8" customFormat="1" x14ac:dyDescent="0.35"/>
    <row r="7944" s="8" customFormat="1" x14ac:dyDescent="0.35"/>
    <row r="7945" s="8" customFormat="1" x14ac:dyDescent="0.35"/>
    <row r="7946" s="8" customFormat="1" x14ac:dyDescent="0.35"/>
    <row r="7947" s="8" customFormat="1" x14ac:dyDescent="0.35"/>
    <row r="7948" s="8" customFormat="1" x14ac:dyDescent="0.35"/>
    <row r="7949" s="8" customFormat="1" x14ac:dyDescent="0.35"/>
    <row r="7950" s="8" customFormat="1" x14ac:dyDescent="0.35"/>
    <row r="7951" s="8" customFormat="1" x14ac:dyDescent="0.35"/>
    <row r="7952" s="8" customFormat="1" x14ac:dyDescent="0.35"/>
    <row r="7953" s="8" customFormat="1" x14ac:dyDescent="0.35"/>
    <row r="7954" s="8" customFormat="1" x14ac:dyDescent="0.35"/>
    <row r="7955" s="8" customFormat="1" x14ac:dyDescent="0.35"/>
    <row r="7956" s="8" customFormat="1" x14ac:dyDescent="0.35"/>
    <row r="7957" s="8" customFormat="1" x14ac:dyDescent="0.35"/>
    <row r="7958" s="8" customFormat="1" x14ac:dyDescent="0.35"/>
    <row r="7959" s="8" customFormat="1" x14ac:dyDescent="0.35"/>
    <row r="7960" s="8" customFormat="1" x14ac:dyDescent="0.35"/>
    <row r="7961" s="8" customFormat="1" x14ac:dyDescent="0.35"/>
    <row r="7962" s="8" customFormat="1" x14ac:dyDescent="0.35"/>
    <row r="7963" s="8" customFormat="1" x14ac:dyDescent="0.35"/>
    <row r="7964" s="8" customFormat="1" x14ac:dyDescent="0.35"/>
    <row r="7965" s="8" customFormat="1" x14ac:dyDescent="0.35"/>
    <row r="7966" s="8" customFormat="1" x14ac:dyDescent="0.35"/>
    <row r="7967" s="8" customFormat="1" x14ac:dyDescent="0.35"/>
    <row r="7968" s="8" customFormat="1" x14ac:dyDescent="0.35"/>
    <row r="7969" s="8" customFormat="1" x14ac:dyDescent="0.35"/>
    <row r="7970" s="8" customFormat="1" x14ac:dyDescent="0.35"/>
    <row r="7971" s="8" customFormat="1" x14ac:dyDescent="0.35"/>
    <row r="7972" s="8" customFormat="1" x14ac:dyDescent="0.35"/>
    <row r="7973" s="8" customFormat="1" x14ac:dyDescent="0.35"/>
    <row r="7974" s="8" customFormat="1" x14ac:dyDescent="0.35"/>
    <row r="7975" s="8" customFormat="1" x14ac:dyDescent="0.35"/>
    <row r="7976" s="8" customFormat="1" x14ac:dyDescent="0.35"/>
    <row r="7977" s="8" customFormat="1" x14ac:dyDescent="0.35"/>
    <row r="7978" s="8" customFormat="1" x14ac:dyDescent="0.35"/>
    <row r="7979" s="8" customFormat="1" x14ac:dyDescent="0.35"/>
    <row r="7980" s="8" customFormat="1" x14ac:dyDescent="0.35"/>
    <row r="7981" s="8" customFormat="1" x14ac:dyDescent="0.35"/>
    <row r="7982" s="8" customFormat="1" x14ac:dyDescent="0.35"/>
    <row r="7983" s="8" customFormat="1" x14ac:dyDescent="0.35"/>
    <row r="7984" s="8" customFormat="1" x14ac:dyDescent="0.35"/>
    <row r="7985" s="8" customFormat="1" x14ac:dyDescent="0.35"/>
    <row r="7986" s="8" customFormat="1" x14ac:dyDescent="0.35"/>
    <row r="7987" s="8" customFormat="1" x14ac:dyDescent="0.35"/>
    <row r="7988" s="8" customFormat="1" x14ac:dyDescent="0.35"/>
    <row r="7989" s="8" customFormat="1" x14ac:dyDescent="0.35"/>
    <row r="7990" s="8" customFormat="1" x14ac:dyDescent="0.35"/>
    <row r="7991" s="8" customFormat="1" x14ac:dyDescent="0.35"/>
    <row r="7992" s="8" customFormat="1" x14ac:dyDescent="0.35"/>
    <row r="7993" s="8" customFormat="1" x14ac:dyDescent="0.35"/>
    <row r="7994" s="8" customFormat="1" x14ac:dyDescent="0.35"/>
    <row r="7995" s="8" customFormat="1" x14ac:dyDescent="0.35"/>
    <row r="7996" s="8" customFormat="1" x14ac:dyDescent="0.35"/>
    <row r="7997" s="8" customFormat="1" x14ac:dyDescent="0.35"/>
    <row r="7998" s="8" customFormat="1" x14ac:dyDescent="0.35"/>
    <row r="7999" s="8" customFormat="1" x14ac:dyDescent="0.35"/>
    <row r="8000" s="8" customFormat="1" x14ac:dyDescent="0.35"/>
    <row r="8001" s="8" customFormat="1" x14ac:dyDescent="0.35"/>
    <row r="8002" s="8" customFormat="1" x14ac:dyDescent="0.35"/>
    <row r="8003" s="8" customFormat="1" x14ac:dyDescent="0.35"/>
    <row r="8004" s="8" customFormat="1" x14ac:dyDescent="0.35"/>
    <row r="8005" s="8" customFormat="1" x14ac:dyDescent="0.35"/>
    <row r="8006" s="8" customFormat="1" x14ac:dyDescent="0.35"/>
    <row r="8007" s="8" customFormat="1" x14ac:dyDescent="0.35"/>
    <row r="8008" s="8" customFormat="1" x14ac:dyDescent="0.35"/>
    <row r="8009" s="8" customFormat="1" x14ac:dyDescent="0.35"/>
    <row r="8010" s="8" customFormat="1" x14ac:dyDescent="0.35"/>
    <row r="8011" s="8" customFormat="1" x14ac:dyDescent="0.35"/>
    <row r="8012" s="8" customFormat="1" x14ac:dyDescent="0.35"/>
    <row r="8013" s="8" customFormat="1" x14ac:dyDescent="0.35"/>
    <row r="8014" s="8" customFormat="1" x14ac:dyDescent="0.35"/>
    <row r="8015" s="8" customFormat="1" x14ac:dyDescent="0.35"/>
    <row r="8016" s="8" customFormat="1" x14ac:dyDescent="0.35"/>
    <row r="8017" s="8" customFormat="1" x14ac:dyDescent="0.35"/>
    <row r="8018" s="8" customFormat="1" x14ac:dyDescent="0.35"/>
    <row r="8019" s="8" customFormat="1" x14ac:dyDescent="0.35"/>
    <row r="8020" s="8" customFormat="1" x14ac:dyDescent="0.35"/>
    <row r="8021" s="8" customFormat="1" x14ac:dyDescent="0.35"/>
    <row r="8022" s="8" customFormat="1" x14ac:dyDescent="0.35"/>
    <row r="8023" s="8" customFormat="1" x14ac:dyDescent="0.35"/>
    <row r="8024" s="8" customFormat="1" x14ac:dyDescent="0.35"/>
    <row r="8025" s="8" customFormat="1" x14ac:dyDescent="0.35"/>
    <row r="8026" s="8" customFormat="1" x14ac:dyDescent="0.35"/>
    <row r="8027" s="8" customFormat="1" x14ac:dyDescent="0.35"/>
    <row r="8028" s="8" customFormat="1" x14ac:dyDescent="0.35"/>
    <row r="8029" s="8" customFormat="1" x14ac:dyDescent="0.35"/>
    <row r="8030" s="8" customFormat="1" x14ac:dyDescent="0.35"/>
    <row r="8031" s="8" customFormat="1" x14ac:dyDescent="0.35"/>
    <row r="8032" s="8" customFormat="1" x14ac:dyDescent="0.35"/>
    <row r="8033" s="8" customFormat="1" x14ac:dyDescent="0.35"/>
    <row r="8034" s="8" customFormat="1" x14ac:dyDescent="0.35"/>
    <row r="8035" s="8" customFormat="1" x14ac:dyDescent="0.35"/>
    <row r="8036" s="8" customFormat="1" x14ac:dyDescent="0.35"/>
    <row r="8037" s="8" customFormat="1" x14ac:dyDescent="0.35"/>
    <row r="8038" s="8" customFormat="1" x14ac:dyDescent="0.35"/>
    <row r="8039" s="8" customFormat="1" x14ac:dyDescent="0.35"/>
    <row r="8040" s="8" customFormat="1" x14ac:dyDescent="0.35"/>
    <row r="8041" s="8" customFormat="1" x14ac:dyDescent="0.35"/>
    <row r="8042" s="8" customFormat="1" x14ac:dyDescent="0.35"/>
    <row r="8043" s="8" customFormat="1" x14ac:dyDescent="0.35"/>
    <row r="8044" s="8" customFormat="1" x14ac:dyDescent="0.35"/>
    <row r="8045" s="8" customFormat="1" x14ac:dyDescent="0.35"/>
    <row r="8046" s="8" customFormat="1" x14ac:dyDescent="0.35"/>
    <row r="8047" s="8" customFormat="1" x14ac:dyDescent="0.35"/>
    <row r="8048" s="8" customFormat="1" x14ac:dyDescent="0.35"/>
    <row r="8049" s="8" customFormat="1" x14ac:dyDescent="0.35"/>
    <row r="8050" s="8" customFormat="1" x14ac:dyDescent="0.35"/>
    <row r="8051" s="8" customFormat="1" x14ac:dyDescent="0.35"/>
    <row r="8052" s="8" customFormat="1" x14ac:dyDescent="0.35"/>
    <row r="8053" s="8" customFormat="1" x14ac:dyDescent="0.35"/>
    <row r="8054" s="8" customFormat="1" x14ac:dyDescent="0.35"/>
    <row r="8055" s="8" customFormat="1" x14ac:dyDescent="0.35"/>
    <row r="8056" s="8" customFormat="1" x14ac:dyDescent="0.35"/>
    <row r="8057" s="8" customFormat="1" x14ac:dyDescent="0.35"/>
    <row r="8058" s="8" customFormat="1" x14ac:dyDescent="0.35"/>
    <row r="8059" s="8" customFormat="1" x14ac:dyDescent="0.35"/>
    <row r="8060" s="8" customFormat="1" x14ac:dyDescent="0.35"/>
    <row r="8061" s="8" customFormat="1" x14ac:dyDescent="0.35"/>
    <row r="8062" s="8" customFormat="1" x14ac:dyDescent="0.35"/>
    <row r="8063" s="8" customFormat="1" x14ac:dyDescent="0.35"/>
    <row r="8064" s="8" customFormat="1" x14ac:dyDescent="0.35"/>
    <row r="8065" s="8" customFormat="1" x14ac:dyDescent="0.35"/>
    <row r="8066" s="8" customFormat="1" x14ac:dyDescent="0.35"/>
    <row r="8067" s="8" customFormat="1" x14ac:dyDescent="0.35"/>
    <row r="8068" s="8" customFormat="1" x14ac:dyDescent="0.35"/>
    <row r="8069" s="8" customFormat="1" x14ac:dyDescent="0.35"/>
    <row r="8070" s="8" customFormat="1" x14ac:dyDescent="0.35"/>
    <row r="8071" s="8" customFormat="1" x14ac:dyDescent="0.35"/>
    <row r="8072" s="8" customFormat="1" x14ac:dyDescent="0.35"/>
    <row r="8073" s="8" customFormat="1" x14ac:dyDescent="0.35"/>
    <row r="8074" s="8" customFormat="1" x14ac:dyDescent="0.35"/>
    <row r="8075" s="8" customFormat="1" x14ac:dyDescent="0.35"/>
    <row r="8076" s="8" customFormat="1" x14ac:dyDescent="0.35"/>
    <row r="8077" s="8" customFormat="1" x14ac:dyDescent="0.35"/>
    <row r="8078" s="8" customFormat="1" x14ac:dyDescent="0.35"/>
    <row r="8079" s="8" customFormat="1" x14ac:dyDescent="0.35"/>
    <row r="8080" s="8" customFormat="1" x14ac:dyDescent="0.35"/>
    <row r="8081" s="8" customFormat="1" x14ac:dyDescent="0.35"/>
    <row r="8082" s="8" customFormat="1" x14ac:dyDescent="0.35"/>
    <row r="8083" s="8" customFormat="1" x14ac:dyDescent="0.35"/>
    <row r="8084" s="8" customFormat="1" x14ac:dyDescent="0.35"/>
    <row r="8085" s="8" customFormat="1" x14ac:dyDescent="0.35"/>
    <row r="8086" s="8" customFormat="1" x14ac:dyDescent="0.35"/>
    <row r="8087" s="8" customFormat="1" x14ac:dyDescent="0.35"/>
    <row r="8088" s="8" customFormat="1" x14ac:dyDescent="0.35"/>
    <row r="8089" s="8" customFormat="1" x14ac:dyDescent="0.35"/>
    <row r="8090" s="8" customFormat="1" x14ac:dyDescent="0.35"/>
    <row r="8091" s="8" customFormat="1" x14ac:dyDescent="0.35"/>
    <row r="8092" s="8" customFormat="1" x14ac:dyDescent="0.35"/>
    <row r="8093" s="8" customFormat="1" x14ac:dyDescent="0.35"/>
    <row r="8094" s="8" customFormat="1" x14ac:dyDescent="0.35"/>
    <row r="8095" s="8" customFormat="1" x14ac:dyDescent="0.35"/>
    <row r="8096" s="8" customFormat="1" x14ac:dyDescent="0.35"/>
    <row r="8097" s="8" customFormat="1" x14ac:dyDescent="0.35"/>
    <row r="8098" s="8" customFormat="1" x14ac:dyDescent="0.35"/>
    <row r="8099" s="8" customFormat="1" x14ac:dyDescent="0.35"/>
    <row r="8100" s="8" customFormat="1" x14ac:dyDescent="0.35"/>
    <row r="8101" s="8" customFormat="1" x14ac:dyDescent="0.35"/>
    <row r="8102" s="8" customFormat="1" x14ac:dyDescent="0.35"/>
    <row r="8103" s="8" customFormat="1" x14ac:dyDescent="0.35"/>
    <row r="8104" s="8" customFormat="1" x14ac:dyDescent="0.35"/>
    <row r="8105" s="8" customFormat="1" x14ac:dyDescent="0.35"/>
    <row r="8106" s="8" customFormat="1" x14ac:dyDescent="0.35"/>
    <row r="8107" s="8" customFormat="1" x14ac:dyDescent="0.35"/>
    <row r="8108" s="8" customFormat="1" x14ac:dyDescent="0.35"/>
    <row r="8109" s="8" customFormat="1" x14ac:dyDescent="0.35"/>
    <row r="8110" s="8" customFormat="1" x14ac:dyDescent="0.35"/>
    <row r="8111" s="8" customFormat="1" x14ac:dyDescent="0.35"/>
    <row r="8112" s="8" customFormat="1" x14ac:dyDescent="0.35"/>
    <row r="8113" s="8" customFormat="1" x14ac:dyDescent="0.35"/>
    <row r="8114" s="8" customFormat="1" x14ac:dyDescent="0.35"/>
    <row r="8115" s="8" customFormat="1" x14ac:dyDescent="0.35"/>
    <row r="8116" s="8" customFormat="1" x14ac:dyDescent="0.35"/>
    <row r="8117" s="8" customFormat="1" x14ac:dyDescent="0.35"/>
    <row r="8118" s="8" customFormat="1" x14ac:dyDescent="0.35"/>
    <row r="8119" s="8" customFormat="1" x14ac:dyDescent="0.35"/>
    <row r="8120" s="8" customFormat="1" x14ac:dyDescent="0.35"/>
    <row r="8121" s="8" customFormat="1" x14ac:dyDescent="0.35"/>
    <row r="8122" s="8" customFormat="1" x14ac:dyDescent="0.35"/>
    <row r="8123" s="8" customFormat="1" x14ac:dyDescent="0.35"/>
    <row r="8124" s="8" customFormat="1" x14ac:dyDescent="0.35"/>
    <row r="8125" s="8" customFormat="1" x14ac:dyDescent="0.35"/>
    <row r="8126" s="8" customFormat="1" x14ac:dyDescent="0.35"/>
    <row r="8127" s="8" customFormat="1" x14ac:dyDescent="0.35"/>
    <row r="8128" s="8" customFormat="1" x14ac:dyDescent="0.35"/>
    <row r="8129" s="8" customFormat="1" x14ac:dyDescent="0.35"/>
    <row r="8130" s="8" customFormat="1" x14ac:dyDescent="0.35"/>
    <row r="8131" s="8" customFormat="1" x14ac:dyDescent="0.35"/>
    <row r="8132" s="8" customFormat="1" x14ac:dyDescent="0.35"/>
    <row r="8133" s="8" customFormat="1" x14ac:dyDescent="0.35"/>
    <row r="8134" s="8" customFormat="1" x14ac:dyDescent="0.35"/>
    <row r="8135" s="8" customFormat="1" x14ac:dyDescent="0.35"/>
    <row r="8136" s="8" customFormat="1" x14ac:dyDescent="0.35"/>
    <row r="8137" s="8" customFormat="1" x14ac:dyDescent="0.35"/>
    <row r="8138" s="8" customFormat="1" x14ac:dyDescent="0.35"/>
    <row r="8139" s="8" customFormat="1" x14ac:dyDescent="0.35"/>
    <row r="8140" s="8" customFormat="1" x14ac:dyDescent="0.35"/>
    <row r="8141" s="8" customFormat="1" x14ac:dyDescent="0.35"/>
    <row r="8142" s="8" customFormat="1" x14ac:dyDescent="0.35"/>
    <row r="8143" s="8" customFormat="1" x14ac:dyDescent="0.35"/>
    <row r="8144" s="8" customFormat="1" x14ac:dyDescent="0.35"/>
    <row r="8145" s="8" customFormat="1" x14ac:dyDescent="0.35"/>
    <row r="8146" s="8" customFormat="1" x14ac:dyDescent="0.35"/>
    <row r="8147" s="8" customFormat="1" x14ac:dyDescent="0.35"/>
    <row r="8148" s="8" customFormat="1" x14ac:dyDescent="0.35"/>
    <row r="8149" s="8" customFormat="1" x14ac:dyDescent="0.35"/>
    <row r="8150" s="8" customFormat="1" x14ac:dyDescent="0.35"/>
    <row r="8151" s="8" customFormat="1" x14ac:dyDescent="0.35"/>
    <row r="8152" s="8" customFormat="1" x14ac:dyDescent="0.35"/>
    <row r="8153" s="8" customFormat="1" x14ac:dyDescent="0.35"/>
    <row r="8154" s="8" customFormat="1" x14ac:dyDescent="0.35"/>
    <row r="8155" s="8" customFormat="1" x14ac:dyDescent="0.35"/>
    <row r="8156" s="8" customFormat="1" x14ac:dyDescent="0.35"/>
    <row r="8157" s="8" customFormat="1" x14ac:dyDescent="0.35"/>
    <row r="8158" s="8" customFormat="1" x14ac:dyDescent="0.35"/>
    <row r="8159" s="8" customFormat="1" x14ac:dyDescent="0.35"/>
    <row r="8160" s="8" customFormat="1" x14ac:dyDescent="0.35"/>
    <row r="8161" s="8" customFormat="1" x14ac:dyDescent="0.35"/>
    <row r="8162" s="8" customFormat="1" x14ac:dyDescent="0.35"/>
    <row r="8163" s="8" customFormat="1" x14ac:dyDescent="0.35"/>
    <row r="8164" s="8" customFormat="1" x14ac:dyDescent="0.35"/>
    <row r="8165" s="8" customFormat="1" x14ac:dyDescent="0.35"/>
    <row r="8166" s="8" customFormat="1" x14ac:dyDescent="0.35"/>
    <row r="8167" s="8" customFormat="1" x14ac:dyDescent="0.35"/>
    <row r="8168" s="8" customFormat="1" x14ac:dyDescent="0.35"/>
    <row r="8169" s="8" customFormat="1" x14ac:dyDescent="0.35"/>
    <row r="8170" s="8" customFormat="1" x14ac:dyDescent="0.35"/>
    <row r="8171" s="8" customFormat="1" x14ac:dyDescent="0.35"/>
    <row r="8172" s="8" customFormat="1" x14ac:dyDescent="0.35"/>
    <row r="8173" s="8" customFormat="1" x14ac:dyDescent="0.35"/>
    <row r="8174" s="8" customFormat="1" x14ac:dyDescent="0.35"/>
    <row r="8175" s="8" customFormat="1" x14ac:dyDescent="0.35"/>
    <row r="8176" s="8" customFormat="1" x14ac:dyDescent="0.35"/>
    <row r="8177" s="8" customFormat="1" x14ac:dyDescent="0.35"/>
    <row r="8178" s="8" customFormat="1" x14ac:dyDescent="0.35"/>
    <row r="8179" s="8" customFormat="1" x14ac:dyDescent="0.35"/>
    <row r="8180" s="8" customFormat="1" x14ac:dyDescent="0.35"/>
    <row r="8181" s="8" customFormat="1" x14ac:dyDescent="0.35"/>
    <row r="8182" s="8" customFormat="1" x14ac:dyDescent="0.35"/>
    <row r="8183" s="8" customFormat="1" x14ac:dyDescent="0.35"/>
    <row r="8184" s="8" customFormat="1" x14ac:dyDescent="0.35"/>
    <row r="8185" s="8" customFormat="1" x14ac:dyDescent="0.35"/>
    <row r="8186" s="8" customFormat="1" x14ac:dyDescent="0.35"/>
    <row r="8187" s="8" customFormat="1" x14ac:dyDescent="0.35"/>
    <row r="8188" s="8" customFormat="1" x14ac:dyDescent="0.35"/>
    <row r="8189" s="8" customFormat="1" x14ac:dyDescent="0.35"/>
    <row r="8190" s="8" customFormat="1" x14ac:dyDescent="0.35"/>
    <row r="8191" s="8" customFormat="1" x14ac:dyDescent="0.35"/>
    <row r="8192" s="8" customFormat="1" x14ac:dyDescent="0.35"/>
    <row r="8193" s="8" customFormat="1" x14ac:dyDescent="0.35"/>
    <row r="8194" s="8" customFormat="1" x14ac:dyDescent="0.35"/>
    <row r="8195" s="8" customFormat="1" x14ac:dyDescent="0.35"/>
    <row r="8196" s="8" customFormat="1" x14ac:dyDescent="0.35"/>
    <row r="8197" s="8" customFormat="1" x14ac:dyDescent="0.35"/>
    <row r="8198" s="8" customFormat="1" x14ac:dyDescent="0.35"/>
    <row r="8199" s="8" customFormat="1" x14ac:dyDescent="0.35"/>
    <row r="8200" s="8" customFormat="1" x14ac:dyDescent="0.35"/>
    <row r="8201" s="8" customFormat="1" x14ac:dyDescent="0.35"/>
    <row r="8202" s="8" customFormat="1" x14ac:dyDescent="0.35"/>
    <row r="8203" s="8" customFormat="1" x14ac:dyDescent="0.35"/>
    <row r="8204" s="8" customFormat="1" x14ac:dyDescent="0.35"/>
    <row r="8205" s="8" customFormat="1" x14ac:dyDescent="0.35"/>
    <row r="8206" s="8" customFormat="1" x14ac:dyDescent="0.35"/>
    <row r="8207" s="8" customFormat="1" x14ac:dyDescent="0.35"/>
    <row r="8208" s="8" customFormat="1" x14ac:dyDescent="0.35"/>
    <row r="8209" s="8" customFormat="1" x14ac:dyDescent="0.35"/>
    <row r="8210" s="8" customFormat="1" x14ac:dyDescent="0.35"/>
    <row r="8211" s="8" customFormat="1" x14ac:dyDescent="0.35"/>
    <row r="8212" s="8" customFormat="1" x14ac:dyDescent="0.35"/>
    <row r="8213" s="8" customFormat="1" x14ac:dyDescent="0.35"/>
    <row r="8214" s="8" customFormat="1" x14ac:dyDescent="0.35"/>
    <row r="8215" s="8" customFormat="1" x14ac:dyDescent="0.35"/>
    <row r="8216" s="8" customFormat="1" x14ac:dyDescent="0.35"/>
    <row r="8217" s="8" customFormat="1" x14ac:dyDescent="0.35"/>
    <row r="8218" s="8" customFormat="1" x14ac:dyDescent="0.35"/>
    <row r="8219" s="8" customFormat="1" x14ac:dyDescent="0.35"/>
    <row r="8220" s="8" customFormat="1" x14ac:dyDescent="0.35"/>
    <row r="8221" s="8" customFormat="1" x14ac:dyDescent="0.35"/>
    <row r="8222" s="8" customFormat="1" x14ac:dyDescent="0.35"/>
    <row r="8223" s="8" customFormat="1" x14ac:dyDescent="0.35"/>
    <row r="8224" s="8" customFormat="1" x14ac:dyDescent="0.35"/>
    <row r="8225" s="8" customFormat="1" x14ac:dyDescent="0.35"/>
    <row r="8226" s="8" customFormat="1" x14ac:dyDescent="0.35"/>
    <row r="8227" s="8" customFormat="1" x14ac:dyDescent="0.35"/>
    <row r="8228" s="8" customFormat="1" x14ac:dyDescent="0.35"/>
    <row r="8229" s="8" customFormat="1" x14ac:dyDescent="0.35"/>
    <row r="8230" s="8" customFormat="1" x14ac:dyDescent="0.35"/>
    <row r="8231" s="8" customFormat="1" x14ac:dyDescent="0.35"/>
    <row r="8232" s="8" customFormat="1" x14ac:dyDescent="0.35"/>
    <row r="8233" s="8" customFormat="1" x14ac:dyDescent="0.35"/>
    <row r="8234" s="8" customFormat="1" x14ac:dyDescent="0.35"/>
    <row r="8235" s="8" customFormat="1" x14ac:dyDescent="0.35"/>
    <row r="8236" s="8" customFormat="1" x14ac:dyDescent="0.35"/>
    <row r="8237" s="8" customFormat="1" x14ac:dyDescent="0.35"/>
    <row r="8238" s="8" customFormat="1" x14ac:dyDescent="0.35"/>
    <row r="8239" s="8" customFormat="1" x14ac:dyDescent="0.35"/>
    <row r="8240" s="8" customFormat="1" x14ac:dyDescent="0.35"/>
    <row r="8241" s="8" customFormat="1" x14ac:dyDescent="0.35"/>
    <row r="8242" s="8" customFormat="1" x14ac:dyDescent="0.35"/>
    <row r="8243" s="8" customFormat="1" x14ac:dyDescent="0.35"/>
    <row r="8244" s="8" customFormat="1" x14ac:dyDescent="0.35"/>
    <row r="8245" s="8" customFormat="1" x14ac:dyDescent="0.35"/>
    <row r="8246" s="8" customFormat="1" x14ac:dyDescent="0.35"/>
    <row r="8247" s="8" customFormat="1" x14ac:dyDescent="0.35"/>
    <row r="8248" s="8" customFormat="1" x14ac:dyDescent="0.35"/>
    <row r="8249" s="8" customFormat="1" x14ac:dyDescent="0.35"/>
    <row r="8250" s="8" customFormat="1" x14ac:dyDescent="0.35"/>
    <row r="8251" s="8" customFormat="1" x14ac:dyDescent="0.35"/>
    <row r="8252" s="8" customFormat="1" x14ac:dyDescent="0.35"/>
    <row r="8253" s="8" customFormat="1" x14ac:dyDescent="0.35"/>
    <row r="8254" s="8" customFormat="1" x14ac:dyDescent="0.35"/>
    <row r="8255" s="8" customFormat="1" x14ac:dyDescent="0.35"/>
    <row r="8256" s="8" customFormat="1" x14ac:dyDescent="0.35"/>
    <row r="8257" s="8" customFormat="1" x14ac:dyDescent="0.35"/>
    <row r="8258" s="8" customFormat="1" x14ac:dyDescent="0.35"/>
    <row r="8259" s="8" customFormat="1" x14ac:dyDescent="0.35"/>
    <row r="8260" s="8" customFormat="1" x14ac:dyDescent="0.35"/>
    <row r="8261" s="8" customFormat="1" x14ac:dyDescent="0.35"/>
    <row r="8262" s="8" customFormat="1" x14ac:dyDescent="0.35"/>
    <row r="8263" s="8" customFormat="1" x14ac:dyDescent="0.35"/>
    <row r="8264" s="8" customFormat="1" x14ac:dyDescent="0.35"/>
    <row r="8265" s="8" customFormat="1" x14ac:dyDescent="0.35"/>
    <row r="8266" s="8" customFormat="1" x14ac:dyDescent="0.35"/>
    <row r="8267" s="8" customFormat="1" x14ac:dyDescent="0.35"/>
    <row r="8268" s="8" customFormat="1" x14ac:dyDescent="0.35"/>
    <row r="8269" s="8" customFormat="1" x14ac:dyDescent="0.35"/>
    <row r="8270" s="8" customFormat="1" x14ac:dyDescent="0.35"/>
    <row r="8271" s="8" customFormat="1" x14ac:dyDescent="0.35"/>
    <row r="8272" s="8" customFormat="1" x14ac:dyDescent="0.35"/>
    <row r="8273" s="8" customFormat="1" x14ac:dyDescent="0.35"/>
    <row r="8274" s="8" customFormat="1" x14ac:dyDescent="0.35"/>
    <row r="8275" s="8" customFormat="1" x14ac:dyDescent="0.35"/>
    <row r="8276" s="8" customFormat="1" x14ac:dyDescent="0.35"/>
    <row r="8277" s="8" customFormat="1" x14ac:dyDescent="0.35"/>
    <row r="8278" s="8" customFormat="1" x14ac:dyDescent="0.35"/>
    <row r="8279" s="8" customFormat="1" x14ac:dyDescent="0.35"/>
    <row r="8280" s="8" customFormat="1" x14ac:dyDescent="0.35"/>
    <row r="8281" s="8" customFormat="1" x14ac:dyDescent="0.35"/>
    <row r="8282" s="8" customFormat="1" x14ac:dyDescent="0.35"/>
    <row r="8283" s="8" customFormat="1" x14ac:dyDescent="0.35"/>
    <row r="8284" s="8" customFormat="1" x14ac:dyDescent="0.35"/>
    <row r="8285" s="8" customFormat="1" x14ac:dyDescent="0.35"/>
    <row r="8286" s="8" customFormat="1" x14ac:dyDescent="0.35"/>
    <row r="8287" s="8" customFormat="1" x14ac:dyDescent="0.35"/>
    <row r="8288" s="8" customFormat="1" x14ac:dyDescent="0.35"/>
    <row r="8289" s="8" customFormat="1" x14ac:dyDescent="0.35"/>
    <row r="8290" s="8" customFormat="1" x14ac:dyDescent="0.35"/>
    <row r="8291" s="8" customFormat="1" x14ac:dyDescent="0.35"/>
    <row r="8292" s="8" customFormat="1" x14ac:dyDescent="0.35"/>
    <row r="8293" s="8" customFormat="1" x14ac:dyDescent="0.35"/>
    <row r="8294" s="8" customFormat="1" x14ac:dyDescent="0.35"/>
    <row r="8295" s="8" customFormat="1" x14ac:dyDescent="0.35"/>
    <row r="8296" s="8" customFormat="1" x14ac:dyDescent="0.35"/>
    <row r="8297" s="8" customFormat="1" x14ac:dyDescent="0.35"/>
    <row r="8298" s="8" customFormat="1" x14ac:dyDescent="0.35"/>
    <row r="8299" s="8" customFormat="1" x14ac:dyDescent="0.35"/>
    <row r="8300" s="8" customFormat="1" x14ac:dyDescent="0.35"/>
    <row r="8301" s="8" customFormat="1" x14ac:dyDescent="0.35"/>
    <row r="8302" s="8" customFormat="1" x14ac:dyDescent="0.35"/>
    <row r="8303" s="8" customFormat="1" x14ac:dyDescent="0.35"/>
    <row r="8304" s="8" customFormat="1" x14ac:dyDescent="0.35"/>
    <row r="8305" s="8" customFormat="1" x14ac:dyDescent="0.35"/>
    <row r="8306" s="8" customFormat="1" x14ac:dyDescent="0.35"/>
    <row r="8307" s="8" customFormat="1" x14ac:dyDescent="0.35"/>
    <row r="8308" s="8" customFormat="1" x14ac:dyDescent="0.35"/>
    <row r="8309" s="8" customFormat="1" x14ac:dyDescent="0.35"/>
    <row r="8310" s="8" customFormat="1" x14ac:dyDescent="0.35"/>
    <row r="8311" s="8" customFormat="1" x14ac:dyDescent="0.35"/>
    <row r="8312" s="8" customFormat="1" x14ac:dyDescent="0.35"/>
    <row r="8313" s="8" customFormat="1" x14ac:dyDescent="0.35"/>
    <row r="8314" s="8" customFormat="1" x14ac:dyDescent="0.35"/>
    <row r="8315" s="8" customFormat="1" x14ac:dyDescent="0.35"/>
    <row r="8316" s="8" customFormat="1" x14ac:dyDescent="0.35"/>
    <row r="8317" s="8" customFormat="1" x14ac:dyDescent="0.35"/>
    <row r="8318" s="8" customFormat="1" x14ac:dyDescent="0.35"/>
    <row r="8319" s="8" customFormat="1" x14ac:dyDescent="0.35"/>
    <row r="8320" s="8" customFormat="1" x14ac:dyDescent="0.35"/>
    <row r="8321" s="8" customFormat="1" x14ac:dyDescent="0.35"/>
    <row r="8322" s="8" customFormat="1" x14ac:dyDescent="0.35"/>
    <row r="8323" s="8" customFormat="1" x14ac:dyDescent="0.35"/>
    <row r="8324" s="8" customFormat="1" x14ac:dyDescent="0.35"/>
    <row r="8325" s="8" customFormat="1" x14ac:dyDescent="0.35"/>
    <row r="8326" s="8" customFormat="1" x14ac:dyDescent="0.35"/>
    <row r="8327" s="8" customFormat="1" x14ac:dyDescent="0.35"/>
    <row r="8328" s="8" customFormat="1" x14ac:dyDescent="0.35"/>
    <row r="8329" s="8" customFormat="1" x14ac:dyDescent="0.35"/>
    <row r="8330" s="8" customFormat="1" x14ac:dyDescent="0.35"/>
    <row r="8331" s="8" customFormat="1" x14ac:dyDescent="0.35"/>
    <row r="8332" s="8" customFormat="1" x14ac:dyDescent="0.35"/>
    <row r="8333" s="8" customFormat="1" x14ac:dyDescent="0.35"/>
    <row r="8334" s="8" customFormat="1" x14ac:dyDescent="0.35"/>
    <row r="8335" s="8" customFormat="1" x14ac:dyDescent="0.35"/>
    <row r="8336" s="8" customFormat="1" x14ac:dyDescent="0.35"/>
    <row r="8337" s="8" customFormat="1" x14ac:dyDescent="0.35"/>
    <row r="8338" s="8" customFormat="1" x14ac:dyDescent="0.35"/>
    <row r="8339" s="8" customFormat="1" x14ac:dyDescent="0.35"/>
    <row r="8340" s="8" customFormat="1" x14ac:dyDescent="0.35"/>
    <row r="8341" s="8" customFormat="1" x14ac:dyDescent="0.35"/>
    <row r="8342" s="8" customFormat="1" x14ac:dyDescent="0.35"/>
    <row r="8343" s="8" customFormat="1" x14ac:dyDescent="0.35"/>
    <row r="8344" s="8" customFormat="1" x14ac:dyDescent="0.35"/>
    <row r="8345" s="8" customFormat="1" x14ac:dyDescent="0.35"/>
    <row r="8346" s="8" customFormat="1" x14ac:dyDescent="0.35"/>
    <row r="8347" s="8" customFormat="1" x14ac:dyDescent="0.35"/>
    <row r="8348" s="8" customFormat="1" x14ac:dyDescent="0.35"/>
    <row r="8349" s="8" customFormat="1" x14ac:dyDescent="0.35"/>
    <row r="8350" s="8" customFormat="1" x14ac:dyDescent="0.35"/>
    <row r="8351" s="8" customFormat="1" x14ac:dyDescent="0.35"/>
    <row r="8352" s="8" customFormat="1" x14ac:dyDescent="0.35"/>
    <row r="8353" s="8" customFormat="1" x14ac:dyDescent="0.35"/>
    <row r="8354" s="8" customFormat="1" x14ac:dyDescent="0.35"/>
    <row r="8355" s="8" customFormat="1" x14ac:dyDescent="0.35"/>
    <row r="8356" s="8" customFormat="1" x14ac:dyDescent="0.35"/>
    <row r="8357" s="8" customFormat="1" x14ac:dyDescent="0.35"/>
    <row r="8358" s="8" customFormat="1" x14ac:dyDescent="0.35"/>
    <row r="8359" s="8" customFormat="1" x14ac:dyDescent="0.35"/>
    <row r="8360" s="8" customFormat="1" x14ac:dyDescent="0.35"/>
    <row r="8361" s="8" customFormat="1" x14ac:dyDescent="0.35"/>
    <row r="8362" s="8" customFormat="1" x14ac:dyDescent="0.35"/>
    <row r="8363" s="8" customFormat="1" x14ac:dyDescent="0.35"/>
    <row r="8364" s="8" customFormat="1" x14ac:dyDescent="0.35"/>
    <row r="8365" s="8" customFormat="1" x14ac:dyDescent="0.35"/>
    <row r="8366" s="8" customFormat="1" x14ac:dyDescent="0.35"/>
    <row r="8367" s="8" customFormat="1" x14ac:dyDescent="0.35"/>
    <row r="8368" s="8" customFormat="1" x14ac:dyDescent="0.35"/>
    <row r="8369" s="8" customFormat="1" x14ac:dyDescent="0.35"/>
    <row r="8370" s="8" customFormat="1" x14ac:dyDescent="0.35"/>
    <row r="8371" s="8" customFormat="1" x14ac:dyDescent="0.35"/>
    <row r="8372" s="8" customFormat="1" x14ac:dyDescent="0.35"/>
    <row r="8373" s="8" customFormat="1" x14ac:dyDescent="0.35"/>
    <row r="8374" s="8" customFormat="1" x14ac:dyDescent="0.35"/>
    <row r="8375" s="8" customFormat="1" x14ac:dyDescent="0.35"/>
    <row r="8376" s="8" customFormat="1" x14ac:dyDescent="0.35"/>
    <row r="8377" s="8" customFormat="1" x14ac:dyDescent="0.35"/>
    <row r="8378" s="8" customFormat="1" x14ac:dyDescent="0.35"/>
    <row r="8379" s="8" customFormat="1" x14ac:dyDescent="0.35"/>
    <row r="8380" s="8" customFormat="1" x14ac:dyDescent="0.35"/>
    <row r="8381" s="8" customFormat="1" x14ac:dyDescent="0.35"/>
    <row r="8382" s="8" customFormat="1" x14ac:dyDescent="0.35"/>
    <row r="8383" s="8" customFormat="1" x14ac:dyDescent="0.35"/>
    <row r="8384" s="8" customFormat="1" x14ac:dyDescent="0.35"/>
    <row r="8385" s="8" customFormat="1" x14ac:dyDescent="0.35"/>
    <row r="8386" s="8" customFormat="1" x14ac:dyDescent="0.35"/>
    <row r="8387" s="8" customFormat="1" x14ac:dyDescent="0.35"/>
    <row r="8388" s="8" customFormat="1" x14ac:dyDescent="0.35"/>
    <row r="8389" s="8" customFormat="1" x14ac:dyDescent="0.35"/>
    <row r="8390" s="8" customFormat="1" x14ac:dyDescent="0.35"/>
    <row r="8391" s="8" customFormat="1" x14ac:dyDescent="0.35"/>
    <row r="8392" s="8" customFormat="1" x14ac:dyDescent="0.35"/>
    <row r="8393" s="8" customFormat="1" x14ac:dyDescent="0.35"/>
    <row r="8394" s="8" customFormat="1" x14ac:dyDescent="0.35"/>
    <row r="8395" s="8" customFormat="1" x14ac:dyDescent="0.35"/>
    <row r="8396" s="8" customFormat="1" x14ac:dyDescent="0.35"/>
    <row r="8397" s="8" customFormat="1" x14ac:dyDescent="0.35"/>
    <row r="8398" s="8" customFormat="1" x14ac:dyDescent="0.35"/>
    <row r="8399" s="8" customFormat="1" x14ac:dyDescent="0.35"/>
    <row r="8400" s="8" customFormat="1" x14ac:dyDescent="0.35"/>
    <row r="8401" s="8" customFormat="1" x14ac:dyDescent="0.35"/>
    <row r="8402" s="8" customFormat="1" x14ac:dyDescent="0.35"/>
    <row r="8403" s="8" customFormat="1" x14ac:dyDescent="0.35"/>
    <row r="8404" s="8" customFormat="1" x14ac:dyDescent="0.35"/>
    <row r="8405" s="8" customFormat="1" x14ac:dyDescent="0.35"/>
    <row r="8406" s="8" customFormat="1" x14ac:dyDescent="0.35"/>
    <row r="8407" s="8" customFormat="1" x14ac:dyDescent="0.35"/>
    <row r="8408" s="8" customFormat="1" x14ac:dyDescent="0.35"/>
    <row r="8409" s="8" customFormat="1" x14ac:dyDescent="0.35"/>
    <row r="8410" s="8" customFormat="1" x14ac:dyDescent="0.35"/>
    <row r="8411" s="8" customFormat="1" x14ac:dyDescent="0.35"/>
    <row r="8412" s="8" customFormat="1" x14ac:dyDescent="0.35"/>
    <row r="8413" s="8" customFormat="1" x14ac:dyDescent="0.35"/>
    <row r="8414" s="8" customFormat="1" x14ac:dyDescent="0.35"/>
    <row r="8415" s="8" customFormat="1" x14ac:dyDescent="0.35"/>
    <row r="8416" s="8" customFormat="1" x14ac:dyDescent="0.35"/>
    <row r="8417" s="8" customFormat="1" x14ac:dyDescent="0.35"/>
    <row r="8418" s="8" customFormat="1" x14ac:dyDescent="0.35"/>
    <row r="8419" s="8" customFormat="1" x14ac:dyDescent="0.35"/>
    <row r="8420" s="8" customFormat="1" x14ac:dyDescent="0.35"/>
    <row r="8421" s="8" customFormat="1" x14ac:dyDescent="0.35"/>
    <row r="8422" s="8" customFormat="1" x14ac:dyDescent="0.35"/>
    <row r="8423" s="8" customFormat="1" x14ac:dyDescent="0.35"/>
    <row r="8424" s="8" customFormat="1" x14ac:dyDescent="0.35"/>
    <row r="8425" s="8" customFormat="1" x14ac:dyDescent="0.35"/>
    <row r="8426" s="8" customFormat="1" x14ac:dyDescent="0.35"/>
    <row r="8427" s="8" customFormat="1" x14ac:dyDescent="0.35"/>
    <row r="8428" s="8" customFormat="1" x14ac:dyDescent="0.35"/>
    <row r="8429" s="8" customFormat="1" x14ac:dyDescent="0.35"/>
    <row r="8430" s="8" customFormat="1" x14ac:dyDescent="0.35"/>
    <row r="8431" s="8" customFormat="1" x14ac:dyDescent="0.35"/>
    <row r="8432" s="8" customFormat="1" x14ac:dyDescent="0.35"/>
    <row r="8433" s="8" customFormat="1" x14ac:dyDescent="0.35"/>
    <row r="8434" s="8" customFormat="1" x14ac:dyDescent="0.35"/>
    <row r="8435" s="8" customFormat="1" x14ac:dyDescent="0.35"/>
    <row r="8436" s="8" customFormat="1" x14ac:dyDescent="0.35"/>
    <row r="8437" s="8" customFormat="1" x14ac:dyDescent="0.35"/>
    <row r="8438" s="8" customFormat="1" x14ac:dyDescent="0.35"/>
    <row r="8439" s="8" customFormat="1" x14ac:dyDescent="0.35"/>
    <row r="8440" s="8" customFormat="1" x14ac:dyDescent="0.35"/>
    <row r="8441" s="8" customFormat="1" x14ac:dyDescent="0.35"/>
    <row r="8442" s="8" customFormat="1" x14ac:dyDescent="0.35"/>
    <row r="8443" s="8" customFormat="1" x14ac:dyDescent="0.35"/>
    <row r="8444" s="8" customFormat="1" x14ac:dyDescent="0.35"/>
    <row r="8445" s="8" customFormat="1" x14ac:dyDescent="0.35"/>
    <row r="8446" s="8" customFormat="1" x14ac:dyDescent="0.35"/>
    <row r="8447" s="8" customFormat="1" x14ac:dyDescent="0.35"/>
    <row r="8448" s="8" customFormat="1" x14ac:dyDescent="0.35"/>
    <row r="8449" s="8" customFormat="1" x14ac:dyDescent="0.35"/>
    <row r="8450" s="8" customFormat="1" x14ac:dyDescent="0.35"/>
    <row r="8451" s="8" customFormat="1" x14ac:dyDescent="0.35"/>
    <row r="8452" s="8" customFormat="1" x14ac:dyDescent="0.35"/>
    <row r="8453" s="8" customFormat="1" x14ac:dyDescent="0.35"/>
    <row r="8454" s="8" customFormat="1" x14ac:dyDescent="0.35"/>
    <row r="8455" s="8" customFormat="1" x14ac:dyDescent="0.35"/>
    <row r="8456" s="8" customFormat="1" x14ac:dyDescent="0.35"/>
    <row r="8457" s="8" customFormat="1" x14ac:dyDescent="0.35"/>
    <row r="8458" s="8" customFormat="1" x14ac:dyDescent="0.35"/>
    <row r="8459" s="8" customFormat="1" x14ac:dyDescent="0.35"/>
    <row r="8460" s="8" customFormat="1" x14ac:dyDescent="0.35"/>
    <row r="8461" s="8" customFormat="1" x14ac:dyDescent="0.35"/>
    <row r="8462" s="8" customFormat="1" x14ac:dyDescent="0.35"/>
    <row r="8463" s="8" customFormat="1" x14ac:dyDescent="0.35"/>
    <row r="8464" s="8" customFormat="1" x14ac:dyDescent="0.35"/>
    <row r="8465" s="8" customFormat="1" x14ac:dyDescent="0.35"/>
    <row r="8466" s="8" customFormat="1" x14ac:dyDescent="0.35"/>
    <row r="8467" s="8" customFormat="1" x14ac:dyDescent="0.35"/>
    <row r="8468" s="8" customFormat="1" x14ac:dyDescent="0.35"/>
    <row r="8469" s="8" customFormat="1" x14ac:dyDescent="0.35"/>
    <row r="8470" s="8" customFormat="1" x14ac:dyDescent="0.35"/>
    <row r="8471" s="8" customFormat="1" x14ac:dyDescent="0.35"/>
    <row r="8472" s="8" customFormat="1" x14ac:dyDescent="0.35"/>
    <row r="8473" s="8" customFormat="1" x14ac:dyDescent="0.35"/>
    <row r="8474" s="8" customFormat="1" x14ac:dyDescent="0.35"/>
    <row r="8475" s="8" customFormat="1" x14ac:dyDescent="0.35"/>
    <row r="8476" s="8" customFormat="1" x14ac:dyDescent="0.35"/>
    <row r="8477" s="8" customFormat="1" x14ac:dyDescent="0.35"/>
    <row r="8478" s="8" customFormat="1" x14ac:dyDescent="0.35"/>
    <row r="8479" s="8" customFormat="1" x14ac:dyDescent="0.35"/>
    <row r="8480" s="8" customFormat="1" x14ac:dyDescent="0.35"/>
    <row r="8481" s="8" customFormat="1" x14ac:dyDescent="0.35"/>
    <row r="8482" s="8" customFormat="1" x14ac:dyDescent="0.35"/>
    <row r="8483" s="8" customFormat="1" x14ac:dyDescent="0.35"/>
    <row r="8484" s="8" customFormat="1" x14ac:dyDescent="0.35"/>
    <row r="8485" s="8" customFormat="1" x14ac:dyDescent="0.35"/>
    <row r="8486" s="8" customFormat="1" x14ac:dyDescent="0.35"/>
    <row r="8487" s="8" customFormat="1" x14ac:dyDescent="0.35"/>
    <row r="8488" s="8" customFormat="1" x14ac:dyDescent="0.35"/>
    <row r="8489" s="8" customFormat="1" x14ac:dyDescent="0.35"/>
    <row r="8490" s="8" customFormat="1" x14ac:dyDescent="0.35"/>
    <row r="8491" s="8" customFormat="1" x14ac:dyDescent="0.35"/>
    <row r="8492" s="8" customFormat="1" x14ac:dyDescent="0.35"/>
    <row r="8493" s="8" customFormat="1" x14ac:dyDescent="0.35"/>
    <row r="8494" s="8" customFormat="1" x14ac:dyDescent="0.35"/>
    <row r="8495" s="8" customFormat="1" x14ac:dyDescent="0.35"/>
    <row r="8496" s="8" customFormat="1" x14ac:dyDescent="0.35"/>
    <row r="8497" s="8" customFormat="1" x14ac:dyDescent="0.35"/>
    <row r="8498" s="8" customFormat="1" x14ac:dyDescent="0.35"/>
    <row r="8499" s="8" customFormat="1" x14ac:dyDescent="0.35"/>
    <row r="8500" s="8" customFormat="1" x14ac:dyDescent="0.35"/>
    <row r="8501" s="8" customFormat="1" x14ac:dyDescent="0.35"/>
    <row r="8502" s="8" customFormat="1" x14ac:dyDescent="0.35"/>
    <row r="8503" s="8" customFormat="1" x14ac:dyDescent="0.35"/>
    <row r="8504" s="8" customFormat="1" x14ac:dyDescent="0.35"/>
    <row r="8505" s="8" customFormat="1" x14ac:dyDescent="0.35"/>
    <row r="8506" s="8" customFormat="1" x14ac:dyDescent="0.35"/>
    <row r="8507" s="8" customFormat="1" x14ac:dyDescent="0.35"/>
    <row r="8508" s="8" customFormat="1" x14ac:dyDescent="0.35"/>
    <row r="8509" s="8" customFormat="1" x14ac:dyDescent="0.35"/>
    <row r="8510" s="8" customFormat="1" x14ac:dyDescent="0.35"/>
    <row r="8511" s="8" customFormat="1" x14ac:dyDescent="0.35"/>
    <row r="8512" s="8" customFormat="1" x14ac:dyDescent="0.35"/>
    <row r="8513" s="8" customFormat="1" x14ac:dyDescent="0.35"/>
    <row r="8514" s="8" customFormat="1" x14ac:dyDescent="0.35"/>
    <row r="8515" s="8" customFormat="1" x14ac:dyDescent="0.35"/>
    <row r="8516" s="8" customFormat="1" x14ac:dyDescent="0.35"/>
    <row r="8517" s="8" customFormat="1" x14ac:dyDescent="0.35"/>
    <row r="8518" s="8" customFormat="1" x14ac:dyDescent="0.35"/>
    <row r="8519" s="8" customFormat="1" x14ac:dyDescent="0.35"/>
    <row r="8520" s="8" customFormat="1" x14ac:dyDescent="0.35"/>
    <row r="8521" s="8" customFormat="1" x14ac:dyDescent="0.35"/>
    <row r="8522" s="8" customFormat="1" x14ac:dyDescent="0.35"/>
    <row r="8523" s="8" customFormat="1" x14ac:dyDescent="0.35"/>
    <row r="8524" s="8" customFormat="1" x14ac:dyDescent="0.35"/>
    <row r="8525" s="8" customFormat="1" x14ac:dyDescent="0.35"/>
    <row r="8526" s="8" customFormat="1" x14ac:dyDescent="0.35"/>
    <row r="8527" s="8" customFormat="1" x14ac:dyDescent="0.35"/>
    <row r="8528" s="8" customFormat="1" x14ac:dyDescent="0.35"/>
    <row r="8529" s="8" customFormat="1" x14ac:dyDescent="0.35"/>
    <row r="8530" s="8" customFormat="1" x14ac:dyDescent="0.35"/>
    <row r="8531" s="8" customFormat="1" x14ac:dyDescent="0.35"/>
    <row r="8532" s="8" customFormat="1" x14ac:dyDescent="0.35"/>
    <row r="8533" s="8" customFormat="1" x14ac:dyDescent="0.35"/>
    <row r="8534" s="8" customFormat="1" x14ac:dyDescent="0.35"/>
    <row r="8535" s="8" customFormat="1" x14ac:dyDescent="0.35"/>
    <row r="8536" s="8" customFormat="1" x14ac:dyDescent="0.35"/>
    <row r="8537" s="8" customFormat="1" x14ac:dyDescent="0.35"/>
    <row r="8538" s="8" customFormat="1" x14ac:dyDescent="0.35"/>
    <row r="8539" s="8" customFormat="1" x14ac:dyDescent="0.35"/>
    <row r="8540" s="8" customFormat="1" x14ac:dyDescent="0.35"/>
    <row r="8541" s="8" customFormat="1" x14ac:dyDescent="0.35"/>
    <row r="8542" s="8" customFormat="1" x14ac:dyDescent="0.35"/>
    <row r="8543" s="8" customFormat="1" x14ac:dyDescent="0.35"/>
    <row r="8544" s="8" customFormat="1" x14ac:dyDescent="0.35"/>
    <row r="8545" s="8" customFormat="1" x14ac:dyDescent="0.35"/>
    <row r="8546" s="8" customFormat="1" x14ac:dyDescent="0.35"/>
    <row r="8547" s="8" customFormat="1" x14ac:dyDescent="0.35"/>
    <row r="8548" s="8" customFormat="1" x14ac:dyDescent="0.35"/>
    <row r="8549" s="8" customFormat="1" x14ac:dyDescent="0.35"/>
    <row r="8550" s="8" customFormat="1" x14ac:dyDescent="0.35"/>
    <row r="8551" s="8" customFormat="1" x14ac:dyDescent="0.35"/>
    <row r="8552" s="8" customFormat="1" x14ac:dyDescent="0.35"/>
    <row r="8553" s="8" customFormat="1" x14ac:dyDescent="0.35"/>
    <row r="8554" s="8" customFormat="1" x14ac:dyDescent="0.35"/>
    <row r="8555" s="8" customFormat="1" x14ac:dyDescent="0.35"/>
    <row r="8556" s="8" customFormat="1" x14ac:dyDescent="0.35"/>
    <row r="8557" s="8" customFormat="1" x14ac:dyDescent="0.35"/>
    <row r="8558" s="8" customFormat="1" x14ac:dyDescent="0.35"/>
    <row r="8559" s="8" customFormat="1" x14ac:dyDescent="0.35"/>
    <row r="8560" s="8" customFormat="1" x14ac:dyDescent="0.35"/>
    <row r="8561" s="8" customFormat="1" x14ac:dyDescent="0.35"/>
    <row r="8562" s="8" customFormat="1" x14ac:dyDescent="0.35"/>
    <row r="8563" s="8" customFormat="1" x14ac:dyDescent="0.35"/>
    <row r="8564" s="8" customFormat="1" x14ac:dyDescent="0.35"/>
    <row r="8565" s="8" customFormat="1" x14ac:dyDescent="0.35"/>
    <row r="8566" s="8" customFormat="1" x14ac:dyDescent="0.35"/>
    <row r="8567" s="8" customFormat="1" x14ac:dyDescent="0.35"/>
    <row r="8568" s="8" customFormat="1" x14ac:dyDescent="0.35"/>
    <row r="8569" s="8" customFormat="1" x14ac:dyDescent="0.35"/>
    <row r="8570" s="8" customFormat="1" x14ac:dyDescent="0.35"/>
    <row r="8571" s="8" customFormat="1" x14ac:dyDescent="0.35"/>
    <row r="8572" s="8" customFormat="1" x14ac:dyDescent="0.35"/>
    <row r="8573" s="8" customFormat="1" x14ac:dyDescent="0.35"/>
    <row r="8574" s="8" customFormat="1" x14ac:dyDescent="0.35"/>
    <row r="8575" s="8" customFormat="1" x14ac:dyDescent="0.35"/>
    <row r="8576" s="8" customFormat="1" x14ac:dyDescent="0.35"/>
    <row r="8577" s="8" customFormat="1" x14ac:dyDescent="0.35"/>
    <row r="8578" s="8" customFormat="1" x14ac:dyDescent="0.35"/>
    <row r="8579" s="8" customFormat="1" x14ac:dyDescent="0.35"/>
    <row r="8580" s="8" customFormat="1" x14ac:dyDescent="0.35"/>
    <row r="8581" s="8" customFormat="1" x14ac:dyDescent="0.35"/>
    <row r="8582" s="8" customFormat="1" x14ac:dyDescent="0.35"/>
    <row r="8583" s="8" customFormat="1" x14ac:dyDescent="0.35"/>
    <row r="8584" s="8" customFormat="1" x14ac:dyDescent="0.35"/>
    <row r="8585" s="8" customFormat="1" x14ac:dyDescent="0.35"/>
    <row r="8586" s="8" customFormat="1" x14ac:dyDescent="0.35"/>
    <row r="8587" s="8" customFormat="1" x14ac:dyDescent="0.35"/>
    <row r="8588" s="8" customFormat="1" x14ac:dyDescent="0.35"/>
    <row r="8589" s="8" customFormat="1" x14ac:dyDescent="0.35"/>
    <row r="8590" s="8" customFormat="1" x14ac:dyDescent="0.35"/>
    <row r="8591" s="8" customFormat="1" x14ac:dyDescent="0.35"/>
    <row r="8592" s="8" customFormat="1" x14ac:dyDescent="0.35"/>
    <row r="8593" s="8" customFormat="1" x14ac:dyDescent="0.35"/>
    <row r="8594" s="8" customFormat="1" x14ac:dyDescent="0.35"/>
    <row r="8595" s="8" customFormat="1" x14ac:dyDescent="0.35"/>
    <row r="8596" s="8" customFormat="1" x14ac:dyDescent="0.35"/>
    <row r="8597" s="8" customFormat="1" x14ac:dyDescent="0.35"/>
    <row r="8598" s="8" customFormat="1" x14ac:dyDescent="0.35"/>
    <row r="8599" s="8" customFormat="1" x14ac:dyDescent="0.35"/>
    <row r="8600" s="8" customFormat="1" x14ac:dyDescent="0.35"/>
    <row r="8601" s="8" customFormat="1" x14ac:dyDescent="0.35"/>
    <row r="8602" s="8" customFormat="1" x14ac:dyDescent="0.35"/>
    <row r="8603" s="8" customFormat="1" x14ac:dyDescent="0.35"/>
    <row r="8604" s="8" customFormat="1" x14ac:dyDescent="0.35"/>
    <row r="8605" s="8" customFormat="1" x14ac:dyDescent="0.35"/>
    <row r="8606" s="8" customFormat="1" x14ac:dyDescent="0.35"/>
    <row r="8607" s="8" customFormat="1" x14ac:dyDescent="0.35"/>
    <row r="8608" s="8" customFormat="1" x14ac:dyDescent="0.35"/>
    <row r="8609" s="8" customFormat="1" x14ac:dyDescent="0.35"/>
    <row r="8610" s="8" customFormat="1" x14ac:dyDescent="0.35"/>
    <row r="8611" s="8" customFormat="1" x14ac:dyDescent="0.35"/>
    <row r="8612" s="8" customFormat="1" x14ac:dyDescent="0.35"/>
    <row r="8613" s="8" customFormat="1" x14ac:dyDescent="0.35"/>
    <row r="8614" s="8" customFormat="1" x14ac:dyDescent="0.35"/>
    <row r="8615" s="8" customFormat="1" x14ac:dyDescent="0.35"/>
    <row r="8616" s="8" customFormat="1" x14ac:dyDescent="0.35"/>
    <row r="8617" s="8" customFormat="1" x14ac:dyDescent="0.35"/>
    <row r="8618" s="8" customFormat="1" x14ac:dyDescent="0.35"/>
    <row r="8619" s="8" customFormat="1" x14ac:dyDescent="0.35"/>
    <row r="8620" s="8" customFormat="1" x14ac:dyDescent="0.35"/>
    <row r="8621" s="8" customFormat="1" x14ac:dyDescent="0.35"/>
    <row r="8622" s="8" customFormat="1" x14ac:dyDescent="0.35"/>
    <row r="8623" s="8" customFormat="1" x14ac:dyDescent="0.35"/>
    <row r="8624" s="8" customFormat="1" x14ac:dyDescent="0.35"/>
    <row r="8625" s="8" customFormat="1" x14ac:dyDescent="0.35"/>
    <row r="8626" s="8" customFormat="1" x14ac:dyDescent="0.35"/>
    <row r="8627" s="8" customFormat="1" x14ac:dyDescent="0.35"/>
    <row r="8628" s="8" customFormat="1" x14ac:dyDescent="0.35"/>
    <row r="8629" s="8" customFormat="1" x14ac:dyDescent="0.35"/>
    <row r="8630" s="8" customFormat="1" x14ac:dyDescent="0.35"/>
    <row r="8631" s="8" customFormat="1" x14ac:dyDescent="0.35"/>
    <row r="8632" s="8" customFormat="1" x14ac:dyDescent="0.35"/>
    <row r="8633" s="8" customFormat="1" x14ac:dyDescent="0.35"/>
    <row r="8634" s="8" customFormat="1" x14ac:dyDescent="0.35"/>
    <row r="8635" s="8" customFormat="1" x14ac:dyDescent="0.35"/>
    <row r="8636" s="8" customFormat="1" x14ac:dyDescent="0.35"/>
    <row r="8637" s="8" customFormat="1" x14ac:dyDescent="0.35"/>
    <row r="8638" s="8" customFormat="1" x14ac:dyDescent="0.35"/>
    <row r="8639" s="8" customFormat="1" x14ac:dyDescent="0.35"/>
    <row r="8640" s="8" customFormat="1" x14ac:dyDescent="0.35"/>
    <row r="8641" s="8" customFormat="1" x14ac:dyDescent="0.35"/>
    <row r="8642" s="8" customFormat="1" x14ac:dyDescent="0.35"/>
    <row r="8643" s="8" customFormat="1" x14ac:dyDescent="0.35"/>
    <row r="8644" s="8" customFormat="1" x14ac:dyDescent="0.35"/>
    <row r="8645" s="8" customFormat="1" x14ac:dyDescent="0.35"/>
    <row r="8646" s="8" customFormat="1" x14ac:dyDescent="0.35"/>
    <row r="8647" s="8" customFormat="1" x14ac:dyDescent="0.35"/>
    <row r="8648" s="8" customFormat="1" x14ac:dyDescent="0.35"/>
    <row r="8649" s="8" customFormat="1" x14ac:dyDescent="0.35"/>
    <row r="8650" s="8" customFormat="1" x14ac:dyDescent="0.35"/>
    <row r="8651" s="8" customFormat="1" x14ac:dyDescent="0.35"/>
    <row r="8652" s="8" customFormat="1" x14ac:dyDescent="0.35"/>
    <row r="8653" s="8" customFormat="1" x14ac:dyDescent="0.35"/>
    <row r="8654" s="8" customFormat="1" x14ac:dyDescent="0.35"/>
    <row r="8655" s="8" customFormat="1" x14ac:dyDescent="0.35"/>
    <row r="8656" s="8" customFormat="1" x14ac:dyDescent="0.35"/>
    <row r="8657" s="8" customFormat="1" x14ac:dyDescent="0.35"/>
    <row r="8658" s="8" customFormat="1" x14ac:dyDescent="0.35"/>
    <row r="8659" s="8" customFormat="1" x14ac:dyDescent="0.35"/>
    <row r="8660" s="8" customFormat="1" x14ac:dyDescent="0.35"/>
    <row r="8661" s="8" customFormat="1" x14ac:dyDescent="0.35"/>
    <row r="8662" s="8" customFormat="1" x14ac:dyDescent="0.35"/>
    <row r="8663" s="8" customFormat="1" x14ac:dyDescent="0.35"/>
    <row r="8664" s="8" customFormat="1" x14ac:dyDescent="0.35"/>
    <row r="8665" s="8" customFormat="1" x14ac:dyDescent="0.35"/>
    <row r="8666" s="8" customFormat="1" x14ac:dyDescent="0.35"/>
    <row r="8667" s="8" customFormat="1" x14ac:dyDescent="0.35"/>
    <row r="8668" s="8" customFormat="1" x14ac:dyDescent="0.35"/>
    <row r="8669" s="8" customFormat="1" x14ac:dyDescent="0.35"/>
    <row r="8670" s="8" customFormat="1" x14ac:dyDescent="0.35"/>
    <row r="8671" s="8" customFormat="1" x14ac:dyDescent="0.35"/>
    <row r="8672" s="8" customFormat="1" x14ac:dyDescent="0.35"/>
    <row r="8673" s="8" customFormat="1" x14ac:dyDescent="0.35"/>
    <row r="8674" s="8" customFormat="1" x14ac:dyDescent="0.35"/>
    <row r="8675" s="8" customFormat="1" x14ac:dyDescent="0.35"/>
    <row r="8676" s="8" customFormat="1" x14ac:dyDescent="0.35"/>
    <row r="8677" s="8" customFormat="1" x14ac:dyDescent="0.35"/>
    <row r="8678" s="8" customFormat="1" x14ac:dyDescent="0.35"/>
    <row r="8679" s="8" customFormat="1" x14ac:dyDescent="0.35"/>
    <row r="8680" s="8" customFormat="1" x14ac:dyDescent="0.35"/>
    <row r="8681" s="8" customFormat="1" x14ac:dyDescent="0.35"/>
    <row r="8682" s="8" customFormat="1" x14ac:dyDescent="0.35"/>
    <row r="8683" s="8" customFormat="1" x14ac:dyDescent="0.35"/>
    <row r="8684" s="8" customFormat="1" x14ac:dyDescent="0.35"/>
    <row r="8685" s="8" customFormat="1" x14ac:dyDescent="0.35"/>
    <row r="8686" s="8" customFormat="1" x14ac:dyDescent="0.35"/>
    <row r="8687" s="8" customFormat="1" x14ac:dyDescent="0.35"/>
    <row r="8688" s="8" customFormat="1" x14ac:dyDescent="0.35"/>
    <row r="8689" s="8" customFormat="1" x14ac:dyDescent="0.35"/>
    <row r="8690" s="8" customFormat="1" x14ac:dyDescent="0.35"/>
    <row r="8691" s="8" customFormat="1" x14ac:dyDescent="0.35"/>
    <row r="8692" s="8" customFormat="1" x14ac:dyDescent="0.35"/>
    <row r="8693" s="8" customFormat="1" x14ac:dyDescent="0.35"/>
    <row r="8694" s="8" customFormat="1" x14ac:dyDescent="0.35"/>
    <row r="8695" s="8" customFormat="1" x14ac:dyDescent="0.35"/>
    <row r="8696" s="8" customFormat="1" x14ac:dyDescent="0.35"/>
    <row r="8697" s="8" customFormat="1" x14ac:dyDescent="0.35"/>
    <row r="8698" s="8" customFormat="1" x14ac:dyDescent="0.35"/>
    <row r="8699" s="8" customFormat="1" x14ac:dyDescent="0.35"/>
    <row r="8700" s="8" customFormat="1" x14ac:dyDescent="0.35"/>
    <row r="8701" s="8" customFormat="1" x14ac:dyDescent="0.35"/>
    <row r="8702" s="8" customFormat="1" x14ac:dyDescent="0.35"/>
    <row r="8703" s="8" customFormat="1" x14ac:dyDescent="0.35"/>
    <row r="8704" s="8" customFormat="1" x14ac:dyDescent="0.35"/>
    <row r="8705" s="8" customFormat="1" x14ac:dyDescent="0.35"/>
    <row r="8706" s="8" customFormat="1" x14ac:dyDescent="0.35"/>
    <row r="8707" s="8" customFormat="1" x14ac:dyDescent="0.35"/>
    <row r="8708" s="8" customFormat="1" x14ac:dyDescent="0.35"/>
    <row r="8709" s="8" customFormat="1" x14ac:dyDescent="0.35"/>
    <row r="8710" s="8" customFormat="1" x14ac:dyDescent="0.35"/>
    <row r="8711" s="8" customFormat="1" x14ac:dyDescent="0.35"/>
    <row r="8712" s="8" customFormat="1" x14ac:dyDescent="0.35"/>
    <row r="8713" s="8" customFormat="1" x14ac:dyDescent="0.35"/>
    <row r="8714" s="8" customFormat="1" x14ac:dyDescent="0.35"/>
    <row r="8715" s="8" customFormat="1" x14ac:dyDescent="0.35"/>
    <row r="8716" s="8" customFormat="1" x14ac:dyDescent="0.35"/>
    <row r="8717" s="8" customFormat="1" x14ac:dyDescent="0.35"/>
    <row r="8718" s="8" customFormat="1" x14ac:dyDescent="0.35"/>
    <row r="8719" s="8" customFormat="1" x14ac:dyDescent="0.35"/>
    <row r="8720" s="8" customFormat="1" x14ac:dyDescent="0.35"/>
    <row r="8721" s="8" customFormat="1" x14ac:dyDescent="0.35"/>
    <row r="8722" s="8" customFormat="1" x14ac:dyDescent="0.35"/>
    <row r="8723" s="8" customFormat="1" x14ac:dyDescent="0.35"/>
    <row r="8724" s="8" customFormat="1" x14ac:dyDescent="0.35"/>
    <row r="8725" s="8" customFormat="1" x14ac:dyDescent="0.35"/>
    <row r="8726" s="8" customFormat="1" x14ac:dyDescent="0.35"/>
    <row r="8727" s="8" customFormat="1" x14ac:dyDescent="0.35"/>
    <row r="8728" s="8" customFormat="1" x14ac:dyDescent="0.35"/>
    <row r="8729" s="8" customFormat="1" x14ac:dyDescent="0.35"/>
    <row r="8730" s="8" customFormat="1" x14ac:dyDescent="0.35"/>
    <row r="8731" s="8" customFormat="1" x14ac:dyDescent="0.35"/>
    <row r="8732" s="8" customFormat="1" x14ac:dyDescent="0.35"/>
    <row r="8733" s="8" customFormat="1" x14ac:dyDescent="0.35"/>
    <row r="8734" s="8" customFormat="1" x14ac:dyDescent="0.35"/>
    <row r="8735" s="8" customFormat="1" x14ac:dyDescent="0.35"/>
    <row r="8736" s="8" customFormat="1" x14ac:dyDescent="0.35"/>
    <row r="8737" s="8" customFormat="1" x14ac:dyDescent="0.35"/>
    <row r="8738" s="8" customFormat="1" x14ac:dyDescent="0.35"/>
    <row r="8739" s="8" customFormat="1" x14ac:dyDescent="0.35"/>
    <row r="8740" s="8" customFormat="1" x14ac:dyDescent="0.35"/>
    <row r="8741" s="8" customFormat="1" x14ac:dyDescent="0.35"/>
    <row r="8742" s="8" customFormat="1" x14ac:dyDescent="0.35"/>
    <row r="8743" s="8" customFormat="1" x14ac:dyDescent="0.35"/>
    <row r="8744" s="8" customFormat="1" x14ac:dyDescent="0.35"/>
    <row r="8745" s="8" customFormat="1" x14ac:dyDescent="0.35"/>
    <row r="8746" s="8" customFormat="1" x14ac:dyDescent="0.35"/>
    <row r="8747" s="8" customFormat="1" x14ac:dyDescent="0.35"/>
    <row r="8748" s="8" customFormat="1" x14ac:dyDescent="0.35"/>
    <row r="8749" s="8" customFormat="1" x14ac:dyDescent="0.35"/>
    <row r="8750" s="8" customFormat="1" x14ac:dyDescent="0.35"/>
    <row r="8751" s="8" customFormat="1" x14ac:dyDescent="0.35"/>
    <row r="8752" s="8" customFormat="1" x14ac:dyDescent="0.35"/>
    <row r="8753" s="8" customFormat="1" x14ac:dyDescent="0.35"/>
    <row r="8754" s="8" customFormat="1" x14ac:dyDescent="0.35"/>
    <row r="8755" s="8" customFormat="1" x14ac:dyDescent="0.35"/>
    <row r="8756" s="8" customFormat="1" x14ac:dyDescent="0.35"/>
    <row r="8757" s="8" customFormat="1" x14ac:dyDescent="0.35"/>
    <row r="8758" s="8" customFormat="1" x14ac:dyDescent="0.35"/>
    <row r="8759" s="8" customFormat="1" x14ac:dyDescent="0.35"/>
    <row r="8760" s="8" customFormat="1" x14ac:dyDescent="0.35"/>
    <row r="8761" s="8" customFormat="1" x14ac:dyDescent="0.35"/>
    <row r="8762" s="8" customFormat="1" x14ac:dyDescent="0.35"/>
    <row r="8763" s="8" customFormat="1" x14ac:dyDescent="0.35"/>
    <row r="8764" s="8" customFormat="1" x14ac:dyDescent="0.35"/>
    <row r="8765" s="8" customFormat="1" x14ac:dyDescent="0.35"/>
    <row r="8766" s="8" customFormat="1" x14ac:dyDescent="0.35"/>
    <row r="8767" s="8" customFormat="1" x14ac:dyDescent="0.35"/>
    <row r="8768" s="8" customFormat="1" x14ac:dyDescent="0.35"/>
    <row r="8769" s="8" customFormat="1" x14ac:dyDescent="0.35"/>
    <row r="8770" s="8" customFormat="1" x14ac:dyDescent="0.35"/>
    <row r="8771" s="8" customFormat="1" x14ac:dyDescent="0.35"/>
    <row r="8772" s="8" customFormat="1" x14ac:dyDescent="0.35"/>
    <row r="8773" s="8" customFormat="1" x14ac:dyDescent="0.35"/>
    <row r="8774" s="8" customFormat="1" x14ac:dyDescent="0.35"/>
    <row r="8775" s="8" customFormat="1" x14ac:dyDescent="0.35"/>
    <row r="8776" s="8" customFormat="1" x14ac:dyDescent="0.35"/>
    <row r="8777" s="8" customFormat="1" x14ac:dyDescent="0.35"/>
    <row r="8778" s="8" customFormat="1" x14ac:dyDescent="0.35"/>
    <row r="8779" s="8" customFormat="1" x14ac:dyDescent="0.35"/>
    <row r="8780" s="8" customFormat="1" x14ac:dyDescent="0.35"/>
    <row r="8781" s="8" customFormat="1" x14ac:dyDescent="0.35"/>
    <row r="8782" s="8" customFormat="1" x14ac:dyDescent="0.35"/>
    <row r="8783" s="8" customFormat="1" x14ac:dyDescent="0.35"/>
    <row r="8784" s="8" customFormat="1" x14ac:dyDescent="0.35"/>
    <row r="8785" s="8" customFormat="1" x14ac:dyDescent="0.35"/>
    <row r="8786" s="8" customFormat="1" x14ac:dyDescent="0.35"/>
    <row r="8787" s="8" customFormat="1" x14ac:dyDescent="0.35"/>
    <row r="8788" s="8" customFormat="1" x14ac:dyDescent="0.35"/>
    <row r="8789" s="8" customFormat="1" x14ac:dyDescent="0.35"/>
    <row r="8790" s="8" customFormat="1" x14ac:dyDescent="0.35"/>
    <row r="8791" s="8" customFormat="1" x14ac:dyDescent="0.35"/>
    <row r="8792" s="8" customFormat="1" x14ac:dyDescent="0.35"/>
    <row r="8793" s="8" customFormat="1" x14ac:dyDescent="0.35"/>
    <row r="8794" s="8" customFormat="1" x14ac:dyDescent="0.35"/>
    <row r="8795" s="8" customFormat="1" x14ac:dyDescent="0.35"/>
    <row r="8796" s="8" customFormat="1" x14ac:dyDescent="0.35"/>
    <row r="8797" s="8" customFormat="1" x14ac:dyDescent="0.35"/>
    <row r="8798" s="8" customFormat="1" x14ac:dyDescent="0.35"/>
    <row r="8799" s="8" customFormat="1" x14ac:dyDescent="0.35"/>
    <row r="8800" s="8" customFormat="1" x14ac:dyDescent="0.35"/>
    <row r="8801" s="8" customFormat="1" x14ac:dyDescent="0.35"/>
    <row r="8802" s="8" customFormat="1" x14ac:dyDescent="0.35"/>
    <row r="8803" s="8" customFormat="1" x14ac:dyDescent="0.35"/>
    <row r="8804" s="8" customFormat="1" x14ac:dyDescent="0.35"/>
    <row r="8805" s="8" customFormat="1" x14ac:dyDescent="0.35"/>
    <row r="8806" s="8" customFormat="1" x14ac:dyDescent="0.35"/>
    <row r="8807" s="8" customFormat="1" x14ac:dyDescent="0.35"/>
    <row r="8808" s="8" customFormat="1" x14ac:dyDescent="0.35"/>
    <row r="8809" s="8" customFormat="1" x14ac:dyDescent="0.35"/>
    <row r="8810" s="8" customFormat="1" x14ac:dyDescent="0.35"/>
    <row r="8811" s="8" customFormat="1" x14ac:dyDescent="0.35"/>
    <row r="8812" s="8" customFormat="1" x14ac:dyDescent="0.35"/>
    <row r="8813" s="8" customFormat="1" x14ac:dyDescent="0.35"/>
    <row r="8814" s="8" customFormat="1" x14ac:dyDescent="0.35"/>
    <row r="8815" s="8" customFormat="1" x14ac:dyDescent="0.35"/>
    <row r="8816" s="8" customFormat="1" x14ac:dyDescent="0.35"/>
    <row r="8817" s="8" customFormat="1" x14ac:dyDescent="0.35"/>
    <row r="8818" s="8" customFormat="1" x14ac:dyDescent="0.35"/>
    <row r="8819" s="8" customFormat="1" x14ac:dyDescent="0.35"/>
    <row r="8820" s="8" customFormat="1" x14ac:dyDescent="0.35"/>
    <row r="8821" s="8" customFormat="1" x14ac:dyDescent="0.35"/>
    <row r="8822" s="8" customFormat="1" x14ac:dyDescent="0.35"/>
    <row r="8823" s="8" customFormat="1" x14ac:dyDescent="0.35"/>
    <row r="8824" s="8" customFormat="1" x14ac:dyDescent="0.35"/>
    <row r="8825" s="8" customFormat="1" x14ac:dyDescent="0.35"/>
    <row r="8826" s="8" customFormat="1" x14ac:dyDescent="0.35"/>
    <row r="8827" s="8" customFormat="1" x14ac:dyDescent="0.35"/>
    <row r="8828" s="8" customFormat="1" x14ac:dyDescent="0.35"/>
    <row r="8829" s="8" customFormat="1" x14ac:dyDescent="0.35"/>
    <row r="8830" s="8" customFormat="1" x14ac:dyDescent="0.35"/>
    <row r="8831" s="8" customFormat="1" x14ac:dyDescent="0.35"/>
    <row r="8832" s="8" customFormat="1" x14ac:dyDescent="0.35"/>
    <row r="8833" s="8" customFormat="1" x14ac:dyDescent="0.35"/>
    <row r="8834" s="8" customFormat="1" x14ac:dyDescent="0.35"/>
    <row r="8835" s="8" customFormat="1" x14ac:dyDescent="0.35"/>
    <row r="8836" s="8" customFormat="1" x14ac:dyDescent="0.35"/>
    <row r="8837" s="8" customFormat="1" x14ac:dyDescent="0.35"/>
    <row r="8838" s="8" customFormat="1" x14ac:dyDescent="0.35"/>
    <row r="8839" s="8" customFormat="1" x14ac:dyDescent="0.35"/>
    <row r="8840" s="8" customFormat="1" x14ac:dyDescent="0.35"/>
    <row r="8841" s="8" customFormat="1" x14ac:dyDescent="0.35"/>
    <row r="8842" s="8" customFormat="1" x14ac:dyDescent="0.35"/>
    <row r="8843" s="8" customFormat="1" x14ac:dyDescent="0.35"/>
    <row r="8844" s="8" customFormat="1" x14ac:dyDescent="0.35"/>
    <row r="8845" s="8" customFormat="1" x14ac:dyDescent="0.35"/>
    <row r="8846" s="8" customFormat="1" x14ac:dyDescent="0.35"/>
    <row r="8847" s="8" customFormat="1" x14ac:dyDescent="0.35"/>
    <row r="8848" s="8" customFormat="1" x14ac:dyDescent="0.35"/>
    <row r="8849" s="8" customFormat="1" x14ac:dyDescent="0.35"/>
    <row r="8850" s="8" customFormat="1" x14ac:dyDescent="0.35"/>
    <row r="8851" s="8" customFormat="1" x14ac:dyDescent="0.35"/>
    <row r="8852" s="8" customFormat="1" x14ac:dyDescent="0.35"/>
    <row r="8853" s="8" customFormat="1" x14ac:dyDescent="0.35"/>
    <row r="8854" s="8" customFormat="1" x14ac:dyDescent="0.35"/>
    <row r="8855" s="8" customFormat="1" x14ac:dyDescent="0.35"/>
    <row r="8856" s="8" customFormat="1" x14ac:dyDescent="0.35"/>
    <row r="8857" s="8" customFormat="1" x14ac:dyDescent="0.35"/>
    <row r="8858" s="8" customFormat="1" x14ac:dyDescent="0.35"/>
    <row r="8859" s="8" customFormat="1" x14ac:dyDescent="0.35"/>
    <row r="8860" s="8" customFormat="1" x14ac:dyDescent="0.35"/>
    <row r="8861" s="8" customFormat="1" x14ac:dyDescent="0.35"/>
    <row r="8862" s="8" customFormat="1" x14ac:dyDescent="0.35"/>
    <row r="8863" s="8" customFormat="1" x14ac:dyDescent="0.35"/>
    <row r="8864" s="8" customFormat="1" x14ac:dyDescent="0.35"/>
    <row r="8865" s="8" customFormat="1" x14ac:dyDescent="0.35"/>
    <row r="8866" s="8" customFormat="1" x14ac:dyDescent="0.35"/>
    <row r="8867" s="8" customFormat="1" x14ac:dyDescent="0.35"/>
    <row r="8868" s="8" customFormat="1" x14ac:dyDescent="0.35"/>
    <row r="8869" s="8" customFormat="1" x14ac:dyDescent="0.35"/>
    <row r="8870" s="8" customFormat="1" x14ac:dyDescent="0.35"/>
    <row r="8871" s="8" customFormat="1" x14ac:dyDescent="0.35"/>
    <row r="8872" s="8" customFormat="1" x14ac:dyDescent="0.35"/>
    <row r="8873" s="8" customFormat="1" x14ac:dyDescent="0.35"/>
    <row r="8874" s="8" customFormat="1" x14ac:dyDescent="0.35"/>
    <row r="8875" s="8" customFormat="1" x14ac:dyDescent="0.35"/>
    <row r="8876" s="8" customFormat="1" x14ac:dyDescent="0.35"/>
    <row r="8877" s="8" customFormat="1" x14ac:dyDescent="0.35"/>
    <row r="8878" s="8" customFormat="1" x14ac:dyDescent="0.35"/>
    <row r="8879" s="8" customFormat="1" x14ac:dyDescent="0.35"/>
    <row r="8880" s="8" customFormat="1" x14ac:dyDescent="0.35"/>
    <row r="8881" s="8" customFormat="1" x14ac:dyDescent="0.35"/>
    <row r="8882" s="8" customFormat="1" x14ac:dyDescent="0.35"/>
    <row r="8883" s="8" customFormat="1" x14ac:dyDescent="0.35"/>
    <row r="8884" s="8" customFormat="1" x14ac:dyDescent="0.35"/>
    <row r="8885" s="8" customFormat="1" x14ac:dyDescent="0.35"/>
    <row r="8886" s="8" customFormat="1" x14ac:dyDescent="0.35"/>
    <row r="8887" s="8" customFormat="1" x14ac:dyDescent="0.35"/>
    <row r="8888" s="8" customFormat="1" x14ac:dyDescent="0.35"/>
    <row r="8889" s="8" customFormat="1" x14ac:dyDescent="0.35"/>
    <row r="8890" s="8" customFormat="1" x14ac:dyDescent="0.35"/>
    <row r="8891" s="8" customFormat="1" x14ac:dyDescent="0.35"/>
    <row r="8892" s="8" customFormat="1" x14ac:dyDescent="0.35"/>
    <row r="8893" s="8" customFormat="1" x14ac:dyDescent="0.35"/>
    <row r="8894" s="8" customFormat="1" x14ac:dyDescent="0.35"/>
    <row r="8895" s="8" customFormat="1" x14ac:dyDescent="0.35"/>
    <row r="8896" s="8" customFormat="1" x14ac:dyDescent="0.35"/>
    <row r="8897" s="8" customFormat="1" x14ac:dyDescent="0.35"/>
    <row r="8898" s="8" customFormat="1" x14ac:dyDescent="0.35"/>
    <row r="8899" s="8" customFormat="1" x14ac:dyDescent="0.35"/>
    <row r="8900" s="8" customFormat="1" x14ac:dyDescent="0.35"/>
    <row r="8901" s="8" customFormat="1" x14ac:dyDescent="0.35"/>
    <row r="8902" s="8" customFormat="1" x14ac:dyDescent="0.35"/>
    <row r="8903" s="8" customFormat="1" x14ac:dyDescent="0.35"/>
    <row r="8904" s="8" customFormat="1" x14ac:dyDescent="0.35"/>
    <row r="8905" s="8" customFormat="1" x14ac:dyDescent="0.35"/>
    <row r="8906" s="8" customFormat="1" x14ac:dyDescent="0.35"/>
    <row r="8907" s="8" customFormat="1" x14ac:dyDescent="0.35"/>
    <row r="8908" s="8" customFormat="1" x14ac:dyDescent="0.35"/>
    <row r="8909" s="8" customFormat="1" x14ac:dyDescent="0.35"/>
    <row r="8910" s="8" customFormat="1" x14ac:dyDescent="0.35"/>
    <row r="8911" s="8" customFormat="1" x14ac:dyDescent="0.35"/>
    <row r="8912" s="8" customFormat="1" x14ac:dyDescent="0.35"/>
    <row r="8913" s="8" customFormat="1" x14ac:dyDescent="0.35"/>
    <row r="8914" s="8" customFormat="1" x14ac:dyDescent="0.35"/>
    <row r="8915" s="8" customFormat="1" x14ac:dyDescent="0.35"/>
    <row r="8916" s="8" customFormat="1" x14ac:dyDescent="0.35"/>
    <row r="8917" s="8" customFormat="1" x14ac:dyDescent="0.35"/>
    <row r="8918" s="8" customFormat="1" x14ac:dyDescent="0.35"/>
    <row r="8919" s="8" customFormat="1" x14ac:dyDescent="0.35"/>
    <row r="8920" s="8" customFormat="1" x14ac:dyDescent="0.35"/>
    <row r="8921" s="8" customFormat="1" x14ac:dyDescent="0.35"/>
    <row r="8922" s="8" customFormat="1" x14ac:dyDescent="0.35"/>
    <row r="8923" s="8" customFormat="1" x14ac:dyDescent="0.35"/>
    <row r="8924" s="8" customFormat="1" x14ac:dyDescent="0.35"/>
    <row r="8925" s="8" customFormat="1" x14ac:dyDescent="0.35"/>
    <row r="8926" s="8" customFormat="1" x14ac:dyDescent="0.35"/>
    <row r="8927" s="8" customFormat="1" x14ac:dyDescent="0.35"/>
    <row r="8928" s="8" customFormat="1" x14ac:dyDescent="0.35"/>
    <row r="8929" s="8" customFormat="1" x14ac:dyDescent="0.35"/>
    <row r="8930" s="8" customFormat="1" x14ac:dyDescent="0.35"/>
    <row r="8931" s="8" customFormat="1" x14ac:dyDescent="0.35"/>
    <row r="8932" s="8" customFormat="1" x14ac:dyDescent="0.35"/>
    <row r="8933" s="8" customFormat="1" x14ac:dyDescent="0.35"/>
    <row r="8934" s="8" customFormat="1" x14ac:dyDescent="0.35"/>
    <row r="8935" s="8" customFormat="1" x14ac:dyDescent="0.35"/>
    <row r="8936" s="8" customFormat="1" x14ac:dyDescent="0.35"/>
    <row r="8937" s="8" customFormat="1" x14ac:dyDescent="0.35"/>
    <row r="8938" s="8" customFormat="1" x14ac:dyDescent="0.35"/>
    <row r="8939" s="8" customFormat="1" x14ac:dyDescent="0.35"/>
    <row r="8940" s="8" customFormat="1" x14ac:dyDescent="0.35"/>
    <row r="8941" s="8" customFormat="1" x14ac:dyDescent="0.35"/>
    <row r="8942" s="8" customFormat="1" x14ac:dyDescent="0.35"/>
    <row r="8943" s="8" customFormat="1" x14ac:dyDescent="0.35"/>
    <row r="8944" s="8" customFormat="1" x14ac:dyDescent="0.35"/>
    <row r="8945" s="8" customFormat="1" x14ac:dyDescent="0.35"/>
    <row r="8946" s="8" customFormat="1" x14ac:dyDescent="0.35"/>
    <row r="8947" s="8" customFormat="1" x14ac:dyDescent="0.35"/>
    <row r="8948" s="8" customFormat="1" x14ac:dyDescent="0.35"/>
    <row r="8949" s="8" customFormat="1" x14ac:dyDescent="0.35"/>
    <row r="8950" s="8" customFormat="1" x14ac:dyDescent="0.35"/>
    <row r="8951" s="8" customFormat="1" x14ac:dyDescent="0.35"/>
    <row r="8952" s="8" customFormat="1" x14ac:dyDescent="0.35"/>
    <row r="8953" s="8" customFormat="1" x14ac:dyDescent="0.35"/>
    <row r="8954" s="8" customFormat="1" x14ac:dyDescent="0.35"/>
    <row r="8955" s="8" customFormat="1" x14ac:dyDescent="0.35"/>
    <row r="8956" s="8" customFormat="1" x14ac:dyDescent="0.35"/>
    <row r="8957" s="8" customFormat="1" x14ac:dyDescent="0.35"/>
    <row r="8958" s="8" customFormat="1" x14ac:dyDescent="0.35"/>
    <row r="8959" s="8" customFormat="1" x14ac:dyDescent="0.35"/>
    <row r="8960" s="8" customFormat="1" x14ac:dyDescent="0.35"/>
    <row r="8961" s="8" customFormat="1" x14ac:dyDescent="0.35"/>
    <row r="8962" s="8" customFormat="1" x14ac:dyDescent="0.35"/>
    <row r="8963" s="8" customFormat="1" x14ac:dyDescent="0.35"/>
    <row r="8964" s="8" customFormat="1" x14ac:dyDescent="0.35"/>
    <row r="8965" s="8" customFormat="1" x14ac:dyDescent="0.35"/>
    <row r="8966" s="8" customFormat="1" x14ac:dyDescent="0.35"/>
    <row r="8967" s="8" customFormat="1" x14ac:dyDescent="0.35"/>
    <row r="8968" s="8" customFormat="1" x14ac:dyDescent="0.35"/>
    <row r="8969" s="8" customFormat="1" x14ac:dyDescent="0.35"/>
    <row r="8970" s="8" customFormat="1" x14ac:dyDescent="0.35"/>
    <row r="8971" s="8" customFormat="1" x14ac:dyDescent="0.35"/>
    <row r="8972" s="8" customFormat="1" x14ac:dyDescent="0.35"/>
    <row r="8973" s="8" customFormat="1" x14ac:dyDescent="0.35"/>
    <row r="8974" s="8" customFormat="1" x14ac:dyDescent="0.35"/>
    <row r="8975" s="8" customFormat="1" x14ac:dyDescent="0.35"/>
    <row r="8976" s="8" customFormat="1" x14ac:dyDescent="0.35"/>
    <row r="8977" s="8" customFormat="1" x14ac:dyDescent="0.35"/>
    <row r="8978" s="8" customFormat="1" x14ac:dyDescent="0.35"/>
    <row r="8979" s="8" customFormat="1" x14ac:dyDescent="0.35"/>
    <row r="8980" s="8" customFormat="1" x14ac:dyDescent="0.35"/>
    <row r="8981" s="8" customFormat="1" x14ac:dyDescent="0.35"/>
    <row r="8982" s="8" customFormat="1" x14ac:dyDescent="0.35"/>
    <row r="8983" s="8" customFormat="1" x14ac:dyDescent="0.35"/>
    <row r="8984" s="8" customFormat="1" x14ac:dyDescent="0.35"/>
    <row r="8985" s="8" customFormat="1" x14ac:dyDescent="0.35"/>
    <row r="8986" s="8" customFormat="1" x14ac:dyDescent="0.35"/>
    <row r="8987" s="8" customFormat="1" x14ac:dyDescent="0.35"/>
    <row r="8988" s="8" customFormat="1" x14ac:dyDescent="0.35"/>
    <row r="8989" s="8" customFormat="1" x14ac:dyDescent="0.35"/>
    <row r="8990" s="8" customFormat="1" x14ac:dyDescent="0.35"/>
    <row r="8991" s="8" customFormat="1" x14ac:dyDescent="0.35"/>
    <row r="8992" s="8" customFormat="1" x14ac:dyDescent="0.35"/>
    <row r="8993" s="8" customFormat="1" x14ac:dyDescent="0.35"/>
    <row r="8994" s="8" customFormat="1" x14ac:dyDescent="0.35"/>
    <row r="8995" s="8" customFormat="1" x14ac:dyDescent="0.35"/>
    <row r="8996" s="8" customFormat="1" x14ac:dyDescent="0.35"/>
    <row r="8997" s="8" customFormat="1" x14ac:dyDescent="0.35"/>
    <row r="8998" s="8" customFormat="1" x14ac:dyDescent="0.35"/>
    <row r="8999" s="8" customFormat="1" x14ac:dyDescent="0.35"/>
    <row r="9000" s="8" customFormat="1" x14ac:dyDescent="0.35"/>
    <row r="9001" s="8" customFormat="1" x14ac:dyDescent="0.35"/>
    <row r="9002" s="8" customFormat="1" x14ac:dyDescent="0.35"/>
    <row r="9003" s="8" customFormat="1" x14ac:dyDescent="0.35"/>
    <row r="9004" s="8" customFormat="1" x14ac:dyDescent="0.35"/>
    <row r="9005" s="8" customFormat="1" x14ac:dyDescent="0.35"/>
    <row r="9006" s="8" customFormat="1" x14ac:dyDescent="0.35"/>
    <row r="9007" s="8" customFormat="1" x14ac:dyDescent="0.35"/>
    <row r="9008" s="8" customFormat="1" x14ac:dyDescent="0.35"/>
    <row r="9009" s="8" customFormat="1" x14ac:dyDescent="0.35"/>
    <row r="9010" s="8" customFormat="1" x14ac:dyDescent="0.35"/>
    <row r="9011" s="8" customFormat="1" x14ac:dyDescent="0.35"/>
    <row r="9012" s="8" customFormat="1" x14ac:dyDescent="0.35"/>
    <row r="9013" s="8" customFormat="1" x14ac:dyDescent="0.35"/>
    <row r="9014" s="8" customFormat="1" x14ac:dyDescent="0.35"/>
    <row r="9015" s="8" customFormat="1" x14ac:dyDescent="0.35"/>
    <row r="9016" s="8" customFormat="1" x14ac:dyDescent="0.35"/>
    <row r="9017" s="8" customFormat="1" x14ac:dyDescent="0.35"/>
    <row r="9018" s="8" customFormat="1" x14ac:dyDescent="0.35"/>
    <row r="9019" s="8" customFormat="1" x14ac:dyDescent="0.35"/>
    <row r="9020" s="8" customFormat="1" x14ac:dyDescent="0.35"/>
    <row r="9021" s="8" customFormat="1" x14ac:dyDescent="0.35"/>
    <row r="9022" s="8" customFormat="1" x14ac:dyDescent="0.35"/>
    <row r="9023" s="8" customFormat="1" x14ac:dyDescent="0.35"/>
    <row r="9024" s="8" customFormat="1" x14ac:dyDescent="0.35"/>
    <row r="9025" s="8" customFormat="1" x14ac:dyDescent="0.35"/>
    <row r="9026" s="8" customFormat="1" x14ac:dyDescent="0.35"/>
    <row r="9027" s="8" customFormat="1" x14ac:dyDescent="0.35"/>
    <row r="9028" s="8" customFormat="1" x14ac:dyDescent="0.35"/>
    <row r="9029" s="8" customFormat="1" x14ac:dyDescent="0.35"/>
    <row r="9030" s="8" customFormat="1" x14ac:dyDescent="0.35"/>
    <row r="9031" s="8" customFormat="1" x14ac:dyDescent="0.35"/>
    <row r="9032" s="8" customFormat="1" x14ac:dyDescent="0.35"/>
    <row r="9033" s="8" customFormat="1" x14ac:dyDescent="0.35"/>
    <row r="9034" s="8" customFormat="1" x14ac:dyDescent="0.35"/>
    <row r="9035" s="8" customFormat="1" x14ac:dyDescent="0.35"/>
    <row r="9036" s="8" customFormat="1" x14ac:dyDescent="0.35"/>
    <row r="9037" s="8" customFormat="1" x14ac:dyDescent="0.35"/>
    <row r="9038" s="8" customFormat="1" x14ac:dyDescent="0.35"/>
    <row r="9039" s="8" customFormat="1" x14ac:dyDescent="0.35"/>
    <row r="9040" s="8" customFormat="1" x14ac:dyDescent="0.35"/>
    <row r="9041" s="8" customFormat="1" x14ac:dyDescent="0.35"/>
    <row r="9042" s="8" customFormat="1" x14ac:dyDescent="0.35"/>
    <row r="9043" s="8" customFormat="1" x14ac:dyDescent="0.35"/>
    <row r="9044" s="8" customFormat="1" x14ac:dyDescent="0.35"/>
    <row r="9045" s="8" customFormat="1" x14ac:dyDescent="0.35"/>
    <row r="9046" s="8" customFormat="1" x14ac:dyDescent="0.35"/>
    <row r="9047" s="8" customFormat="1" x14ac:dyDescent="0.35"/>
    <row r="9048" s="8" customFormat="1" x14ac:dyDescent="0.35"/>
    <row r="9049" s="8" customFormat="1" x14ac:dyDescent="0.35"/>
    <row r="9050" s="8" customFormat="1" x14ac:dyDescent="0.35"/>
    <row r="9051" s="8" customFormat="1" x14ac:dyDescent="0.35"/>
    <row r="9052" s="8" customFormat="1" x14ac:dyDescent="0.35"/>
    <row r="9053" s="8" customFormat="1" x14ac:dyDescent="0.35"/>
    <row r="9054" s="8" customFormat="1" x14ac:dyDescent="0.35"/>
    <row r="9055" s="8" customFormat="1" x14ac:dyDescent="0.35"/>
    <row r="9056" s="8" customFormat="1" x14ac:dyDescent="0.35"/>
    <row r="9057" s="8" customFormat="1" x14ac:dyDescent="0.35"/>
    <row r="9058" s="8" customFormat="1" x14ac:dyDescent="0.35"/>
    <row r="9059" s="8" customFormat="1" x14ac:dyDescent="0.35"/>
    <row r="9060" s="8" customFormat="1" x14ac:dyDescent="0.35"/>
    <row r="9061" s="8" customFormat="1" x14ac:dyDescent="0.35"/>
    <row r="9062" s="8" customFormat="1" x14ac:dyDescent="0.35"/>
    <row r="9063" s="8" customFormat="1" x14ac:dyDescent="0.35"/>
    <row r="9064" s="8" customFormat="1" x14ac:dyDescent="0.35"/>
    <row r="9065" s="8" customFormat="1" x14ac:dyDescent="0.35"/>
    <row r="9066" s="8" customFormat="1" x14ac:dyDescent="0.35"/>
    <row r="9067" s="8" customFormat="1" x14ac:dyDescent="0.35"/>
    <row r="9068" s="8" customFormat="1" x14ac:dyDescent="0.35"/>
    <row r="9069" s="8" customFormat="1" x14ac:dyDescent="0.35"/>
    <row r="9070" s="8" customFormat="1" x14ac:dyDescent="0.35"/>
    <row r="9071" s="8" customFormat="1" x14ac:dyDescent="0.35"/>
    <row r="9072" s="8" customFormat="1" x14ac:dyDescent="0.35"/>
    <row r="9073" s="8" customFormat="1" x14ac:dyDescent="0.35"/>
    <row r="9074" s="8" customFormat="1" x14ac:dyDescent="0.35"/>
    <row r="9075" s="8" customFormat="1" x14ac:dyDescent="0.35"/>
    <row r="9076" s="8" customFormat="1" x14ac:dyDescent="0.35"/>
    <row r="9077" s="8" customFormat="1" x14ac:dyDescent="0.35"/>
    <row r="9078" s="8" customFormat="1" x14ac:dyDescent="0.35"/>
    <row r="9079" s="8" customFormat="1" x14ac:dyDescent="0.35"/>
    <row r="9080" s="8" customFormat="1" x14ac:dyDescent="0.35"/>
    <row r="9081" s="8" customFormat="1" x14ac:dyDescent="0.35"/>
    <row r="9082" s="8" customFormat="1" x14ac:dyDescent="0.35"/>
    <row r="9083" s="8" customFormat="1" x14ac:dyDescent="0.35"/>
    <row r="9084" s="8" customFormat="1" x14ac:dyDescent="0.35"/>
    <row r="9085" s="8" customFormat="1" x14ac:dyDescent="0.35"/>
    <row r="9086" s="8" customFormat="1" x14ac:dyDescent="0.35"/>
    <row r="9087" s="8" customFormat="1" x14ac:dyDescent="0.35"/>
    <row r="9088" s="8" customFormat="1" x14ac:dyDescent="0.35"/>
    <row r="9089" s="8" customFormat="1" x14ac:dyDescent="0.35"/>
    <row r="9090" s="8" customFormat="1" x14ac:dyDescent="0.35"/>
    <row r="9091" s="8" customFormat="1" x14ac:dyDescent="0.35"/>
    <row r="9092" s="8" customFormat="1" x14ac:dyDescent="0.35"/>
    <row r="9093" s="8" customFormat="1" x14ac:dyDescent="0.35"/>
    <row r="9094" s="8" customFormat="1" x14ac:dyDescent="0.35"/>
    <row r="9095" s="8" customFormat="1" x14ac:dyDescent="0.35"/>
    <row r="9096" s="8" customFormat="1" x14ac:dyDescent="0.35"/>
    <row r="9097" s="8" customFormat="1" x14ac:dyDescent="0.35"/>
    <row r="9098" s="8" customFormat="1" x14ac:dyDescent="0.35"/>
    <row r="9099" s="8" customFormat="1" x14ac:dyDescent="0.35"/>
    <row r="9100" s="8" customFormat="1" x14ac:dyDescent="0.35"/>
    <row r="9101" s="8" customFormat="1" x14ac:dyDescent="0.35"/>
    <row r="9102" s="8" customFormat="1" x14ac:dyDescent="0.35"/>
    <row r="9103" s="8" customFormat="1" x14ac:dyDescent="0.35"/>
    <row r="9104" s="8" customFormat="1" x14ac:dyDescent="0.35"/>
    <row r="9105" s="8" customFormat="1" x14ac:dyDescent="0.35"/>
    <row r="9106" s="8" customFormat="1" x14ac:dyDescent="0.35"/>
    <row r="9107" s="8" customFormat="1" x14ac:dyDescent="0.35"/>
    <row r="9108" s="8" customFormat="1" x14ac:dyDescent="0.35"/>
    <row r="9109" s="8" customFormat="1" x14ac:dyDescent="0.35"/>
    <row r="9110" s="8" customFormat="1" x14ac:dyDescent="0.35"/>
    <row r="9111" s="8" customFormat="1" x14ac:dyDescent="0.35"/>
    <row r="9112" s="8" customFormat="1" x14ac:dyDescent="0.35"/>
    <row r="9113" s="8" customFormat="1" x14ac:dyDescent="0.35"/>
    <row r="9114" s="8" customFormat="1" x14ac:dyDescent="0.35"/>
    <row r="9115" s="8" customFormat="1" x14ac:dyDescent="0.35"/>
    <row r="9116" s="8" customFormat="1" x14ac:dyDescent="0.35"/>
    <row r="9117" s="8" customFormat="1" x14ac:dyDescent="0.35"/>
    <row r="9118" s="8" customFormat="1" x14ac:dyDescent="0.35"/>
    <row r="9119" s="8" customFormat="1" x14ac:dyDescent="0.35"/>
    <row r="9120" s="8" customFormat="1" x14ac:dyDescent="0.35"/>
    <row r="9121" s="8" customFormat="1" x14ac:dyDescent="0.35"/>
    <row r="9122" s="8" customFormat="1" x14ac:dyDescent="0.35"/>
    <row r="9123" s="8" customFormat="1" x14ac:dyDescent="0.35"/>
    <row r="9124" s="8" customFormat="1" x14ac:dyDescent="0.35"/>
    <row r="9125" s="8" customFormat="1" x14ac:dyDescent="0.35"/>
    <row r="9126" s="8" customFormat="1" x14ac:dyDescent="0.35"/>
    <row r="9127" s="8" customFormat="1" x14ac:dyDescent="0.35"/>
    <row r="9128" s="8" customFormat="1" x14ac:dyDescent="0.35"/>
    <row r="9129" s="8" customFormat="1" x14ac:dyDescent="0.35"/>
    <row r="9130" s="8" customFormat="1" x14ac:dyDescent="0.35"/>
    <row r="9131" s="8" customFormat="1" x14ac:dyDescent="0.35"/>
    <row r="9132" s="8" customFormat="1" x14ac:dyDescent="0.35"/>
    <row r="9133" s="8" customFormat="1" x14ac:dyDescent="0.35"/>
    <row r="9134" s="8" customFormat="1" x14ac:dyDescent="0.35"/>
    <row r="9135" s="8" customFormat="1" x14ac:dyDescent="0.35"/>
    <row r="9136" s="8" customFormat="1" x14ac:dyDescent="0.35"/>
    <row r="9137" s="8" customFormat="1" x14ac:dyDescent="0.35"/>
    <row r="9138" s="8" customFormat="1" x14ac:dyDescent="0.35"/>
    <row r="9139" s="8" customFormat="1" x14ac:dyDescent="0.35"/>
    <row r="9140" s="8" customFormat="1" x14ac:dyDescent="0.35"/>
    <row r="9141" s="8" customFormat="1" x14ac:dyDescent="0.35"/>
    <row r="9142" s="8" customFormat="1" x14ac:dyDescent="0.35"/>
    <row r="9143" s="8" customFormat="1" x14ac:dyDescent="0.35"/>
    <row r="9144" s="8" customFormat="1" x14ac:dyDescent="0.35"/>
    <row r="9145" s="8" customFormat="1" x14ac:dyDescent="0.35"/>
    <row r="9146" s="8" customFormat="1" x14ac:dyDescent="0.35"/>
    <row r="9147" s="8" customFormat="1" x14ac:dyDescent="0.35"/>
    <row r="9148" s="8" customFormat="1" x14ac:dyDescent="0.35"/>
    <row r="9149" s="8" customFormat="1" x14ac:dyDescent="0.35"/>
    <row r="9150" s="8" customFormat="1" x14ac:dyDescent="0.35"/>
    <row r="9151" s="8" customFormat="1" x14ac:dyDescent="0.35"/>
    <row r="9152" s="8" customFormat="1" x14ac:dyDescent="0.35"/>
    <row r="9153" s="8" customFormat="1" x14ac:dyDescent="0.35"/>
    <row r="9154" s="8" customFormat="1" x14ac:dyDescent="0.35"/>
    <row r="9155" s="8" customFormat="1" x14ac:dyDescent="0.35"/>
    <row r="9156" s="8" customFormat="1" x14ac:dyDescent="0.35"/>
    <row r="9157" s="8" customFormat="1" x14ac:dyDescent="0.35"/>
    <row r="9158" s="8" customFormat="1" x14ac:dyDescent="0.35"/>
    <row r="9159" s="8" customFormat="1" x14ac:dyDescent="0.35"/>
    <row r="9160" s="8" customFormat="1" x14ac:dyDescent="0.35"/>
    <row r="9161" s="8" customFormat="1" x14ac:dyDescent="0.35"/>
    <row r="9162" s="8" customFormat="1" x14ac:dyDescent="0.35"/>
    <row r="9163" s="8" customFormat="1" x14ac:dyDescent="0.35"/>
    <row r="9164" s="8" customFormat="1" x14ac:dyDescent="0.35"/>
    <row r="9165" s="8" customFormat="1" x14ac:dyDescent="0.35"/>
    <row r="9166" s="8" customFormat="1" x14ac:dyDescent="0.35"/>
    <row r="9167" s="8" customFormat="1" x14ac:dyDescent="0.35"/>
    <row r="9168" s="8" customFormat="1" x14ac:dyDescent="0.35"/>
    <row r="9169" s="8" customFormat="1" x14ac:dyDescent="0.35"/>
    <row r="9170" s="8" customFormat="1" x14ac:dyDescent="0.35"/>
    <row r="9171" s="8" customFormat="1" x14ac:dyDescent="0.35"/>
    <row r="9172" s="8" customFormat="1" x14ac:dyDescent="0.35"/>
    <row r="9173" s="8" customFormat="1" x14ac:dyDescent="0.35"/>
    <row r="9174" s="8" customFormat="1" x14ac:dyDescent="0.35"/>
    <row r="9175" s="8" customFormat="1" x14ac:dyDescent="0.35"/>
    <row r="9176" s="8" customFormat="1" x14ac:dyDescent="0.35"/>
    <row r="9177" s="8" customFormat="1" x14ac:dyDescent="0.35"/>
    <row r="9178" s="8" customFormat="1" x14ac:dyDescent="0.35"/>
    <row r="9179" s="8" customFormat="1" x14ac:dyDescent="0.35"/>
    <row r="9180" s="8" customFormat="1" x14ac:dyDescent="0.35"/>
    <row r="9181" s="8" customFormat="1" x14ac:dyDescent="0.35"/>
    <row r="9182" s="8" customFormat="1" x14ac:dyDescent="0.35"/>
    <row r="9183" s="8" customFormat="1" x14ac:dyDescent="0.35"/>
    <row r="9184" s="8" customFormat="1" x14ac:dyDescent="0.35"/>
    <row r="9185" s="8" customFormat="1" x14ac:dyDescent="0.35"/>
    <row r="9186" s="8" customFormat="1" x14ac:dyDescent="0.35"/>
    <row r="9187" s="8" customFormat="1" x14ac:dyDescent="0.35"/>
    <row r="9188" s="8" customFormat="1" x14ac:dyDescent="0.35"/>
    <row r="9189" s="8" customFormat="1" x14ac:dyDescent="0.35"/>
    <row r="9190" s="8" customFormat="1" x14ac:dyDescent="0.35"/>
    <row r="9191" s="8" customFormat="1" x14ac:dyDescent="0.35"/>
    <row r="9192" s="8" customFormat="1" x14ac:dyDescent="0.35"/>
    <row r="9193" s="8" customFormat="1" x14ac:dyDescent="0.35"/>
    <row r="9194" s="8" customFormat="1" x14ac:dyDescent="0.35"/>
    <row r="9195" s="8" customFormat="1" x14ac:dyDescent="0.35"/>
    <row r="9196" s="8" customFormat="1" x14ac:dyDescent="0.35"/>
    <row r="9197" s="8" customFormat="1" x14ac:dyDescent="0.35"/>
    <row r="9198" s="8" customFormat="1" x14ac:dyDescent="0.35"/>
    <row r="9199" s="8" customFormat="1" x14ac:dyDescent="0.35"/>
    <row r="9200" s="8" customFormat="1" x14ac:dyDescent="0.35"/>
    <row r="9201" s="8" customFormat="1" x14ac:dyDescent="0.35"/>
    <row r="9202" s="8" customFormat="1" x14ac:dyDescent="0.35"/>
    <row r="9203" s="8" customFormat="1" x14ac:dyDescent="0.35"/>
    <row r="9204" s="8" customFormat="1" x14ac:dyDescent="0.35"/>
    <row r="9205" s="8" customFormat="1" x14ac:dyDescent="0.35"/>
    <row r="9206" s="8" customFormat="1" x14ac:dyDescent="0.35"/>
    <row r="9207" s="8" customFormat="1" x14ac:dyDescent="0.35"/>
    <row r="9208" s="8" customFormat="1" x14ac:dyDescent="0.35"/>
    <row r="9209" s="8" customFormat="1" x14ac:dyDescent="0.35"/>
    <row r="9210" s="8" customFormat="1" x14ac:dyDescent="0.35"/>
    <row r="9211" s="8" customFormat="1" x14ac:dyDescent="0.35"/>
    <row r="9212" s="8" customFormat="1" x14ac:dyDescent="0.35"/>
    <row r="9213" s="8" customFormat="1" x14ac:dyDescent="0.35"/>
    <row r="9214" s="8" customFormat="1" x14ac:dyDescent="0.35"/>
    <row r="9215" s="8" customFormat="1" x14ac:dyDescent="0.35"/>
    <row r="9216" s="8" customFormat="1" x14ac:dyDescent="0.35"/>
    <row r="9217" s="8" customFormat="1" x14ac:dyDescent="0.35"/>
    <row r="9218" s="8" customFormat="1" x14ac:dyDescent="0.35"/>
    <row r="9219" s="8" customFormat="1" x14ac:dyDescent="0.35"/>
    <row r="9220" s="8" customFormat="1" x14ac:dyDescent="0.35"/>
    <row r="9221" s="8" customFormat="1" x14ac:dyDescent="0.35"/>
    <row r="9222" s="8" customFormat="1" x14ac:dyDescent="0.35"/>
    <row r="9223" s="8" customFormat="1" x14ac:dyDescent="0.35"/>
    <row r="9224" s="8" customFormat="1" x14ac:dyDescent="0.35"/>
    <row r="9225" s="8" customFormat="1" x14ac:dyDescent="0.35"/>
    <row r="9226" s="8" customFormat="1" x14ac:dyDescent="0.35"/>
    <row r="9227" s="8" customFormat="1" x14ac:dyDescent="0.35"/>
    <row r="9228" s="8" customFormat="1" x14ac:dyDescent="0.35"/>
    <row r="9229" s="8" customFormat="1" x14ac:dyDescent="0.35"/>
    <row r="9230" s="8" customFormat="1" x14ac:dyDescent="0.35"/>
    <row r="9231" s="8" customFormat="1" x14ac:dyDescent="0.35"/>
    <row r="9232" s="8" customFormat="1" x14ac:dyDescent="0.35"/>
    <row r="9233" s="8" customFormat="1" x14ac:dyDescent="0.35"/>
    <row r="9234" s="8" customFormat="1" x14ac:dyDescent="0.35"/>
    <row r="9235" s="8" customFormat="1" x14ac:dyDescent="0.35"/>
    <row r="9236" s="8" customFormat="1" x14ac:dyDescent="0.35"/>
    <row r="9237" s="8" customFormat="1" x14ac:dyDescent="0.35"/>
    <row r="9238" s="8" customFormat="1" x14ac:dyDescent="0.35"/>
    <row r="9239" s="8" customFormat="1" x14ac:dyDescent="0.35"/>
    <row r="9240" s="8" customFormat="1" x14ac:dyDescent="0.35"/>
    <row r="9241" s="8" customFormat="1" x14ac:dyDescent="0.35"/>
    <row r="9242" s="8" customFormat="1" x14ac:dyDescent="0.35"/>
    <row r="9243" s="8" customFormat="1" x14ac:dyDescent="0.35"/>
    <row r="9244" s="8" customFormat="1" x14ac:dyDescent="0.35"/>
    <row r="9245" s="8" customFormat="1" x14ac:dyDescent="0.35"/>
    <row r="9246" s="8" customFormat="1" x14ac:dyDescent="0.35"/>
    <row r="9247" s="8" customFormat="1" x14ac:dyDescent="0.35"/>
    <row r="9248" s="8" customFormat="1" x14ac:dyDescent="0.35"/>
    <row r="9249" s="8" customFormat="1" x14ac:dyDescent="0.35"/>
    <row r="9250" s="8" customFormat="1" x14ac:dyDescent="0.35"/>
    <row r="9251" s="8" customFormat="1" x14ac:dyDescent="0.35"/>
    <row r="9252" s="8" customFormat="1" x14ac:dyDescent="0.35"/>
    <row r="9253" s="8" customFormat="1" x14ac:dyDescent="0.35"/>
    <row r="9254" s="8" customFormat="1" x14ac:dyDescent="0.35"/>
    <row r="9255" s="8" customFormat="1" x14ac:dyDescent="0.35"/>
    <row r="9256" s="8" customFormat="1" x14ac:dyDescent="0.35"/>
    <row r="9257" s="8" customFormat="1" x14ac:dyDescent="0.35"/>
    <row r="9258" s="8" customFormat="1" x14ac:dyDescent="0.35"/>
    <row r="9259" s="8" customFormat="1" x14ac:dyDescent="0.35"/>
    <row r="9260" s="8" customFormat="1" x14ac:dyDescent="0.35"/>
    <row r="9261" s="8" customFormat="1" x14ac:dyDescent="0.35"/>
    <row r="9262" s="8" customFormat="1" x14ac:dyDescent="0.35"/>
    <row r="9263" s="8" customFormat="1" x14ac:dyDescent="0.35"/>
    <row r="9264" s="8" customFormat="1" x14ac:dyDescent="0.35"/>
    <row r="9265" s="8" customFormat="1" x14ac:dyDescent="0.35"/>
    <row r="9266" s="8" customFormat="1" x14ac:dyDescent="0.35"/>
    <row r="9267" s="8" customFormat="1" x14ac:dyDescent="0.35"/>
    <row r="9268" s="8" customFormat="1" x14ac:dyDescent="0.35"/>
    <row r="9269" s="8" customFormat="1" x14ac:dyDescent="0.35"/>
    <row r="9270" s="8" customFormat="1" x14ac:dyDescent="0.35"/>
    <row r="9271" s="8" customFormat="1" x14ac:dyDescent="0.35"/>
    <row r="9272" s="8" customFormat="1" x14ac:dyDescent="0.35"/>
    <row r="9273" s="8" customFormat="1" x14ac:dyDescent="0.35"/>
    <row r="9274" s="8" customFormat="1" x14ac:dyDescent="0.35"/>
    <row r="9275" s="8" customFormat="1" x14ac:dyDescent="0.35"/>
    <row r="9276" s="8" customFormat="1" x14ac:dyDescent="0.35"/>
    <row r="9277" s="8" customFormat="1" x14ac:dyDescent="0.35"/>
    <row r="9278" s="8" customFormat="1" x14ac:dyDescent="0.35"/>
    <row r="9279" s="8" customFormat="1" x14ac:dyDescent="0.35"/>
    <row r="9280" s="8" customFormat="1" x14ac:dyDescent="0.35"/>
    <row r="9281" s="8" customFormat="1" x14ac:dyDescent="0.35"/>
    <row r="9282" s="8" customFormat="1" x14ac:dyDescent="0.35"/>
    <row r="9283" s="8" customFormat="1" x14ac:dyDescent="0.35"/>
    <row r="9284" s="8" customFormat="1" x14ac:dyDescent="0.35"/>
    <row r="9285" s="8" customFormat="1" x14ac:dyDescent="0.35"/>
    <row r="9286" s="8" customFormat="1" x14ac:dyDescent="0.35"/>
    <row r="9287" s="8" customFormat="1" x14ac:dyDescent="0.35"/>
    <row r="9288" s="8" customFormat="1" x14ac:dyDescent="0.35"/>
    <row r="9289" s="8" customFormat="1" x14ac:dyDescent="0.35"/>
    <row r="9290" s="8" customFormat="1" x14ac:dyDescent="0.35"/>
    <row r="9291" s="8" customFormat="1" x14ac:dyDescent="0.35"/>
    <row r="9292" s="8" customFormat="1" x14ac:dyDescent="0.35"/>
    <row r="9293" s="8" customFormat="1" x14ac:dyDescent="0.35"/>
    <row r="9294" s="8" customFormat="1" x14ac:dyDescent="0.35"/>
    <row r="9295" s="8" customFormat="1" x14ac:dyDescent="0.35"/>
    <row r="9296" s="8" customFormat="1" x14ac:dyDescent="0.35"/>
    <row r="9297" s="8" customFormat="1" x14ac:dyDescent="0.35"/>
    <row r="9298" s="8" customFormat="1" x14ac:dyDescent="0.35"/>
    <row r="9299" s="8" customFormat="1" x14ac:dyDescent="0.35"/>
    <row r="9300" s="8" customFormat="1" x14ac:dyDescent="0.35"/>
    <row r="9301" s="8" customFormat="1" x14ac:dyDescent="0.35"/>
    <row r="9302" s="8" customFormat="1" x14ac:dyDescent="0.35"/>
    <row r="9303" s="8" customFormat="1" x14ac:dyDescent="0.35"/>
    <row r="9304" s="8" customFormat="1" x14ac:dyDescent="0.35"/>
    <row r="9305" s="8" customFormat="1" x14ac:dyDescent="0.35"/>
    <row r="9306" s="8" customFormat="1" x14ac:dyDescent="0.35"/>
    <row r="9307" s="8" customFormat="1" x14ac:dyDescent="0.35"/>
    <row r="9308" s="8" customFormat="1" x14ac:dyDescent="0.35"/>
    <row r="9309" s="8" customFormat="1" x14ac:dyDescent="0.35"/>
    <row r="9310" s="8" customFormat="1" x14ac:dyDescent="0.35"/>
    <row r="9311" s="8" customFormat="1" x14ac:dyDescent="0.35"/>
    <row r="9312" s="8" customFormat="1" x14ac:dyDescent="0.35"/>
    <row r="9313" s="8" customFormat="1" x14ac:dyDescent="0.35"/>
    <row r="9314" s="8" customFormat="1" x14ac:dyDescent="0.35"/>
    <row r="9315" s="8" customFormat="1" x14ac:dyDescent="0.35"/>
    <row r="9316" s="8" customFormat="1" x14ac:dyDescent="0.35"/>
    <row r="9317" s="8" customFormat="1" x14ac:dyDescent="0.35"/>
    <row r="9318" s="8" customFormat="1" x14ac:dyDescent="0.35"/>
    <row r="9319" s="8" customFormat="1" x14ac:dyDescent="0.35"/>
    <row r="9320" s="8" customFormat="1" x14ac:dyDescent="0.35"/>
    <row r="9321" s="8" customFormat="1" x14ac:dyDescent="0.35"/>
    <row r="9322" s="8" customFormat="1" x14ac:dyDescent="0.35"/>
    <row r="9323" s="8" customFormat="1" x14ac:dyDescent="0.35"/>
    <row r="9324" s="8" customFormat="1" x14ac:dyDescent="0.35"/>
    <row r="9325" s="8" customFormat="1" x14ac:dyDescent="0.35"/>
    <row r="9326" s="8" customFormat="1" x14ac:dyDescent="0.35"/>
    <row r="9327" s="8" customFormat="1" x14ac:dyDescent="0.35"/>
    <row r="9328" s="8" customFormat="1" x14ac:dyDescent="0.35"/>
    <row r="9329" s="8" customFormat="1" x14ac:dyDescent="0.35"/>
    <row r="9330" s="8" customFormat="1" x14ac:dyDescent="0.35"/>
    <row r="9331" s="8" customFormat="1" x14ac:dyDescent="0.35"/>
    <row r="9332" s="8" customFormat="1" x14ac:dyDescent="0.35"/>
    <row r="9333" s="8" customFormat="1" x14ac:dyDescent="0.35"/>
    <row r="9334" s="8" customFormat="1" x14ac:dyDescent="0.35"/>
    <row r="9335" s="8" customFormat="1" x14ac:dyDescent="0.35"/>
    <row r="9336" s="8" customFormat="1" x14ac:dyDescent="0.35"/>
    <row r="9337" s="8" customFormat="1" x14ac:dyDescent="0.35"/>
    <row r="9338" s="8" customFormat="1" x14ac:dyDescent="0.35"/>
    <row r="9339" s="8" customFormat="1" x14ac:dyDescent="0.35"/>
    <row r="9340" s="8" customFormat="1" x14ac:dyDescent="0.35"/>
    <row r="9341" s="8" customFormat="1" x14ac:dyDescent="0.35"/>
    <row r="9342" s="8" customFormat="1" x14ac:dyDescent="0.35"/>
    <row r="9343" s="8" customFormat="1" x14ac:dyDescent="0.35"/>
    <row r="9344" s="8" customFormat="1" x14ac:dyDescent="0.35"/>
    <row r="9345" s="8" customFormat="1" x14ac:dyDescent="0.35"/>
    <row r="9346" s="8" customFormat="1" x14ac:dyDescent="0.35"/>
    <row r="9347" s="8" customFormat="1" x14ac:dyDescent="0.35"/>
    <row r="9348" s="8" customFormat="1" x14ac:dyDescent="0.35"/>
    <row r="9349" s="8" customFormat="1" x14ac:dyDescent="0.35"/>
    <row r="9350" s="8" customFormat="1" x14ac:dyDescent="0.35"/>
    <row r="9351" s="8" customFormat="1" x14ac:dyDescent="0.35"/>
    <row r="9352" s="8" customFormat="1" x14ac:dyDescent="0.35"/>
    <row r="9353" s="8" customFormat="1" x14ac:dyDescent="0.35"/>
    <row r="9354" s="8" customFormat="1" x14ac:dyDescent="0.35"/>
    <row r="9355" s="8" customFormat="1" x14ac:dyDescent="0.35"/>
    <row r="9356" s="8" customFormat="1" x14ac:dyDescent="0.35"/>
    <row r="9357" s="8" customFormat="1" x14ac:dyDescent="0.35"/>
    <row r="9358" s="8" customFormat="1" x14ac:dyDescent="0.35"/>
    <row r="9359" s="8" customFormat="1" x14ac:dyDescent="0.35"/>
    <row r="9360" s="8" customFormat="1" x14ac:dyDescent="0.35"/>
    <row r="9361" s="8" customFormat="1" x14ac:dyDescent="0.35"/>
    <row r="9362" s="8" customFormat="1" x14ac:dyDescent="0.35"/>
    <row r="9363" s="8" customFormat="1" x14ac:dyDescent="0.35"/>
    <row r="9364" s="8" customFormat="1" x14ac:dyDescent="0.35"/>
    <row r="9365" s="8" customFormat="1" x14ac:dyDescent="0.35"/>
    <row r="9366" s="8" customFormat="1" x14ac:dyDescent="0.35"/>
    <row r="9367" s="8" customFormat="1" x14ac:dyDescent="0.35"/>
    <row r="9368" s="8" customFormat="1" x14ac:dyDescent="0.35"/>
    <row r="9369" s="8" customFormat="1" x14ac:dyDescent="0.35"/>
    <row r="9370" s="8" customFormat="1" x14ac:dyDescent="0.35"/>
    <row r="9371" s="8" customFormat="1" x14ac:dyDescent="0.35"/>
    <row r="9372" s="8" customFormat="1" x14ac:dyDescent="0.35"/>
    <row r="9373" s="8" customFormat="1" x14ac:dyDescent="0.35"/>
    <row r="9374" s="8" customFormat="1" x14ac:dyDescent="0.35"/>
    <row r="9375" s="8" customFormat="1" x14ac:dyDescent="0.35"/>
    <row r="9376" s="8" customFormat="1" x14ac:dyDescent="0.35"/>
    <row r="9377" s="8" customFormat="1" x14ac:dyDescent="0.35"/>
    <row r="9378" s="8" customFormat="1" x14ac:dyDescent="0.35"/>
    <row r="9379" s="8" customFormat="1" x14ac:dyDescent="0.35"/>
    <row r="9380" s="8" customFormat="1" x14ac:dyDescent="0.35"/>
    <row r="9381" s="8" customFormat="1" x14ac:dyDescent="0.35"/>
    <row r="9382" s="8" customFormat="1" x14ac:dyDescent="0.35"/>
    <row r="9383" s="8" customFormat="1" x14ac:dyDescent="0.35"/>
    <row r="9384" s="8" customFormat="1" x14ac:dyDescent="0.35"/>
    <row r="9385" s="8" customFormat="1" x14ac:dyDescent="0.35"/>
    <row r="9386" s="8" customFormat="1" x14ac:dyDescent="0.35"/>
    <row r="9387" s="8" customFormat="1" x14ac:dyDescent="0.35"/>
    <row r="9388" s="8" customFormat="1" x14ac:dyDescent="0.35"/>
    <row r="9389" s="8" customFormat="1" x14ac:dyDescent="0.35"/>
    <row r="9390" s="8" customFormat="1" x14ac:dyDescent="0.35"/>
    <row r="9391" s="8" customFormat="1" x14ac:dyDescent="0.35"/>
    <row r="9392" s="8" customFormat="1" x14ac:dyDescent="0.35"/>
    <row r="9393" s="8" customFormat="1" x14ac:dyDescent="0.35"/>
    <row r="9394" s="8" customFormat="1" x14ac:dyDescent="0.35"/>
    <row r="9395" s="8" customFormat="1" x14ac:dyDescent="0.35"/>
    <row r="9396" s="8" customFormat="1" x14ac:dyDescent="0.35"/>
    <row r="9397" s="8" customFormat="1" x14ac:dyDescent="0.35"/>
    <row r="9398" s="8" customFormat="1" x14ac:dyDescent="0.35"/>
    <row r="9399" s="8" customFormat="1" x14ac:dyDescent="0.35"/>
    <row r="9400" s="8" customFormat="1" x14ac:dyDescent="0.35"/>
    <row r="9401" s="8" customFormat="1" x14ac:dyDescent="0.35"/>
    <row r="9402" s="8" customFormat="1" x14ac:dyDescent="0.35"/>
    <row r="9403" s="8" customFormat="1" x14ac:dyDescent="0.35"/>
    <row r="9404" s="8" customFormat="1" x14ac:dyDescent="0.35"/>
    <row r="9405" s="8" customFormat="1" x14ac:dyDescent="0.35"/>
    <row r="9406" s="8" customFormat="1" x14ac:dyDescent="0.35"/>
    <row r="9407" s="8" customFormat="1" x14ac:dyDescent="0.35"/>
    <row r="9408" s="8" customFormat="1" x14ac:dyDescent="0.35"/>
    <row r="9409" s="8" customFormat="1" x14ac:dyDescent="0.35"/>
    <row r="9410" s="8" customFormat="1" x14ac:dyDescent="0.35"/>
    <row r="9411" s="8" customFormat="1" x14ac:dyDescent="0.35"/>
    <row r="9412" s="8" customFormat="1" x14ac:dyDescent="0.35"/>
    <row r="9413" s="8" customFormat="1" x14ac:dyDescent="0.35"/>
    <row r="9414" s="8" customFormat="1" x14ac:dyDescent="0.35"/>
    <row r="9415" s="8" customFormat="1" x14ac:dyDescent="0.35"/>
    <row r="9416" s="8" customFormat="1" x14ac:dyDescent="0.35"/>
    <row r="9417" s="8" customFormat="1" x14ac:dyDescent="0.35"/>
    <row r="9418" s="8" customFormat="1" x14ac:dyDescent="0.35"/>
    <row r="9419" s="8" customFormat="1" x14ac:dyDescent="0.35"/>
    <row r="9420" s="8" customFormat="1" x14ac:dyDescent="0.35"/>
    <row r="9421" s="8" customFormat="1" x14ac:dyDescent="0.35"/>
    <row r="9422" s="8" customFormat="1" x14ac:dyDescent="0.35"/>
    <row r="9423" s="8" customFormat="1" x14ac:dyDescent="0.35"/>
    <row r="9424" s="8" customFormat="1" x14ac:dyDescent="0.35"/>
    <row r="9425" s="8" customFormat="1" x14ac:dyDescent="0.35"/>
    <row r="9426" s="8" customFormat="1" x14ac:dyDescent="0.35"/>
    <row r="9427" s="8" customFormat="1" x14ac:dyDescent="0.35"/>
    <row r="9428" s="8" customFormat="1" x14ac:dyDescent="0.35"/>
    <row r="9429" s="8" customFormat="1" x14ac:dyDescent="0.35"/>
    <row r="9430" s="8" customFormat="1" x14ac:dyDescent="0.35"/>
    <row r="9431" s="8" customFormat="1" x14ac:dyDescent="0.35"/>
    <row r="9432" s="8" customFormat="1" x14ac:dyDescent="0.35"/>
    <row r="9433" s="8" customFormat="1" x14ac:dyDescent="0.35"/>
    <row r="9434" s="8" customFormat="1" x14ac:dyDescent="0.35"/>
    <row r="9435" s="8" customFormat="1" x14ac:dyDescent="0.35"/>
    <row r="9436" s="8" customFormat="1" x14ac:dyDescent="0.35"/>
    <row r="9437" s="8" customFormat="1" x14ac:dyDescent="0.35"/>
    <row r="9438" s="8" customFormat="1" x14ac:dyDescent="0.35"/>
    <row r="9439" s="8" customFormat="1" x14ac:dyDescent="0.35"/>
    <row r="9440" s="8" customFormat="1" x14ac:dyDescent="0.35"/>
    <row r="9441" s="8" customFormat="1" x14ac:dyDescent="0.35"/>
    <row r="9442" s="8" customFormat="1" x14ac:dyDescent="0.35"/>
    <row r="9443" s="8" customFormat="1" x14ac:dyDescent="0.35"/>
    <row r="9444" s="8" customFormat="1" x14ac:dyDescent="0.35"/>
    <row r="9445" s="8" customFormat="1" x14ac:dyDescent="0.35"/>
    <row r="9446" s="8" customFormat="1" x14ac:dyDescent="0.35"/>
    <row r="9447" s="8" customFormat="1" x14ac:dyDescent="0.35"/>
    <row r="9448" s="8" customFormat="1" x14ac:dyDescent="0.35"/>
    <row r="9449" s="8" customFormat="1" x14ac:dyDescent="0.35"/>
    <row r="9450" s="8" customFormat="1" x14ac:dyDescent="0.35"/>
    <row r="9451" s="8" customFormat="1" x14ac:dyDescent="0.35"/>
    <row r="9452" s="8" customFormat="1" x14ac:dyDescent="0.35"/>
    <row r="9453" s="8" customFormat="1" x14ac:dyDescent="0.35"/>
    <row r="9454" s="8" customFormat="1" x14ac:dyDescent="0.35"/>
    <row r="9455" s="8" customFormat="1" x14ac:dyDescent="0.35"/>
    <row r="9456" s="8" customFormat="1" x14ac:dyDescent="0.35"/>
    <row r="9457" s="8" customFormat="1" x14ac:dyDescent="0.35"/>
    <row r="9458" s="8" customFormat="1" x14ac:dyDescent="0.35"/>
    <row r="9459" s="8" customFormat="1" x14ac:dyDescent="0.35"/>
    <row r="9460" s="8" customFormat="1" x14ac:dyDescent="0.35"/>
    <row r="9461" s="8" customFormat="1" x14ac:dyDescent="0.35"/>
    <row r="9462" s="8" customFormat="1" x14ac:dyDescent="0.35"/>
    <row r="9463" s="8" customFormat="1" x14ac:dyDescent="0.35"/>
    <row r="9464" s="8" customFormat="1" x14ac:dyDescent="0.35"/>
    <row r="9465" s="8" customFormat="1" x14ac:dyDescent="0.35"/>
    <row r="9466" s="8" customFormat="1" x14ac:dyDescent="0.35"/>
    <row r="9467" s="8" customFormat="1" x14ac:dyDescent="0.35"/>
    <row r="9468" s="8" customFormat="1" x14ac:dyDescent="0.35"/>
    <row r="9469" s="8" customFormat="1" x14ac:dyDescent="0.35"/>
    <row r="9470" s="8" customFormat="1" x14ac:dyDescent="0.35"/>
    <row r="9471" s="8" customFormat="1" x14ac:dyDescent="0.35"/>
    <row r="9472" s="8" customFormat="1" x14ac:dyDescent="0.35"/>
    <row r="9473" s="8" customFormat="1" x14ac:dyDescent="0.35"/>
    <row r="9474" s="8" customFormat="1" x14ac:dyDescent="0.35"/>
    <row r="9475" s="8" customFormat="1" x14ac:dyDescent="0.35"/>
    <row r="9476" s="8" customFormat="1" x14ac:dyDescent="0.35"/>
    <row r="9477" s="8" customFormat="1" x14ac:dyDescent="0.35"/>
    <row r="9478" s="8" customFormat="1" x14ac:dyDescent="0.35"/>
    <row r="9479" s="8" customFormat="1" x14ac:dyDescent="0.35"/>
    <row r="9480" s="8" customFormat="1" x14ac:dyDescent="0.35"/>
    <row r="9481" s="8" customFormat="1" x14ac:dyDescent="0.35"/>
    <row r="9482" s="8" customFormat="1" x14ac:dyDescent="0.35"/>
    <row r="9483" s="8" customFormat="1" x14ac:dyDescent="0.35"/>
    <row r="9484" s="8" customFormat="1" x14ac:dyDescent="0.35"/>
    <row r="9485" s="8" customFormat="1" x14ac:dyDescent="0.35"/>
    <row r="9486" s="8" customFormat="1" x14ac:dyDescent="0.35"/>
    <row r="9487" s="8" customFormat="1" x14ac:dyDescent="0.35"/>
    <row r="9488" s="8" customFormat="1" x14ac:dyDescent="0.35"/>
    <row r="9489" s="8" customFormat="1" x14ac:dyDescent="0.35"/>
    <row r="9490" s="8" customFormat="1" x14ac:dyDescent="0.35"/>
    <row r="9491" s="8" customFormat="1" x14ac:dyDescent="0.35"/>
    <row r="9492" s="8" customFormat="1" x14ac:dyDescent="0.35"/>
    <row r="9493" s="8" customFormat="1" x14ac:dyDescent="0.35"/>
    <row r="9494" s="8" customFormat="1" x14ac:dyDescent="0.35"/>
    <row r="9495" s="8" customFormat="1" x14ac:dyDescent="0.35"/>
    <row r="9496" s="8" customFormat="1" x14ac:dyDescent="0.35"/>
    <row r="9497" s="8" customFormat="1" x14ac:dyDescent="0.35"/>
    <row r="9498" s="8" customFormat="1" x14ac:dyDescent="0.35"/>
    <row r="9499" s="8" customFormat="1" x14ac:dyDescent="0.35"/>
    <row r="9500" s="8" customFormat="1" x14ac:dyDescent="0.35"/>
    <row r="9501" s="8" customFormat="1" x14ac:dyDescent="0.35"/>
    <row r="9502" s="8" customFormat="1" x14ac:dyDescent="0.35"/>
    <row r="9503" s="8" customFormat="1" x14ac:dyDescent="0.35"/>
    <row r="9504" s="8" customFormat="1" x14ac:dyDescent="0.35"/>
    <row r="9505" s="8" customFormat="1" x14ac:dyDescent="0.35"/>
    <row r="9506" s="8" customFormat="1" x14ac:dyDescent="0.35"/>
    <row r="9507" s="8" customFormat="1" x14ac:dyDescent="0.35"/>
    <row r="9508" s="8" customFormat="1" x14ac:dyDescent="0.35"/>
    <row r="9509" s="8" customFormat="1" x14ac:dyDescent="0.35"/>
    <row r="9510" s="8" customFormat="1" x14ac:dyDescent="0.35"/>
    <row r="9511" s="8" customFormat="1" x14ac:dyDescent="0.35"/>
    <row r="9512" s="8" customFormat="1" x14ac:dyDescent="0.35"/>
    <row r="9513" s="8" customFormat="1" x14ac:dyDescent="0.35"/>
    <row r="9514" s="8" customFormat="1" x14ac:dyDescent="0.35"/>
    <row r="9515" s="8" customFormat="1" x14ac:dyDescent="0.35"/>
    <row r="9516" s="8" customFormat="1" x14ac:dyDescent="0.35"/>
    <row r="9517" s="8" customFormat="1" x14ac:dyDescent="0.35"/>
    <row r="9518" s="8" customFormat="1" x14ac:dyDescent="0.35"/>
    <row r="9519" s="8" customFormat="1" x14ac:dyDescent="0.35"/>
    <row r="9520" s="8" customFormat="1" x14ac:dyDescent="0.35"/>
    <row r="9521" s="8" customFormat="1" x14ac:dyDescent="0.35"/>
    <row r="9522" s="8" customFormat="1" x14ac:dyDescent="0.35"/>
    <row r="9523" s="8" customFormat="1" x14ac:dyDescent="0.35"/>
    <row r="9524" s="8" customFormat="1" x14ac:dyDescent="0.35"/>
    <row r="9525" s="8" customFormat="1" x14ac:dyDescent="0.35"/>
    <row r="9526" s="8" customFormat="1" x14ac:dyDescent="0.35"/>
    <row r="9527" s="8" customFormat="1" x14ac:dyDescent="0.35"/>
    <row r="9528" s="8" customFormat="1" x14ac:dyDescent="0.35"/>
    <row r="9529" s="8" customFormat="1" x14ac:dyDescent="0.35"/>
    <row r="9530" s="8" customFormat="1" x14ac:dyDescent="0.35"/>
    <row r="9531" s="8" customFormat="1" x14ac:dyDescent="0.35"/>
    <row r="9532" s="8" customFormat="1" x14ac:dyDescent="0.35"/>
    <row r="9533" s="8" customFormat="1" x14ac:dyDescent="0.35"/>
    <row r="9534" s="8" customFormat="1" x14ac:dyDescent="0.35"/>
    <row r="9535" s="8" customFormat="1" x14ac:dyDescent="0.35"/>
    <row r="9536" s="8" customFormat="1" x14ac:dyDescent="0.35"/>
    <row r="9537" s="8" customFormat="1" x14ac:dyDescent="0.35"/>
    <row r="9538" s="8" customFormat="1" x14ac:dyDescent="0.35"/>
    <row r="9539" s="8" customFormat="1" x14ac:dyDescent="0.35"/>
    <row r="9540" s="8" customFormat="1" x14ac:dyDescent="0.35"/>
    <row r="9541" s="8" customFormat="1" x14ac:dyDescent="0.35"/>
    <row r="9542" s="8" customFormat="1" x14ac:dyDescent="0.35"/>
    <row r="9543" s="8" customFormat="1" x14ac:dyDescent="0.35"/>
    <row r="9544" s="8" customFormat="1" x14ac:dyDescent="0.35"/>
    <row r="9545" s="8" customFormat="1" x14ac:dyDescent="0.35"/>
    <row r="9546" s="8" customFormat="1" x14ac:dyDescent="0.35"/>
    <row r="9547" s="8" customFormat="1" x14ac:dyDescent="0.35"/>
    <row r="9548" s="8" customFormat="1" x14ac:dyDescent="0.35"/>
    <row r="9549" s="8" customFormat="1" x14ac:dyDescent="0.35"/>
    <row r="9550" s="8" customFormat="1" x14ac:dyDescent="0.35"/>
    <row r="9551" s="8" customFormat="1" x14ac:dyDescent="0.35"/>
    <row r="9552" s="8" customFormat="1" x14ac:dyDescent="0.35"/>
    <row r="9553" s="8" customFormat="1" x14ac:dyDescent="0.35"/>
    <row r="9554" s="8" customFormat="1" x14ac:dyDescent="0.35"/>
    <row r="9555" s="8" customFormat="1" x14ac:dyDescent="0.35"/>
    <row r="9556" s="8" customFormat="1" x14ac:dyDescent="0.35"/>
    <row r="9557" s="8" customFormat="1" x14ac:dyDescent="0.35"/>
    <row r="9558" s="8" customFormat="1" x14ac:dyDescent="0.35"/>
    <row r="9559" s="8" customFormat="1" x14ac:dyDescent="0.35"/>
    <row r="9560" s="8" customFormat="1" x14ac:dyDescent="0.35"/>
    <row r="9561" s="8" customFormat="1" x14ac:dyDescent="0.35"/>
    <row r="9562" s="8" customFormat="1" x14ac:dyDescent="0.35"/>
    <row r="9563" s="8" customFormat="1" x14ac:dyDescent="0.35"/>
    <row r="9564" s="8" customFormat="1" x14ac:dyDescent="0.35"/>
    <row r="9565" s="8" customFormat="1" x14ac:dyDescent="0.35"/>
    <row r="9566" s="8" customFormat="1" x14ac:dyDescent="0.35"/>
    <row r="9567" s="8" customFormat="1" x14ac:dyDescent="0.35"/>
    <row r="9568" s="8" customFormat="1" x14ac:dyDescent="0.35"/>
    <row r="9569" s="8" customFormat="1" x14ac:dyDescent="0.35"/>
    <row r="9570" s="8" customFormat="1" x14ac:dyDescent="0.35"/>
    <row r="9571" s="8" customFormat="1" x14ac:dyDescent="0.35"/>
    <row r="9572" s="8" customFormat="1" x14ac:dyDescent="0.35"/>
    <row r="9573" s="8" customFormat="1" x14ac:dyDescent="0.35"/>
    <row r="9574" s="8" customFormat="1" x14ac:dyDescent="0.35"/>
    <row r="9575" s="8" customFormat="1" x14ac:dyDescent="0.35"/>
    <row r="9576" s="8" customFormat="1" x14ac:dyDescent="0.35"/>
    <row r="9577" s="8" customFormat="1" x14ac:dyDescent="0.35"/>
    <row r="9578" s="8" customFormat="1" x14ac:dyDescent="0.35"/>
    <row r="9579" s="8" customFormat="1" x14ac:dyDescent="0.35"/>
    <row r="9580" s="8" customFormat="1" x14ac:dyDescent="0.35"/>
    <row r="9581" s="8" customFormat="1" x14ac:dyDescent="0.35"/>
    <row r="9582" s="8" customFormat="1" x14ac:dyDescent="0.35"/>
    <row r="9583" s="8" customFormat="1" x14ac:dyDescent="0.35"/>
    <row r="9584" s="8" customFormat="1" x14ac:dyDescent="0.35"/>
    <row r="9585" s="8" customFormat="1" x14ac:dyDescent="0.35"/>
    <row r="9586" s="8" customFormat="1" x14ac:dyDescent="0.35"/>
    <row r="9587" s="8" customFormat="1" x14ac:dyDescent="0.35"/>
    <row r="9588" s="8" customFormat="1" x14ac:dyDescent="0.35"/>
    <row r="9589" s="8" customFormat="1" x14ac:dyDescent="0.35"/>
    <row r="9590" s="8" customFormat="1" x14ac:dyDescent="0.35"/>
    <row r="9591" s="8" customFormat="1" x14ac:dyDescent="0.35"/>
    <row r="9592" s="8" customFormat="1" x14ac:dyDescent="0.35"/>
    <row r="9593" s="8" customFormat="1" x14ac:dyDescent="0.35"/>
    <row r="9594" s="8" customFormat="1" x14ac:dyDescent="0.35"/>
    <row r="9595" s="8" customFormat="1" x14ac:dyDescent="0.35"/>
    <row r="9596" s="8" customFormat="1" x14ac:dyDescent="0.35"/>
    <row r="9597" s="8" customFormat="1" x14ac:dyDescent="0.35"/>
    <row r="9598" s="8" customFormat="1" x14ac:dyDescent="0.35"/>
    <row r="9599" s="8" customFormat="1" x14ac:dyDescent="0.35"/>
    <row r="9600" s="8" customFormat="1" x14ac:dyDescent="0.35"/>
    <row r="9601" s="8" customFormat="1" x14ac:dyDescent="0.35"/>
    <row r="9602" s="8" customFormat="1" x14ac:dyDescent="0.35"/>
    <row r="9603" s="8" customFormat="1" x14ac:dyDescent="0.35"/>
    <row r="9604" s="8" customFormat="1" x14ac:dyDescent="0.35"/>
    <row r="9605" s="8" customFormat="1" x14ac:dyDescent="0.35"/>
    <row r="9606" s="8" customFormat="1" x14ac:dyDescent="0.35"/>
    <row r="9607" s="8" customFormat="1" x14ac:dyDescent="0.35"/>
    <row r="9608" s="8" customFormat="1" x14ac:dyDescent="0.35"/>
    <row r="9609" s="8" customFormat="1" x14ac:dyDescent="0.35"/>
    <row r="9610" s="8" customFormat="1" x14ac:dyDescent="0.35"/>
    <row r="9611" s="8" customFormat="1" x14ac:dyDescent="0.35"/>
    <row r="9612" s="8" customFormat="1" x14ac:dyDescent="0.35"/>
    <row r="9613" s="8" customFormat="1" x14ac:dyDescent="0.35"/>
    <row r="9614" s="8" customFormat="1" x14ac:dyDescent="0.35"/>
    <row r="9615" s="8" customFormat="1" x14ac:dyDescent="0.35"/>
    <row r="9616" s="8" customFormat="1" x14ac:dyDescent="0.35"/>
    <row r="9617" s="8" customFormat="1" x14ac:dyDescent="0.35"/>
    <row r="9618" s="8" customFormat="1" x14ac:dyDescent="0.35"/>
    <row r="9619" s="8" customFormat="1" x14ac:dyDescent="0.35"/>
    <row r="9620" s="8" customFormat="1" x14ac:dyDescent="0.35"/>
    <row r="9621" s="8" customFormat="1" x14ac:dyDescent="0.35"/>
    <row r="9622" s="8" customFormat="1" x14ac:dyDescent="0.35"/>
    <row r="9623" s="8" customFormat="1" x14ac:dyDescent="0.35"/>
    <row r="9624" s="8" customFormat="1" x14ac:dyDescent="0.35"/>
    <row r="9625" s="8" customFormat="1" x14ac:dyDescent="0.35"/>
    <row r="9626" s="8" customFormat="1" x14ac:dyDescent="0.35"/>
    <row r="9627" s="8" customFormat="1" x14ac:dyDescent="0.35"/>
    <row r="9628" s="8" customFormat="1" x14ac:dyDescent="0.35"/>
    <row r="9629" s="8" customFormat="1" x14ac:dyDescent="0.35"/>
    <row r="9630" s="8" customFormat="1" x14ac:dyDescent="0.35"/>
    <row r="9631" s="8" customFormat="1" x14ac:dyDescent="0.35"/>
    <row r="9632" s="8" customFormat="1" x14ac:dyDescent="0.35"/>
    <row r="9633" s="8" customFormat="1" x14ac:dyDescent="0.35"/>
    <row r="9634" s="8" customFormat="1" x14ac:dyDescent="0.35"/>
    <row r="9635" s="8" customFormat="1" x14ac:dyDescent="0.35"/>
    <row r="9636" s="8" customFormat="1" x14ac:dyDescent="0.35"/>
    <row r="9637" s="8" customFormat="1" x14ac:dyDescent="0.35"/>
    <row r="9638" s="8" customFormat="1" x14ac:dyDescent="0.35"/>
    <row r="9639" s="8" customFormat="1" x14ac:dyDescent="0.35"/>
    <row r="9640" s="8" customFormat="1" x14ac:dyDescent="0.35"/>
    <row r="9641" s="8" customFormat="1" x14ac:dyDescent="0.35"/>
    <row r="9642" s="8" customFormat="1" x14ac:dyDescent="0.35"/>
    <row r="9643" s="8" customFormat="1" x14ac:dyDescent="0.35"/>
    <row r="9644" s="8" customFormat="1" x14ac:dyDescent="0.35"/>
    <row r="9645" s="8" customFormat="1" x14ac:dyDescent="0.35"/>
    <row r="9646" s="8" customFormat="1" x14ac:dyDescent="0.35"/>
    <row r="9647" s="8" customFormat="1" x14ac:dyDescent="0.35"/>
    <row r="9648" s="8" customFormat="1" x14ac:dyDescent="0.35"/>
    <row r="9649" s="8" customFormat="1" x14ac:dyDescent="0.35"/>
    <row r="9650" s="8" customFormat="1" x14ac:dyDescent="0.35"/>
    <row r="9651" s="8" customFormat="1" x14ac:dyDescent="0.35"/>
    <row r="9652" s="8" customFormat="1" x14ac:dyDescent="0.35"/>
    <row r="9653" s="8" customFormat="1" x14ac:dyDescent="0.35"/>
    <row r="9654" s="8" customFormat="1" x14ac:dyDescent="0.35"/>
    <row r="9655" s="8" customFormat="1" x14ac:dyDescent="0.35"/>
    <row r="9656" s="8" customFormat="1" x14ac:dyDescent="0.35"/>
    <row r="9657" s="8" customFormat="1" x14ac:dyDescent="0.35"/>
    <row r="9658" s="8" customFormat="1" x14ac:dyDescent="0.35"/>
    <row r="9659" s="8" customFormat="1" x14ac:dyDescent="0.35"/>
    <row r="9660" s="8" customFormat="1" x14ac:dyDescent="0.35"/>
    <row r="9661" s="8" customFormat="1" x14ac:dyDescent="0.35"/>
    <row r="9662" s="8" customFormat="1" x14ac:dyDescent="0.35"/>
    <row r="9663" s="8" customFormat="1" x14ac:dyDescent="0.35"/>
    <row r="9664" s="8" customFormat="1" x14ac:dyDescent="0.35"/>
    <row r="9665" s="8" customFormat="1" x14ac:dyDescent="0.35"/>
    <row r="9666" s="8" customFormat="1" x14ac:dyDescent="0.35"/>
    <row r="9667" s="8" customFormat="1" x14ac:dyDescent="0.35"/>
    <row r="9668" s="8" customFormat="1" x14ac:dyDescent="0.35"/>
    <row r="9669" s="8" customFormat="1" x14ac:dyDescent="0.35"/>
    <row r="9670" s="8" customFormat="1" x14ac:dyDescent="0.35"/>
    <row r="9671" s="8" customFormat="1" x14ac:dyDescent="0.35"/>
    <row r="9672" s="8" customFormat="1" x14ac:dyDescent="0.35"/>
    <row r="9673" s="8" customFormat="1" x14ac:dyDescent="0.35"/>
    <row r="9674" s="8" customFormat="1" x14ac:dyDescent="0.35"/>
    <row r="9675" s="8" customFormat="1" x14ac:dyDescent="0.35"/>
    <row r="9676" s="8" customFormat="1" x14ac:dyDescent="0.35"/>
    <row r="9677" s="8" customFormat="1" x14ac:dyDescent="0.35"/>
    <row r="9678" s="8" customFormat="1" x14ac:dyDescent="0.35"/>
    <row r="9679" s="8" customFormat="1" x14ac:dyDescent="0.35"/>
    <row r="9680" s="8" customFormat="1" x14ac:dyDescent="0.35"/>
    <row r="9681" s="8" customFormat="1" x14ac:dyDescent="0.35"/>
    <row r="9682" s="8" customFormat="1" x14ac:dyDescent="0.35"/>
    <row r="9683" s="8" customFormat="1" x14ac:dyDescent="0.35"/>
    <row r="9684" s="8" customFormat="1" x14ac:dyDescent="0.35"/>
    <row r="9685" s="8" customFormat="1" x14ac:dyDescent="0.35"/>
    <row r="9686" s="8" customFormat="1" x14ac:dyDescent="0.35"/>
    <row r="9687" s="8" customFormat="1" x14ac:dyDescent="0.35"/>
    <row r="9688" s="8" customFormat="1" x14ac:dyDescent="0.35"/>
    <row r="9689" s="8" customFormat="1" x14ac:dyDescent="0.35"/>
    <row r="9690" s="8" customFormat="1" x14ac:dyDescent="0.35"/>
    <row r="9691" s="8" customFormat="1" x14ac:dyDescent="0.35"/>
    <row r="9692" s="8" customFormat="1" x14ac:dyDescent="0.35"/>
    <row r="9693" s="8" customFormat="1" x14ac:dyDescent="0.35"/>
    <row r="9694" s="8" customFormat="1" x14ac:dyDescent="0.35"/>
    <row r="9695" s="8" customFormat="1" x14ac:dyDescent="0.35"/>
    <row r="9696" s="8" customFormat="1" x14ac:dyDescent="0.35"/>
    <row r="9697" s="8" customFormat="1" x14ac:dyDescent="0.35"/>
    <row r="9698" s="8" customFormat="1" x14ac:dyDescent="0.35"/>
    <row r="9699" s="8" customFormat="1" x14ac:dyDescent="0.35"/>
    <row r="9700" s="8" customFormat="1" x14ac:dyDescent="0.35"/>
    <row r="9701" s="8" customFormat="1" x14ac:dyDescent="0.35"/>
    <row r="9702" s="8" customFormat="1" x14ac:dyDescent="0.35"/>
    <row r="9703" s="8" customFormat="1" x14ac:dyDescent="0.35"/>
    <row r="9704" s="8" customFormat="1" x14ac:dyDescent="0.35"/>
    <row r="9705" s="8" customFormat="1" x14ac:dyDescent="0.35"/>
    <row r="9706" s="8" customFormat="1" x14ac:dyDescent="0.35"/>
    <row r="9707" s="8" customFormat="1" x14ac:dyDescent="0.35"/>
    <row r="9708" s="8" customFormat="1" x14ac:dyDescent="0.35"/>
    <row r="9709" s="8" customFormat="1" x14ac:dyDescent="0.35"/>
    <row r="9710" s="8" customFormat="1" x14ac:dyDescent="0.35"/>
    <row r="9711" s="8" customFormat="1" x14ac:dyDescent="0.35"/>
    <row r="9712" s="8" customFormat="1" x14ac:dyDescent="0.35"/>
    <row r="9713" s="8" customFormat="1" x14ac:dyDescent="0.35"/>
    <row r="9714" s="8" customFormat="1" x14ac:dyDescent="0.35"/>
    <row r="9715" s="8" customFormat="1" x14ac:dyDescent="0.35"/>
    <row r="9716" s="8" customFormat="1" x14ac:dyDescent="0.35"/>
    <row r="9717" s="8" customFormat="1" x14ac:dyDescent="0.35"/>
    <row r="9718" s="8" customFormat="1" x14ac:dyDescent="0.35"/>
    <row r="9719" s="8" customFormat="1" x14ac:dyDescent="0.35"/>
    <row r="9720" s="8" customFormat="1" x14ac:dyDescent="0.35"/>
    <row r="9721" s="8" customFormat="1" x14ac:dyDescent="0.35"/>
    <row r="9722" s="8" customFormat="1" x14ac:dyDescent="0.35"/>
    <row r="9723" s="8" customFormat="1" x14ac:dyDescent="0.35"/>
    <row r="9724" s="8" customFormat="1" x14ac:dyDescent="0.35"/>
    <row r="9725" s="8" customFormat="1" x14ac:dyDescent="0.35"/>
    <row r="9726" s="8" customFormat="1" x14ac:dyDescent="0.35"/>
    <row r="9727" s="8" customFormat="1" x14ac:dyDescent="0.35"/>
    <row r="9728" s="8" customFormat="1" x14ac:dyDescent="0.35"/>
    <row r="9729" s="8" customFormat="1" x14ac:dyDescent="0.35"/>
    <row r="9730" s="8" customFormat="1" x14ac:dyDescent="0.35"/>
    <row r="9731" s="8" customFormat="1" x14ac:dyDescent="0.35"/>
    <row r="9732" s="8" customFormat="1" x14ac:dyDescent="0.35"/>
    <row r="9733" s="8" customFormat="1" x14ac:dyDescent="0.35"/>
    <row r="9734" s="8" customFormat="1" x14ac:dyDescent="0.35"/>
    <row r="9735" s="8" customFormat="1" x14ac:dyDescent="0.35"/>
    <row r="9736" s="8" customFormat="1" x14ac:dyDescent="0.35"/>
    <row r="9737" s="8" customFormat="1" x14ac:dyDescent="0.35"/>
    <row r="9738" s="8" customFormat="1" x14ac:dyDescent="0.35"/>
    <row r="9739" s="8" customFormat="1" x14ac:dyDescent="0.35"/>
    <row r="9740" s="8" customFormat="1" x14ac:dyDescent="0.35"/>
    <row r="9741" s="8" customFormat="1" x14ac:dyDescent="0.35"/>
    <row r="9742" s="8" customFormat="1" x14ac:dyDescent="0.35"/>
    <row r="9743" s="8" customFormat="1" x14ac:dyDescent="0.35"/>
    <row r="9744" s="8" customFormat="1" x14ac:dyDescent="0.35"/>
    <row r="9745" s="8" customFormat="1" x14ac:dyDescent="0.35"/>
    <row r="9746" s="8" customFormat="1" x14ac:dyDescent="0.35"/>
    <row r="9747" s="8" customFormat="1" x14ac:dyDescent="0.35"/>
    <row r="9748" s="8" customFormat="1" x14ac:dyDescent="0.35"/>
    <row r="9749" s="8" customFormat="1" x14ac:dyDescent="0.35"/>
    <row r="9750" s="8" customFormat="1" x14ac:dyDescent="0.35"/>
    <row r="9751" s="8" customFormat="1" x14ac:dyDescent="0.35"/>
    <row r="9752" s="8" customFormat="1" x14ac:dyDescent="0.35"/>
    <row r="9753" s="8" customFormat="1" x14ac:dyDescent="0.35"/>
    <row r="9754" s="8" customFormat="1" x14ac:dyDescent="0.35"/>
    <row r="9755" s="8" customFormat="1" x14ac:dyDescent="0.35"/>
    <row r="9756" s="8" customFormat="1" x14ac:dyDescent="0.35"/>
    <row r="9757" s="8" customFormat="1" x14ac:dyDescent="0.35"/>
    <row r="9758" s="8" customFormat="1" x14ac:dyDescent="0.35"/>
    <row r="9759" s="8" customFormat="1" x14ac:dyDescent="0.35"/>
    <row r="9760" s="8" customFormat="1" x14ac:dyDescent="0.35"/>
    <row r="9761" s="8" customFormat="1" x14ac:dyDescent="0.35"/>
    <row r="9762" s="8" customFormat="1" x14ac:dyDescent="0.35"/>
    <row r="9763" s="8" customFormat="1" x14ac:dyDescent="0.35"/>
    <row r="9764" s="8" customFormat="1" x14ac:dyDescent="0.35"/>
    <row r="9765" s="8" customFormat="1" x14ac:dyDescent="0.35"/>
    <row r="9766" s="8" customFormat="1" x14ac:dyDescent="0.35"/>
    <row r="9767" s="8" customFormat="1" x14ac:dyDescent="0.35"/>
    <row r="9768" s="8" customFormat="1" x14ac:dyDescent="0.35"/>
    <row r="9769" s="8" customFormat="1" x14ac:dyDescent="0.35"/>
    <row r="9770" s="8" customFormat="1" x14ac:dyDescent="0.35"/>
    <row r="9771" s="8" customFormat="1" x14ac:dyDescent="0.35"/>
    <row r="9772" s="8" customFormat="1" x14ac:dyDescent="0.35"/>
    <row r="9773" s="8" customFormat="1" x14ac:dyDescent="0.35"/>
    <row r="9774" s="8" customFormat="1" x14ac:dyDescent="0.35"/>
    <row r="9775" s="8" customFormat="1" x14ac:dyDescent="0.35"/>
    <row r="9776" s="8" customFormat="1" x14ac:dyDescent="0.35"/>
    <row r="9777" s="8" customFormat="1" x14ac:dyDescent="0.35"/>
    <row r="9778" s="8" customFormat="1" x14ac:dyDescent="0.35"/>
    <row r="9779" s="8" customFormat="1" x14ac:dyDescent="0.35"/>
    <row r="9780" s="8" customFormat="1" x14ac:dyDescent="0.35"/>
    <row r="9781" s="8" customFormat="1" x14ac:dyDescent="0.35"/>
    <row r="9782" s="8" customFormat="1" x14ac:dyDescent="0.35"/>
    <row r="9783" s="8" customFormat="1" x14ac:dyDescent="0.35"/>
    <row r="9784" s="8" customFormat="1" x14ac:dyDescent="0.35"/>
    <row r="9785" s="8" customFormat="1" x14ac:dyDescent="0.35"/>
    <row r="9786" s="8" customFormat="1" x14ac:dyDescent="0.35"/>
    <row r="9787" s="8" customFormat="1" x14ac:dyDescent="0.35"/>
    <row r="9788" s="8" customFormat="1" x14ac:dyDescent="0.35"/>
    <row r="9789" s="8" customFormat="1" x14ac:dyDescent="0.35"/>
    <row r="9790" s="8" customFormat="1" x14ac:dyDescent="0.35"/>
    <row r="9791" s="8" customFormat="1" x14ac:dyDescent="0.35"/>
    <row r="9792" s="8" customFormat="1" x14ac:dyDescent="0.35"/>
    <row r="9793" s="8" customFormat="1" x14ac:dyDescent="0.35"/>
    <row r="9794" s="8" customFormat="1" x14ac:dyDescent="0.35"/>
    <row r="9795" s="8" customFormat="1" x14ac:dyDescent="0.35"/>
    <row r="9796" s="8" customFormat="1" x14ac:dyDescent="0.35"/>
    <row r="9797" s="8" customFormat="1" x14ac:dyDescent="0.35"/>
    <row r="9798" s="8" customFormat="1" x14ac:dyDescent="0.35"/>
    <row r="9799" s="8" customFormat="1" x14ac:dyDescent="0.35"/>
    <row r="9800" s="8" customFormat="1" x14ac:dyDescent="0.35"/>
    <row r="9801" s="8" customFormat="1" x14ac:dyDescent="0.35"/>
    <row r="9802" s="8" customFormat="1" x14ac:dyDescent="0.35"/>
    <row r="9803" s="8" customFormat="1" x14ac:dyDescent="0.35"/>
    <row r="9804" s="8" customFormat="1" x14ac:dyDescent="0.35"/>
    <row r="9805" s="8" customFormat="1" x14ac:dyDescent="0.35"/>
    <row r="9806" s="8" customFormat="1" x14ac:dyDescent="0.35"/>
    <row r="9807" s="8" customFormat="1" x14ac:dyDescent="0.35"/>
    <row r="9808" s="8" customFormat="1" x14ac:dyDescent="0.35"/>
    <row r="9809" s="8" customFormat="1" x14ac:dyDescent="0.35"/>
    <row r="9810" s="8" customFormat="1" x14ac:dyDescent="0.35"/>
    <row r="9811" s="8" customFormat="1" x14ac:dyDescent="0.35"/>
    <row r="9812" s="8" customFormat="1" x14ac:dyDescent="0.35"/>
    <row r="9813" s="8" customFormat="1" x14ac:dyDescent="0.35"/>
    <row r="9814" s="8" customFormat="1" x14ac:dyDescent="0.35"/>
    <row r="9815" s="8" customFormat="1" x14ac:dyDescent="0.35"/>
    <row r="9816" s="8" customFormat="1" x14ac:dyDescent="0.35"/>
    <row r="9817" s="8" customFormat="1" x14ac:dyDescent="0.35"/>
    <row r="9818" s="8" customFormat="1" x14ac:dyDescent="0.35"/>
    <row r="9819" s="8" customFormat="1" x14ac:dyDescent="0.35"/>
    <row r="9820" s="8" customFormat="1" x14ac:dyDescent="0.35"/>
    <row r="9821" s="8" customFormat="1" x14ac:dyDescent="0.35"/>
    <row r="9822" s="8" customFormat="1" x14ac:dyDescent="0.35"/>
    <row r="9823" s="8" customFormat="1" x14ac:dyDescent="0.35"/>
    <row r="9824" s="8" customFormat="1" x14ac:dyDescent="0.35"/>
    <row r="9825" s="8" customFormat="1" x14ac:dyDescent="0.35"/>
    <row r="9826" s="8" customFormat="1" x14ac:dyDescent="0.35"/>
    <row r="9827" s="8" customFormat="1" x14ac:dyDescent="0.35"/>
    <row r="9828" s="8" customFormat="1" x14ac:dyDescent="0.35"/>
    <row r="9829" s="8" customFormat="1" x14ac:dyDescent="0.35"/>
    <row r="9830" s="8" customFormat="1" x14ac:dyDescent="0.35"/>
    <row r="9831" s="8" customFormat="1" x14ac:dyDescent="0.35"/>
    <row r="9832" s="8" customFormat="1" x14ac:dyDescent="0.35"/>
    <row r="9833" s="8" customFormat="1" x14ac:dyDescent="0.35"/>
    <row r="9834" s="8" customFormat="1" x14ac:dyDescent="0.35"/>
    <row r="9835" s="8" customFormat="1" x14ac:dyDescent="0.35"/>
    <row r="9836" s="8" customFormat="1" x14ac:dyDescent="0.35"/>
    <row r="9837" s="8" customFormat="1" x14ac:dyDescent="0.35"/>
    <row r="9838" s="8" customFormat="1" x14ac:dyDescent="0.35"/>
    <row r="9839" s="8" customFormat="1" x14ac:dyDescent="0.35"/>
    <row r="9840" s="8" customFormat="1" x14ac:dyDescent="0.35"/>
    <row r="9841" s="8" customFormat="1" x14ac:dyDescent="0.35"/>
    <row r="9842" s="8" customFormat="1" x14ac:dyDescent="0.35"/>
    <row r="9843" s="8" customFormat="1" x14ac:dyDescent="0.35"/>
    <row r="9844" s="8" customFormat="1" x14ac:dyDescent="0.35"/>
    <row r="9845" s="8" customFormat="1" x14ac:dyDescent="0.35"/>
    <row r="9846" s="8" customFormat="1" x14ac:dyDescent="0.35"/>
    <row r="9847" s="8" customFormat="1" x14ac:dyDescent="0.35"/>
    <row r="9848" s="8" customFormat="1" x14ac:dyDescent="0.35"/>
    <row r="9849" s="8" customFormat="1" x14ac:dyDescent="0.35"/>
    <row r="9850" s="8" customFormat="1" x14ac:dyDescent="0.35"/>
    <row r="9851" s="8" customFormat="1" x14ac:dyDescent="0.35"/>
    <row r="9852" s="8" customFormat="1" x14ac:dyDescent="0.35"/>
    <row r="9853" s="8" customFormat="1" x14ac:dyDescent="0.35"/>
    <row r="9854" s="8" customFormat="1" x14ac:dyDescent="0.35"/>
    <row r="9855" s="8" customFormat="1" x14ac:dyDescent="0.35"/>
    <row r="9856" s="8" customFormat="1" x14ac:dyDescent="0.35"/>
    <row r="9857" s="8" customFormat="1" x14ac:dyDescent="0.35"/>
    <row r="9858" s="8" customFormat="1" x14ac:dyDescent="0.35"/>
    <row r="9859" s="8" customFormat="1" x14ac:dyDescent="0.35"/>
    <row r="9860" s="8" customFormat="1" x14ac:dyDescent="0.35"/>
    <row r="9861" s="8" customFormat="1" x14ac:dyDescent="0.35"/>
    <row r="9862" s="8" customFormat="1" x14ac:dyDescent="0.35"/>
    <row r="9863" s="8" customFormat="1" x14ac:dyDescent="0.35"/>
    <row r="9864" s="8" customFormat="1" x14ac:dyDescent="0.35"/>
    <row r="9865" s="8" customFormat="1" x14ac:dyDescent="0.35"/>
    <row r="9866" s="8" customFormat="1" x14ac:dyDescent="0.35"/>
    <row r="9867" s="8" customFormat="1" x14ac:dyDescent="0.35"/>
    <row r="9868" s="8" customFormat="1" x14ac:dyDescent="0.35"/>
    <row r="9869" s="8" customFormat="1" x14ac:dyDescent="0.35"/>
    <row r="9870" s="8" customFormat="1" x14ac:dyDescent="0.35"/>
    <row r="9871" s="8" customFormat="1" x14ac:dyDescent="0.35"/>
    <row r="9872" s="8" customFormat="1" x14ac:dyDescent="0.35"/>
    <row r="9873" s="8" customFormat="1" x14ac:dyDescent="0.35"/>
    <row r="9874" s="8" customFormat="1" x14ac:dyDescent="0.35"/>
    <row r="9875" s="8" customFormat="1" x14ac:dyDescent="0.35"/>
    <row r="9876" s="8" customFormat="1" x14ac:dyDescent="0.35"/>
    <row r="9877" s="8" customFormat="1" x14ac:dyDescent="0.35"/>
    <row r="9878" s="8" customFormat="1" x14ac:dyDescent="0.35"/>
    <row r="9879" s="8" customFormat="1" x14ac:dyDescent="0.35"/>
    <row r="9880" s="8" customFormat="1" x14ac:dyDescent="0.35"/>
    <row r="9881" s="8" customFormat="1" x14ac:dyDescent="0.35"/>
    <row r="9882" s="8" customFormat="1" x14ac:dyDescent="0.35"/>
    <row r="9883" s="8" customFormat="1" x14ac:dyDescent="0.35"/>
    <row r="9884" s="8" customFormat="1" x14ac:dyDescent="0.35"/>
    <row r="9885" s="8" customFormat="1" x14ac:dyDescent="0.35"/>
    <row r="9886" s="8" customFormat="1" x14ac:dyDescent="0.35"/>
    <row r="9887" s="8" customFormat="1" x14ac:dyDescent="0.35"/>
    <row r="9888" s="8" customFormat="1" x14ac:dyDescent="0.35"/>
    <row r="9889" s="8" customFormat="1" x14ac:dyDescent="0.35"/>
    <row r="9890" s="8" customFormat="1" x14ac:dyDescent="0.35"/>
    <row r="9891" s="8" customFormat="1" x14ac:dyDescent="0.35"/>
    <row r="9892" s="8" customFormat="1" x14ac:dyDescent="0.35"/>
    <row r="9893" s="8" customFormat="1" x14ac:dyDescent="0.35"/>
    <row r="9894" s="8" customFormat="1" x14ac:dyDescent="0.35"/>
    <row r="9895" s="8" customFormat="1" x14ac:dyDescent="0.35"/>
    <row r="9896" s="8" customFormat="1" x14ac:dyDescent="0.35"/>
    <row r="9897" s="8" customFormat="1" x14ac:dyDescent="0.35"/>
    <row r="9898" s="8" customFormat="1" x14ac:dyDescent="0.35"/>
    <row r="9899" s="8" customFormat="1" x14ac:dyDescent="0.35"/>
    <row r="9900" s="8" customFormat="1" x14ac:dyDescent="0.35"/>
    <row r="9901" s="8" customFormat="1" x14ac:dyDescent="0.35"/>
    <row r="9902" s="8" customFormat="1" x14ac:dyDescent="0.35"/>
    <row r="9903" s="8" customFormat="1" x14ac:dyDescent="0.35"/>
    <row r="9904" s="8" customFormat="1" x14ac:dyDescent="0.35"/>
    <row r="9905" s="8" customFormat="1" x14ac:dyDescent="0.35"/>
    <row r="9906" s="8" customFormat="1" x14ac:dyDescent="0.35"/>
    <row r="9907" s="8" customFormat="1" x14ac:dyDescent="0.35"/>
    <row r="9908" s="8" customFormat="1" x14ac:dyDescent="0.35"/>
    <row r="9909" s="8" customFormat="1" x14ac:dyDescent="0.35"/>
    <row r="9910" s="8" customFormat="1" x14ac:dyDescent="0.35"/>
    <row r="9911" s="8" customFormat="1" x14ac:dyDescent="0.35"/>
    <row r="9912" s="8" customFormat="1" x14ac:dyDescent="0.35"/>
    <row r="9913" s="8" customFormat="1" x14ac:dyDescent="0.35"/>
    <row r="9914" s="8" customFormat="1" x14ac:dyDescent="0.35"/>
    <row r="9915" s="8" customFormat="1" x14ac:dyDescent="0.35"/>
    <row r="9916" s="8" customFormat="1" x14ac:dyDescent="0.35"/>
    <row r="9917" s="8" customFormat="1" x14ac:dyDescent="0.35"/>
    <row r="9918" s="8" customFormat="1" x14ac:dyDescent="0.35"/>
    <row r="9919" s="8" customFormat="1" x14ac:dyDescent="0.35"/>
    <row r="9920" s="8" customFormat="1" x14ac:dyDescent="0.35"/>
    <row r="9921" s="8" customFormat="1" x14ac:dyDescent="0.35"/>
    <row r="9922" s="8" customFormat="1" x14ac:dyDescent="0.35"/>
    <row r="9923" s="8" customFormat="1" x14ac:dyDescent="0.35"/>
    <row r="9924" s="8" customFormat="1" x14ac:dyDescent="0.35"/>
    <row r="9925" s="8" customFormat="1" x14ac:dyDescent="0.35"/>
    <row r="9926" s="8" customFormat="1" x14ac:dyDescent="0.35"/>
    <row r="9927" s="8" customFormat="1" x14ac:dyDescent="0.35"/>
    <row r="9928" s="8" customFormat="1" x14ac:dyDescent="0.35"/>
    <row r="9929" s="8" customFormat="1" x14ac:dyDescent="0.35"/>
    <row r="9930" s="8" customFormat="1" x14ac:dyDescent="0.35"/>
    <row r="9931" s="8" customFormat="1" x14ac:dyDescent="0.35"/>
    <row r="9932" s="8" customFormat="1" x14ac:dyDescent="0.35"/>
    <row r="9933" s="8" customFormat="1" x14ac:dyDescent="0.35"/>
    <row r="9934" s="8" customFormat="1" x14ac:dyDescent="0.35"/>
    <row r="9935" s="8" customFormat="1" x14ac:dyDescent="0.35"/>
    <row r="9936" s="8" customFormat="1" x14ac:dyDescent="0.35"/>
    <row r="9937" s="8" customFormat="1" x14ac:dyDescent="0.35"/>
    <row r="9938" s="8" customFormat="1" x14ac:dyDescent="0.35"/>
    <row r="9939" s="8" customFormat="1" x14ac:dyDescent="0.35"/>
    <row r="9940" s="8" customFormat="1" x14ac:dyDescent="0.35"/>
    <row r="9941" s="8" customFormat="1" x14ac:dyDescent="0.35"/>
    <row r="9942" s="8" customFormat="1" x14ac:dyDescent="0.35"/>
    <row r="9943" s="8" customFormat="1" x14ac:dyDescent="0.35"/>
    <row r="9944" s="8" customFormat="1" x14ac:dyDescent="0.35"/>
    <row r="9945" s="8" customFormat="1" x14ac:dyDescent="0.35"/>
    <row r="9946" s="8" customFormat="1" x14ac:dyDescent="0.35"/>
    <row r="9947" s="8" customFormat="1" x14ac:dyDescent="0.35"/>
    <row r="9948" s="8" customFormat="1" x14ac:dyDescent="0.35"/>
    <row r="9949" s="8" customFormat="1" x14ac:dyDescent="0.35"/>
    <row r="9950" s="8" customFormat="1" x14ac:dyDescent="0.35"/>
    <row r="9951" s="8" customFormat="1" x14ac:dyDescent="0.35"/>
    <row r="9952" s="8" customFormat="1" x14ac:dyDescent="0.35"/>
    <row r="9953" s="8" customFormat="1" x14ac:dyDescent="0.35"/>
    <row r="9954" s="8" customFormat="1" x14ac:dyDescent="0.35"/>
    <row r="9955" s="8" customFormat="1" x14ac:dyDescent="0.35"/>
    <row r="9956" s="8" customFormat="1" x14ac:dyDescent="0.35"/>
    <row r="9957" s="8" customFormat="1" x14ac:dyDescent="0.35"/>
    <row r="9958" s="8" customFormat="1" x14ac:dyDescent="0.35"/>
    <row r="9959" s="8" customFormat="1" x14ac:dyDescent="0.35"/>
    <row r="9960" s="8" customFormat="1" x14ac:dyDescent="0.35"/>
    <row r="9961" s="8" customFormat="1" x14ac:dyDescent="0.35"/>
    <row r="9962" s="8" customFormat="1" x14ac:dyDescent="0.35"/>
    <row r="9963" s="8" customFormat="1" x14ac:dyDescent="0.35"/>
    <row r="9964" s="8" customFormat="1" x14ac:dyDescent="0.35"/>
    <row r="9965" s="8" customFormat="1" x14ac:dyDescent="0.35"/>
    <row r="9966" s="8" customFormat="1" x14ac:dyDescent="0.35"/>
    <row r="9967" s="8" customFormat="1" x14ac:dyDescent="0.35"/>
    <row r="9968" s="8" customFormat="1" x14ac:dyDescent="0.35"/>
    <row r="9969" s="8" customFormat="1" x14ac:dyDescent="0.35"/>
    <row r="9970" s="8" customFormat="1" x14ac:dyDescent="0.35"/>
    <row r="9971" s="8" customFormat="1" x14ac:dyDescent="0.35"/>
    <row r="9972" s="8" customFormat="1" x14ac:dyDescent="0.35"/>
    <row r="9973" s="8" customFormat="1" x14ac:dyDescent="0.35"/>
    <row r="9974" s="8" customFormat="1" x14ac:dyDescent="0.35"/>
    <row r="9975" s="8" customFormat="1" x14ac:dyDescent="0.35"/>
    <row r="9976" s="8" customFormat="1" x14ac:dyDescent="0.35"/>
    <row r="9977" s="8" customFormat="1" x14ac:dyDescent="0.35"/>
    <row r="9978" s="8" customFormat="1" x14ac:dyDescent="0.35"/>
    <row r="9979" s="8" customFormat="1" x14ac:dyDescent="0.35"/>
    <row r="9980" s="8" customFormat="1" x14ac:dyDescent="0.35"/>
    <row r="9981" s="8" customFormat="1" x14ac:dyDescent="0.35"/>
    <row r="9982" s="8" customFormat="1" x14ac:dyDescent="0.35"/>
    <row r="9983" s="8" customFormat="1" x14ac:dyDescent="0.35"/>
    <row r="9984" s="8" customFormat="1" x14ac:dyDescent="0.35"/>
    <row r="9985" s="8" customFormat="1" x14ac:dyDescent="0.35"/>
    <row r="9986" s="8" customFormat="1" x14ac:dyDescent="0.35"/>
    <row r="9987" s="8" customFormat="1" x14ac:dyDescent="0.35"/>
    <row r="9988" s="8" customFormat="1" x14ac:dyDescent="0.35"/>
    <row r="9989" s="8" customFormat="1" x14ac:dyDescent="0.35"/>
    <row r="9990" s="8" customFormat="1" x14ac:dyDescent="0.35"/>
    <row r="9991" s="8" customFormat="1" x14ac:dyDescent="0.35"/>
    <row r="9992" s="8" customFormat="1" x14ac:dyDescent="0.35"/>
    <row r="9993" s="8" customFormat="1" x14ac:dyDescent="0.35"/>
    <row r="9994" s="8" customFormat="1" x14ac:dyDescent="0.35"/>
    <row r="9995" s="8" customFormat="1" x14ac:dyDescent="0.35"/>
    <row r="9996" s="8" customFormat="1" x14ac:dyDescent="0.35"/>
    <row r="9997" s="8" customFormat="1" x14ac:dyDescent="0.35"/>
    <row r="9998" s="8" customFormat="1" x14ac:dyDescent="0.35"/>
    <row r="9999" s="8" customFormat="1" x14ac:dyDescent="0.35"/>
    <row r="10000" s="8" customFormat="1" x14ac:dyDescent="0.35"/>
    <row r="10001" s="8" customFormat="1" x14ac:dyDescent="0.35"/>
    <row r="10002" s="8" customFormat="1" x14ac:dyDescent="0.35"/>
    <row r="10003" s="8" customFormat="1" x14ac:dyDescent="0.35"/>
    <row r="10004" s="8" customFormat="1" x14ac:dyDescent="0.35"/>
    <row r="10005" s="8" customFormat="1" x14ac:dyDescent="0.35"/>
    <row r="10006" s="8" customFormat="1" x14ac:dyDescent="0.35"/>
    <row r="10007" s="8" customFormat="1" x14ac:dyDescent="0.35"/>
    <row r="10008" s="8" customFormat="1" x14ac:dyDescent="0.35"/>
    <row r="10009" s="8" customFormat="1" x14ac:dyDescent="0.35"/>
    <row r="10010" s="8" customFormat="1" x14ac:dyDescent="0.35"/>
    <row r="10011" s="8" customFormat="1" x14ac:dyDescent="0.35"/>
    <row r="10012" s="8" customFormat="1" x14ac:dyDescent="0.35"/>
    <row r="10013" s="8" customFormat="1" x14ac:dyDescent="0.35"/>
    <row r="10014" s="8" customFormat="1" x14ac:dyDescent="0.35"/>
    <row r="10015" s="8" customFormat="1" x14ac:dyDescent="0.35"/>
    <row r="10016" s="8" customFormat="1" x14ac:dyDescent="0.35"/>
    <row r="10017" s="8" customFormat="1" x14ac:dyDescent="0.35"/>
    <row r="10018" s="8" customFormat="1" x14ac:dyDescent="0.35"/>
    <row r="10019" s="8" customFormat="1" x14ac:dyDescent="0.35"/>
    <row r="10020" s="8" customFormat="1" x14ac:dyDescent="0.35"/>
    <row r="10021" s="8" customFormat="1" x14ac:dyDescent="0.35"/>
    <row r="10022" s="8" customFormat="1" x14ac:dyDescent="0.35"/>
    <row r="10023" s="8" customFormat="1" x14ac:dyDescent="0.35"/>
    <row r="10024" s="8" customFormat="1" x14ac:dyDescent="0.35"/>
    <row r="10025" s="8" customFormat="1" x14ac:dyDescent="0.35"/>
    <row r="10026" s="8" customFormat="1" x14ac:dyDescent="0.35"/>
    <row r="10027" s="8" customFormat="1" x14ac:dyDescent="0.35"/>
    <row r="10028" s="8" customFormat="1" x14ac:dyDescent="0.35"/>
    <row r="10029" s="8" customFormat="1" x14ac:dyDescent="0.35"/>
    <row r="10030" s="8" customFormat="1" x14ac:dyDescent="0.35"/>
    <row r="10031" s="8" customFormat="1" x14ac:dyDescent="0.35"/>
    <row r="10032" s="8" customFormat="1" x14ac:dyDescent="0.35"/>
    <row r="10033" s="8" customFormat="1" x14ac:dyDescent="0.35"/>
    <row r="10034" s="8" customFormat="1" x14ac:dyDescent="0.35"/>
    <row r="10035" s="8" customFormat="1" x14ac:dyDescent="0.35"/>
    <row r="10036" s="8" customFormat="1" x14ac:dyDescent="0.35"/>
    <row r="10037" s="8" customFormat="1" x14ac:dyDescent="0.35"/>
    <row r="10038" s="8" customFormat="1" x14ac:dyDescent="0.35"/>
    <row r="10039" s="8" customFormat="1" x14ac:dyDescent="0.35"/>
    <row r="10040" s="8" customFormat="1" x14ac:dyDescent="0.35"/>
    <row r="10041" s="8" customFormat="1" x14ac:dyDescent="0.35"/>
    <row r="10042" s="8" customFormat="1" x14ac:dyDescent="0.35"/>
    <row r="10043" s="8" customFormat="1" x14ac:dyDescent="0.35"/>
    <row r="10044" s="8" customFormat="1" x14ac:dyDescent="0.35"/>
    <row r="10045" s="8" customFormat="1" x14ac:dyDescent="0.35"/>
    <row r="10046" s="8" customFormat="1" x14ac:dyDescent="0.35"/>
    <row r="10047" s="8" customFormat="1" x14ac:dyDescent="0.35"/>
    <row r="10048" s="8" customFormat="1" x14ac:dyDescent="0.35"/>
    <row r="10049" s="8" customFormat="1" x14ac:dyDescent="0.35"/>
    <row r="10050" s="8" customFormat="1" x14ac:dyDescent="0.35"/>
    <row r="10051" s="8" customFormat="1" x14ac:dyDescent="0.35"/>
    <row r="10052" s="8" customFormat="1" x14ac:dyDescent="0.35"/>
    <row r="10053" s="8" customFormat="1" x14ac:dyDescent="0.35"/>
    <row r="10054" s="8" customFormat="1" x14ac:dyDescent="0.35"/>
    <row r="10055" s="8" customFormat="1" x14ac:dyDescent="0.35"/>
    <row r="10056" s="8" customFormat="1" x14ac:dyDescent="0.35"/>
    <row r="10057" s="8" customFormat="1" x14ac:dyDescent="0.35"/>
    <row r="10058" s="8" customFormat="1" x14ac:dyDescent="0.35"/>
    <row r="10059" s="8" customFormat="1" x14ac:dyDescent="0.35"/>
    <row r="10060" s="8" customFormat="1" x14ac:dyDescent="0.35"/>
    <row r="10061" s="8" customFormat="1" x14ac:dyDescent="0.35"/>
    <row r="10062" s="8" customFormat="1" x14ac:dyDescent="0.35"/>
    <row r="10063" s="8" customFormat="1" x14ac:dyDescent="0.35"/>
    <row r="10064" s="8" customFormat="1" x14ac:dyDescent="0.35"/>
    <row r="10065" s="8" customFormat="1" x14ac:dyDescent="0.35"/>
    <row r="10066" s="8" customFormat="1" x14ac:dyDescent="0.35"/>
    <row r="10067" s="8" customFormat="1" x14ac:dyDescent="0.35"/>
    <row r="10068" s="8" customFormat="1" x14ac:dyDescent="0.35"/>
    <row r="10069" s="8" customFormat="1" x14ac:dyDescent="0.35"/>
    <row r="10070" s="8" customFormat="1" x14ac:dyDescent="0.35"/>
    <row r="10071" s="8" customFormat="1" x14ac:dyDescent="0.35"/>
    <row r="10072" s="8" customFormat="1" x14ac:dyDescent="0.35"/>
    <row r="10073" s="8" customFormat="1" x14ac:dyDescent="0.35"/>
    <row r="10074" s="8" customFormat="1" x14ac:dyDescent="0.35"/>
    <row r="10075" s="8" customFormat="1" x14ac:dyDescent="0.35"/>
    <row r="10076" s="8" customFormat="1" x14ac:dyDescent="0.35"/>
    <row r="10077" s="8" customFormat="1" x14ac:dyDescent="0.35"/>
    <row r="10078" s="8" customFormat="1" x14ac:dyDescent="0.35"/>
    <row r="10079" s="8" customFormat="1" x14ac:dyDescent="0.35"/>
    <row r="10080" s="8" customFormat="1" x14ac:dyDescent="0.35"/>
    <row r="10081" s="8" customFormat="1" x14ac:dyDescent="0.35"/>
    <row r="10082" s="8" customFormat="1" x14ac:dyDescent="0.35"/>
    <row r="10083" s="8" customFormat="1" x14ac:dyDescent="0.35"/>
    <row r="10084" s="8" customFormat="1" x14ac:dyDescent="0.35"/>
    <row r="10085" s="8" customFormat="1" x14ac:dyDescent="0.35"/>
    <row r="10086" s="8" customFormat="1" x14ac:dyDescent="0.35"/>
    <row r="10087" s="8" customFormat="1" x14ac:dyDescent="0.35"/>
    <row r="10088" s="8" customFormat="1" x14ac:dyDescent="0.35"/>
    <row r="10089" s="8" customFormat="1" x14ac:dyDescent="0.35"/>
    <row r="10090" s="8" customFormat="1" x14ac:dyDescent="0.35"/>
    <row r="10091" s="8" customFormat="1" x14ac:dyDescent="0.35"/>
    <row r="10092" s="8" customFormat="1" x14ac:dyDescent="0.35"/>
    <row r="10093" s="8" customFormat="1" x14ac:dyDescent="0.35"/>
    <row r="10094" s="8" customFormat="1" x14ac:dyDescent="0.35"/>
    <row r="10095" s="8" customFormat="1" x14ac:dyDescent="0.35"/>
    <row r="10096" s="8" customFormat="1" x14ac:dyDescent="0.35"/>
    <row r="10097" s="8" customFormat="1" x14ac:dyDescent="0.35"/>
    <row r="10098" s="8" customFormat="1" x14ac:dyDescent="0.35"/>
    <row r="10099" s="8" customFormat="1" x14ac:dyDescent="0.35"/>
    <row r="10100" s="8" customFormat="1" x14ac:dyDescent="0.35"/>
    <row r="10101" s="8" customFormat="1" x14ac:dyDescent="0.35"/>
    <row r="10102" s="8" customFormat="1" x14ac:dyDescent="0.35"/>
    <row r="10103" s="8" customFormat="1" x14ac:dyDescent="0.35"/>
    <row r="10104" s="8" customFormat="1" x14ac:dyDescent="0.35"/>
    <row r="10105" s="8" customFormat="1" x14ac:dyDescent="0.35"/>
    <row r="10106" s="8" customFormat="1" x14ac:dyDescent="0.35"/>
    <row r="10107" s="8" customFormat="1" x14ac:dyDescent="0.35"/>
    <row r="10108" s="8" customFormat="1" x14ac:dyDescent="0.35"/>
    <row r="10109" s="8" customFormat="1" x14ac:dyDescent="0.35"/>
    <row r="10110" s="8" customFormat="1" x14ac:dyDescent="0.35"/>
    <row r="10111" s="8" customFormat="1" x14ac:dyDescent="0.35"/>
    <row r="10112" s="8" customFormat="1" x14ac:dyDescent="0.35"/>
    <row r="10113" s="8" customFormat="1" x14ac:dyDescent="0.35"/>
    <row r="10114" s="8" customFormat="1" x14ac:dyDescent="0.35"/>
    <row r="10115" s="8" customFormat="1" x14ac:dyDescent="0.35"/>
    <row r="10116" s="8" customFormat="1" x14ac:dyDescent="0.35"/>
    <row r="10117" s="8" customFormat="1" x14ac:dyDescent="0.35"/>
    <row r="10118" s="8" customFormat="1" x14ac:dyDescent="0.35"/>
    <row r="10119" s="8" customFormat="1" x14ac:dyDescent="0.35"/>
    <row r="10120" s="8" customFormat="1" x14ac:dyDescent="0.35"/>
    <row r="10121" s="8" customFormat="1" x14ac:dyDescent="0.35"/>
    <row r="10122" s="8" customFormat="1" x14ac:dyDescent="0.35"/>
    <row r="10123" s="8" customFormat="1" x14ac:dyDescent="0.35"/>
    <row r="10124" s="8" customFormat="1" x14ac:dyDescent="0.35"/>
    <row r="10125" s="8" customFormat="1" x14ac:dyDescent="0.35"/>
    <row r="10126" s="8" customFormat="1" x14ac:dyDescent="0.35"/>
    <row r="10127" s="8" customFormat="1" x14ac:dyDescent="0.35"/>
    <row r="10128" s="8" customFormat="1" x14ac:dyDescent="0.35"/>
    <row r="10129" s="8" customFormat="1" x14ac:dyDescent="0.35"/>
    <row r="10130" s="8" customFormat="1" x14ac:dyDescent="0.35"/>
    <row r="10131" s="8" customFormat="1" x14ac:dyDescent="0.35"/>
    <row r="10132" s="8" customFormat="1" x14ac:dyDescent="0.35"/>
    <row r="10133" s="8" customFormat="1" x14ac:dyDescent="0.35"/>
    <row r="10134" s="8" customFormat="1" x14ac:dyDescent="0.35"/>
    <row r="10135" s="8" customFormat="1" x14ac:dyDescent="0.35"/>
    <row r="10136" s="8" customFormat="1" x14ac:dyDescent="0.35"/>
    <row r="10137" s="8" customFormat="1" x14ac:dyDescent="0.35"/>
    <row r="10138" s="8" customFormat="1" x14ac:dyDescent="0.35"/>
    <row r="10139" s="8" customFormat="1" x14ac:dyDescent="0.35"/>
    <row r="10140" s="8" customFormat="1" x14ac:dyDescent="0.35"/>
    <row r="10141" s="8" customFormat="1" x14ac:dyDescent="0.35"/>
    <row r="10142" s="8" customFormat="1" x14ac:dyDescent="0.35"/>
    <row r="10143" s="8" customFormat="1" x14ac:dyDescent="0.35"/>
    <row r="10144" s="8" customFormat="1" x14ac:dyDescent="0.35"/>
    <row r="10145" s="8" customFormat="1" x14ac:dyDescent="0.35"/>
    <row r="10146" s="8" customFormat="1" x14ac:dyDescent="0.35"/>
    <row r="10147" s="8" customFormat="1" x14ac:dyDescent="0.35"/>
    <row r="10148" s="8" customFormat="1" x14ac:dyDescent="0.35"/>
    <row r="10149" s="8" customFormat="1" x14ac:dyDescent="0.35"/>
    <row r="10150" s="8" customFormat="1" x14ac:dyDescent="0.35"/>
    <row r="10151" s="8" customFormat="1" x14ac:dyDescent="0.35"/>
    <row r="10152" s="8" customFormat="1" x14ac:dyDescent="0.35"/>
    <row r="10153" s="8" customFormat="1" x14ac:dyDescent="0.35"/>
    <row r="10154" s="8" customFormat="1" x14ac:dyDescent="0.35"/>
    <row r="10155" s="8" customFormat="1" x14ac:dyDescent="0.35"/>
    <row r="10156" s="8" customFormat="1" x14ac:dyDescent="0.35"/>
    <row r="10157" s="8" customFormat="1" x14ac:dyDescent="0.35"/>
    <row r="10158" s="8" customFormat="1" x14ac:dyDescent="0.35"/>
    <row r="10159" s="8" customFormat="1" x14ac:dyDescent="0.35"/>
    <row r="10160" s="8" customFormat="1" x14ac:dyDescent="0.35"/>
    <row r="10161" s="8" customFormat="1" x14ac:dyDescent="0.35"/>
    <row r="10162" s="8" customFormat="1" x14ac:dyDescent="0.35"/>
    <row r="10163" s="8" customFormat="1" x14ac:dyDescent="0.35"/>
    <row r="10164" s="8" customFormat="1" x14ac:dyDescent="0.35"/>
    <row r="10165" s="8" customFormat="1" x14ac:dyDescent="0.35"/>
    <row r="10166" s="8" customFormat="1" x14ac:dyDescent="0.35"/>
    <row r="10167" s="8" customFormat="1" x14ac:dyDescent="0.35"/>
    <row r="10168" s="8" customFormat="1" x14ac:dyDescent="0.35"/>
    <row r="10169" s="8" customFormat="1" x14ac:dyDescent="0.35"/>
    <row r="10170" s="8" customFormat="1" x14ac:dyDescent="0.35"/>
    <row r="10171" s="8" customFormat="1" x14ac:dyDescent="0.35"/>
    <row r="10172" s="8" customFormat="1" x14ac:dyDescent="0.35"/>
    <row r="10173" s="8" customFormat="1" x14ac:dyDescent="0.35"/>
    <row r="10174" s="8" customFormat="1" x14ac:dyDescent="0.35"/>
    <row r="10175" s="8" customFormat="1" x14ac:dyDescent="0.35"/>
    <row r="10176" s="8" customFormat="1" x14ac:dyDescent="0.35"/>
    <row r="10177" s="8" customFormat="1" x14ac:dyDescent="0.35"/>
    <row r="10178" s="8" customFormat="1" x14ac:dyDescent="0.35"/>
    <row r="10179" s="8" customFormat="1" x14ac:dyDescent="0.35"/>
    <row r="10180" s="8" customFormat="1" x14ac:dyDescent="0.35"/>
    <row r="10181" s="8" customFormat="1" x14ac:dyDescent="0.35"/>
    <row r="10182" s="8" customFormat="1" x14ac:dyDescent="0.35"/>
    <row r="10183" s="8" customFormat="1" x14ac:dyDescent="0.35"/>
    <row r="10184" s="8" customFormat="1" x14ac:dyDescent="0.35"/>
    <row r="10185" s="8" customFormat="1" x14ac:dyDescent="0.35"/>
    <row r="10186" s="8" customFormat="1" x14ac:dyDescent="0.35"/>
    <row r="10187" s="8" customFormat="1" x14ac:dyDescent="0.35"/>
    <row r="10188" s="8" customFormat="1" x14ac:dyDescent="0.35"/>
    <row r="10189" s="8" customFormat="1" x14ac:dyDescent="0.35"/>
    <row r="10190" s="8" customFormat="1" x14ac:dyDescent="0.35"/>
    <row r="10191" s="8" customFormat="1" x14ac:dyDescent="0.35"/>
    <row r="10192" s="8" customFormat="1" x14ac:dyDescent="0.35"/>
    <row r="10193" s="8" customFormat="1" x14ac:dyDescent="0.35"/>
    <row r="10194" s="8" customFormat="1" x14ac:dyDescent="0.35"/>
    <row r="10195" s="8" customFormat="1" x14ac:dyDescent="0.35"/>
    <row r="10196" s="8" customFormat="1" x14ac:dyDescent="0.35"/>
    <row r="10197" s="8" customFormat="1" x14ac:dyDescent="0.35"/>
    <row r="10198" s="8" customFormat="1" x14ac:dyDescent="0.35"/>
    <row r="10199" s="8" customFormat="1" x14ac:dyDescent="0.35"/>
    <row r="10200" s="8" customFormat="1" x14ac:dyDescent="0.35"/>
    <row r="10201" s="8" customFormat="1" x14ac:dyDescent="0.35"/>
    <row r="10202" s="8" customFormat="1" x14ac:dyDescent="0.35"/>
    <row r="10203" s="8" customFormat="1" x14ac:dyDescent="0.35"/>
    <row r="10204" s="8" customFormat="1" x14ac:dyDescent="0.35"/>
    <row r="10205" s="8" customFormat="1" x14ac:dyDescent="0.35"/>
    <row r="10206" s="8" customFormat="1" x14ac:dyDescent="0.35"/>
    <row r="10207" s="8" customFormat="1" x14ac:dyDescent="0.35"/>
    <row r="10208" s="8" customFormat="1" x14ac:dyDescent="0.35"/>
    <row r="10209" s="8" customFormat="1" x14ac:dyDescent="0.35"/>
    <row r="10210" s="8" customFormat="1" x14ac:dyDescent="0.35"/>
    <row r="10211" s="8" customFormat="1" x14ac:dyDescent="0.35"/>
    <row r="10212" s="8" customFormat="1" x14ac:dyDescent="0.35"/>
    <row r="10213" s="8" customFormat="1" x14ac:dyDescent="0.35"/>
    <row r="10214" s="8" customFormat="1" x14ac:dyDescent="0.35"/>
    <row r="10215" s="8" customFormat="1" x14ac:dyDescent="0.35"/>
    <row r="10216" s="8" customFormat="1" x14ac:dyDescent="0.35"/>
    <row r="10217" s="8" customFormat="1" x14ac:dyDescent="0.35"/>
    <row r="10218" s="8" customFormat="1" x14ac:dyDescent="0.35"/>
    <row r="10219" s="8" customFormat="1" x14ac:dyDescent="0.35"/>
    <row r="10220" s="8" customFormat="1" x14ac:dyDescent="0.35"/>
    <row r="10221" s="8" customFormat="1" x14ac:dyDescent="0.35"/>
    <row r="10222" s="8" customFormat="1" x14ac:dyDescent="0.35"/>
    <row r="10223" s="8" customFormat="1" x14ac:dyDescent="0.35"/>
    <row r="10224" s="8" customFormat="1" x14ac:dyDescent="0.35"/>
    <row r="10225" s="8" customFormat="1" x14ac:dyDescent="0.35"/>
    <row r="10226" s="8" customFormat="1" x14ac:dyDescent="0.35"/>
    <row r="10227" s="8" customFormat="1" x14ac:dyDescent="0.35"/>
    <row r="10228" s="8" customFormat="1" x14ac:dyDescent="0.35"/>
    <row r="10229" s="8" customFormat="1" x14ac:dyDescent="0.35"/>
    <row r="10230" s="8" customFormat="1" x14ac:dyDescent="0.35"/>
    <row r="10231" s="8" customFormat="1" x14ac:dyDescent="0.35"/>
    <row r="10232" s="8" customFormat="1" x14ac:dyDescent="0.35"/>
    <row r="10233" s="8" customFormat="1" x14ac:dyDescent="0.35"/>
    <row r="10234" s="8" customFormat="1" x14ac:dyDescent="0.35"/>
    <row r="10235" s="8" customFormat="1" x14ac:dyDescent="0.35"/>
    <row r="10236" s="8" customFormat="1" x14ac:dyDescent="0.35"/>
    <row r="10237" s="8" customFormat="1" x14ac:dyDescent="0.35"/>
    <row r="10238" s="8" customFormat="1" x14ac:dyDescent="0.35"/>
    <row r="10239" s="8" customFormat="1" x14ac:dyDescent="0.35"/>
    <row r="10240" s="8" customFormat="1" x14ac:dyDescent="0.35"/>
    <row r="10241" s="8" customFormat="1" x14ac:dyDescent="0.35"/>
    <row r="10242" s="8" customFormat="1" x14ac:dyDescent="0.35"/>
    <row r="10243" s="8" customFormat="1" x14ac:dyDescent="0.35"/>
    <row r="10244" s="8" customFormat="1" x14ac:dyDescent="0.35"/>
    <row r="10245" s="8" customFormat="1" x14ac:dyDescent="0.35"/>
    <row r="10246" s="8" customFormat="1" x14ac:dyDescent="0.35"/>
    <row r="10247" s="8" customFormat="1" x14ac:dyDescent="0.35"/>
    <row r="10248" s="8" customFormat="1" x14ac:dyDescent="0.35"/>
    <row r="10249" s="8" customFormat="1" x14ac:dyDescent="0.35"/>
    <row r="10250" s="8" customFormat="1" x14ac:dyDescent="0.35"/>
    <row r="10251" s="8" customFormat="1" x14ac:dyDescent="0.35"/>
    <row r="10252" s="8" customFormat="1" x14ac:dyDescent="0.35"/>
    <row r="10253" s="8" customFormat="1" x14ac:dyDescent="0.35"/>
    <row r="10254" s="8" customFormat="1" x14ac:dyDescent="0.35"/>
    <row r="10255" s="8" customFormat="1" x14ac:dyDescent="0.35"/>
    <row r="10256" s="8" customFormat="1" x14ac:dyDescent="0.35"/>
    <row r="10257" s="8" customFormat="1" x14ac:dyDescent="0.35"/>
    <row r="10258" s="8" customFormat="1" x14ac:dyDescent="0.35"/>
    <row r="10259" s="8" customFormat="1" x14ac:dyDescent="0.35"/>
    <row r="10260" s="8" customFormat="1" x14ac:dyDescent="0.35"/>
    <row r="10261" s="8" customFormat="1" x14ac:dyDescent="0.35"/>
    <row r="10262" s="8" customFormat="1" x14ac:dyDescent="0.35"/>
    <row r="10263" s="8" customFormat="1" x14ac:dyDescent="0.35"/>
    <row r="10264" s="8" customFormat="1" x14ac:dyDescent="0.35"/>
    <row r="10265" s="8" customFormat="1" x14ac:dyDescent="0.35"/>
    <row r="10266" s="8" customFormat="1" x14ac:dyDescent="0.35"/>
    <row r="10267" s="8" customFormat="1" x14ac:dyDescent="0.35"/>
    <row r="10268" s="8" customFormat="1" x14ac:dyDescent="0.35"/>
    <row r="10269" s="8" customFormat="1" x14ac:dyDescent="0.35"/>
    <row r="10270" s="8" customFormat="1" x14ac:dyDescent="0.35"/>
    <row r="10271" s="8" customFormat="1" x14ac:dyDescent="0.35"/>
    <row r="10272" s="8" customFormat="1" x14ac:dyDescent="0.35"/>
    <row r="10273" s="8" customFormat="1" x14ac:dyDescent="0.35"/>
    <row r="10274" s="8" customFormat="1" x14ac:dyDescent="0.35"/>
    <row r="10275" s="8" customFormat="1" x14ac:dyDescent="0.35"/>
    <row r="10276" s="8" customFormat="1" x14ac:dyDescent="0.35"/>
    <row r="10277" s="8" customFormat="1" x14ac:dyDescent="0.35"/>
    <row r="10278" s="8" customFormat="1" x14ac:dyDescent="0.35"/>
    <row r="10279" s="8" customFormat="1" x14ac:dyDescent="0.35"/>
    <row r="10280" s="8" customFormat="1" x14ac:dyDescent="0.35"/>
    <row r="10281" s="8" customFormat="1" x14ac:dyDescent="0.35"/>
    <row r="10282" s="8" customFormat="1" x14ac:dyDescent="0.35"/>
    <row r="10283" s="8" customFormat="1" x14ac:dyDescent="0.35"/>
    <row r="10284" s="8" customFormat="1" x14ac:dyDescent="0.35"/>
    <row r="10285" s="8" customFormat="1" x14ac:dyDescent="0.35"/>
    <row r="10286" s="8" customFormat="1" x14ac:dyDescent="0.35"/>
    <row r="10287" s="8" customFormat="1" x14ac:dyDescent="0.35"/>
    <row r="10288" s="8" customFormat="1" x14ac:dyDescent="0.35"/>
    <row r="10289" s="8" customFormat="1" x14ac:dyDescent="0.35"/>
    <row r="10290" s="8" customFormat="1" x14ac:dyDescent="0.35"/>
    <row r="10291" s="8" customFormat="1" x14ac:dyDescent="0.35"/>
    <row r="10292" s="8" customFormat="1" x14ac:dyDescent="0.35"/>
    <row r="10293" s="8" customFormat="1" x14ac:dyDescent="0.35"/>
    <row r="10294" s="8" customFormat="1" x14ac:dyDescent="0.35"/>
    <row r="10295" s="8" customFormat="1" x14ac:dyDescent="0.35"/>
    <row r="10296" s="8" customFormat="1" x14ac:dyDescent="0.35"/>
    <row r="10297" s="8" customFormat="1" x14ac:dyDescent="0.35"/>
    <row r="10298" s="8" customFormat="1" x14ac:dyDescent="0.35"/>
    <row r="10299" s="8" customFormat="1" x14ac:dyDescent="0.35"/>
    <row r="10300" s="8" customFormat="1" x14ac:dyDescent="0.35"/>
    <row r="10301" s="8" customFormat="1" x14ac:dyDescent="0.35"/>
    <row r="10302" s="8" customFormat="1" x14ac:dyDescent="0.35"/>
    <row r="10303" s="8" customFormat="1" x14ac:dyDescent="0.35"/>
    <row r="10304" s="8" customFormat="1" x14ac:dyDescent="0.35"/>
    <row r="10305" s="8" customFormat="1" x14ac:dyDescent="0.35"/>
    <row r="10306" s="8" customFormat="1" x14ac:dyDescent="0.35"/>
    <row r="10307" s="8" customFormat="1" x14ac:dyDescent="0.35"/>
    <row r="10308" s="8" customFormat="1" x14ac:dyDescent="0.35"/>
    <row r="10309" s="8" customFormat="1" x14ac:dyDescent="0.35"/>
    <row r="10310" s="8" customFormat="1" x14ac:dyDescent="0.35"/>
    <row r="10311" s="8" customFormat="1" x14ac:dyDescent="0.35"/>
    <row r="10312" s="8" customFormat="1" x14ac:dyDescent="0.35"/>
    <row r="10313" s="8" customFormat="1" x14ac:dyDescent="0.35"/>
    <row r="10314" s="8" customFormat="1" x14ac:dyDescent="0.35"/>
    <row r="10315" s="8" customFormat="1" x14ac:dyDescent="0.35"/>
    <row r="10316" s="8" customFormat="1" x14ac:dyDescent="0.35"/>
    <row r="10317" s="8" customFormat="1" x14ac:dyDescent="0.35"/>
    <row r="10318" s="8" customFormat="1" x14ac:dyDescent="0.35"/>
    <row r="10319" s="8" customFormat="1" x14ac:dyDescent="0.35"/>
    <row r="10320" s="8" customFormat="1" x14ac:dyDescent="0.35"/>
    <row r="10321" s="8" customFormat="1" x14ac:dyDescent="0.35"/>
    <row r="10322" s="8" customFormat="1" x14ac:dyDescent="0.35"/>
    <row r="10323" s="8" customFormat="1" x14ac:dyDescent="0.35"/>
    <row r="10324" s="8" customFormat="1" x14ac:dyDescent="0.35"/>
    <row r="10325" s="8" customFormat="1" x14ac:dyDescent="0.35"/>
    <row r="10326" s="8" customFormat="1" x14ac:dyDescent="0.35"/>
    <row r="10327" s="8" customFormat="1" x14ac:dyDescent="0.35"/>
    <row r="10328" s="8" customFormat="1" x14ac:dyDescent="0.35"/>
    <row r="10329" s="8" customFormat="1" x14ac:dyDescent="0.35"/>
    <row r="10330" s="8" customFormat="1" x14ac:dyDescent="0.35"/>
    <row r="10331" s="8" customFormat="1" x14ac:dyDescent="0.35"/>
    <row r="10332" s="8" customFormat="1" x14ac:dyDescent="0.35"/>
    <row r="10333" s="8" customFormat="1" x14ac:dyDescent="0.35"/>
    <row r="10334" s="8" customFormat="1" x14ac:dyDescent="0.35"/>
    <row r="10335" s="8" customFormat="1" x14ac:dyDescent="0.35"/>
    <row r="10336" s="8" customFormat="1" x14ac:dyDescent="0.35"/>
    <row r="10337" s="8" customFormat="1" x14ac:dyDescent="0.35"/>
    <row r="10338" s="8" customFormat="1" x14ac:dyDescent="0.35"/>
    <row r="10339" s="8" customFormat="1" x14ac:dyDescent="0.35"/>
    <row r="10340" s="8" customFormat="1" x14ac:dyDescent="0.35"/>
    <row r="10341" s="8" customFormat="1" x14ac:dyDescent="0.35"/>
    <row r="10342" s="8" customFormat="1" x14ac:dyDescent="0.35"/>
    <row r="10343" s="8" customFormat="1" x14ac:dyDescent="0.35"/>
    <row r="10344" s="8" customFormat="1" x14ac:dyDescent="0.35"/>
    <row r="10345" s="8" customFormat="1" x14ac:dyDescent="0.35"/>
    <row r="10346" s="8" customFormat="1" x14ac:dyDescent="0.35"/>
    <row r="10347" s="8" customFormat="1" x14ac:dyDescent="0.35"/>
    <row r="10348" s="8" customFormat="1" x14ac:dyDescent="0.35"/>
    <row r="10349" s="8" customFormat="1" x14ac:dyDescent="0.35"/>
    <row r="10350" s="8" customFormat="1" x14ac:dyDescent="0.35"/>
    <row r="10351" s="8" customFormat="1" x14ac:dyDescent="0.35"/>
    <row r="10352" s="8" customFormat="1" x14ac:dyDescent="0.35"/>
    <row r="10353" s="8" customFormat="1" x14ac:dyDescent="0.35"/>
    <row r="10354" s="8" customFormat="1" x14ac:dyDescent="0.35"/>
    <row r="10355" s="8" customFormat="1" x14ac:dyDescent="0.35"/>
    <row r="10356" s="8" customFormat="1" x14ac:dyDescent="0.35"/>
    <row r="10357" s="8" customFormat="1" x14ac:dyDescent="0.35"/>
    <row r="10358" s="8" customFormat="1" x14ac:dyDescent="0.35"/>
    <row r="10359" s="8" customFormat="1" x14ac:dyDescent="0.35"/>
    <row r="10360" s="8" customFormat="1" x14ac:dyDescent="0.35"/>
    <row r="10361" s="8" customFormat="1" x14ac:dyDescent="0.35"/>
    <row r="10362" s="8" customFormat="1" x14ac:dyDescent="0.35"/>
    <row r="10363" s="8" customFormat="1" x14ac:dyDescent="0.35"/>
    <row r="10364" s="8" customFormat="1" x14ac:dyDescent="0.35"/>
    <row r="10365" s="8" customFormat="1" x14ac:dyDescent="0.35"/>
    <row r="10366" s="8" customFormat="1" x14ac:dyDescent="0.35"/>
    <row r="10367" s="8" customFormat="1" x14ac:dyDescent="0.35"/>
    <row r="10368" s="8" customFormat="1" x14ac:dyDescent="0.35"/>
    <row r="10369" s="8" customFormat="1" x14ac:dyDescent="0.35"/>
    <row r="10370" s="8" customFormat="1" x14ac:dyDescent="0.35"/>
    <row r="10371" s="8" customFormat="1" x14ac:dyDescent="0.35"/>
    <row r="10372" s="8" customFormat="1" x14ac:dyDescent="0.35"/>
    <row r="10373" s="8" customFormat="1" x14ac:dyDescent="0.35"/>
    <row r="10374" s="8" customFormat="1" x14ac:dyDescent="0.35"/>
    <row r="10375" s="8" customFormat="1" x14ac:dyDescent="0.35"/>
    <row r="10376" s="8" customFormat="1" x14ac:dyDescent="0.35"/>
    <row r="10377" s="8" customFormat="1" x14ac:dyDescent="0.35"/>
    <row r="10378" s="8" customFormat="1" x14ac:dyDescent="0.35"/>
    <row r="10379" s="8" customFormat="1" x14ac:dyDescent="0.35"/>
    <row r="10380" s="8" customFormat="1" x14ac:dyDescent="0.35"/>
    <row r="10381" s="8" customFormat="1" x14ac:dyDescent="0.35"/>
    <row r="10382" s="8" customFormat="1" x14ac:dyDescent="0.35"/>
    <row r="10383" s="8" customFormat="1" x14ac:dyDescent="0.35"/>
    <row r="10384" s="8" customFormat="1" x14ac:dyDescent="0.35"/>
    <row r="10385" s="8" customFormat="1" x14ac:dyDescent="0.35"/>
    <row r="10386" s="8" customFormat="1" x14ac:dyDescent="0.35"/>
    <row r="10387" s="8" customFormat="1" x14ac:dyDescent="0.35"/>
    <row r="10388" s="8" customFormat="1" x14ac:dyDescent="0.35"/>
    <row r="10389" s="8" customFormat="1" x14ac:dyDescent="0.35"/>
    <row r="10390" s="8" customFormat="1" x14ac:dyDescent="0.35"/>
    <row r="10391" s="8" customFormat="1" x14ac:dyDescent="0.35"/>
    <row r="10392" s="8" customFormat="1" x14ac:dyDescent="0.35"/>
    <row r="10393" s="8" customFormat="1" x14ac:dyDescent="0.35"/>
    <row r="10394" s="8" customFormat="1" x14ac:dyDescent="0.35"/>
    <row r="10395" s="8" customFormat="1" x14ac:dyDescent="0.35"/>
    <row r="10396" s="8" customFormat="1" x14ac:dyDescent="0.35"/>
    <row r="10397" s="8" customFormat="1" x14ac:dyDescent="0.35"/>
    <row r="10398" s="8" customFormat="1" x14ac:dyDescent="0.35"/>
    <row r="10399" s="8" customFormat="1" x14ac:dyDescent="0.35"/>
    <row r="10400" s="8" customFormat="1" x14ac:dyDescent="0.35"/>
    <row r="10401" s="8" customFormat="1" x14ac:dyDescent="0.35"/>
    <row r="10402" s="8" customFormat="1" x14ac:dyDescent="0.35"/>
    <row r="10403" s="8" customFormat="1" x14ac:dyDescent="0.35"/>
    <row r="10404" s="8" customFormat="1" x14ac:dyDescent="0.35"/>
    <row r="10405" s="8" customFormat="1" x14ac:dyDescent="0.35"/>
    <row r="10406" s="8" customFormat="1" x14ac:dyDescent="0.35"/>
    <row r="10407" s="8" customFormat="1" x14ac:dyDescent="0.35"/>
    <row r="10408" s="8" customFormat="1" x14ac:dyDescent="0.35"/>
    <row r="10409" s="8" customFormat="1" x14ac:dyDescent="0.35"/>
    <row r="10410" s="8" customFormat="1" x14ac:dyDescent="0.35"/>
    <row r="10411" s="8" customFormat="1" x14ac:dyDescent="0.35"/>
    <row r="10412" s="8" customFormat="1" x14ac:dyDescent="0.35"/>
    <row r="10413" s="8" customFormat="1" x14ac:dyDescent="0.35"/>
    <row r="10414" s="8" customFormat="1" x14ac:dyDescent="0.35"/>
    <row r="10415" s="8" customFormat="1" x14ac:dyDescent="0.35"/>
    <row r="10416" s="8" customFormat="1" x14ac:dyDescent="0.35"/>
    <row r="10417" s="8" customFormat="1" x14ac:dyDescent="0.35"/>
    <row r="10418" s="8" customFormat="1" x14ac:dyDescent="0.35"/>
    <row r="10419" s="8" customFormat="1" x14ac:dyDescent="0.35"/>
    <row r="10420" s="8" customFormat="1" x14ac:dyDescent="0.35"/>
    <row r="10421" s="8" customFormat="1" x14ac:dyDescent="0.35"/>
    <row r="10422" s="8" customFormat="1" x14ac:dyDescent="0.35"/>
    <row r="10423" s="8" customFormat="1" x14ac:dyDescent="0.35"/>
    <row r="10424" s="8" customFormat="1" x14ac:dyDescent="0.35"/>
    <row r="10425" s="8" customFormat="1" x14ac:dyDescent="0.35"/>
    <row r="10426" s="8" customFormat="1" x14ac:dyDescent="0.35"/>
    <row r="10427" s="8" customFormat="1" x14ac:dyDescent="0.35"/>
    <row r="10428" s="8" customFormat="1" x14ac:dyDescent="0.35"/>
    <row r="10429" s="8" customFormat="1" x14ac:dyDescent="0.35"/>
    <row r="10430" s="8" customFormat="1" x14ac:dyDescent="0.35"/>
    <row r="10431" s="8" customFormat="1" x14ac:dyDescent="0.35"/>
    <row r="10432" s="8" customFormat="1" x14ac:dyDescent="0.35"/>
    <row r="10433" s="8" customFormat="1" x14ac:dyDescent="0.35"/>
    <row r="10434" s="8" customFormat="1" x14ac:dyDescent="0.35"/>
    <row r="10435" s="8" customFormat="1" x14ac:dyDescent="0.35"/>
    <row r="10436" s="8" customFormat="1" x14ac:dyDescent="0.35"/>
    <row r="10437" s="8" customFormat="1" x14ac:dyDescent="0.35"/>
    <row r="10438" s="8" customFormat="1" x14ac:dyDescent="0.35"/>
    <row r="10439" s="8" customFormat="1" x14ac:dyDescent="0.35"/>
    <row r="10440" s="8" customFormat="1" x14ac:dyDescent="0.35"/>
    <row r="10441" s="8" customFormat="1" x14ac:dyDescent="0.35"/>
    <row r="10442" s="8" customFormat="1" x14ac:dyDescent="0.35"/>
    <row r="10443" s="8" customFormat="1" x14ac:dyDescent="0.35"/>
    <row r="10444" s="8" customFormat="1" x14ac:dyDescent="0.35"/>
    <row r="10445" s="8" customFormat="1" x14ac:dyDescent="0.35"/>
    <row r="10446" s="8" customFormat="1" x14ac:dyDescent="0.35"/>
    <row r="10447" s="8" customFormat="1" x14ac:dyDescent="0.35"/>
    <row r="10448" s="8" customFormat="1" x14ac:dyDescent="0.35"/>
    <row r="10449" s="8" customFormat="1" x14ac:dyDescent="0.35"/>
    <row r="10450" s="8" customFormat="1" x14ac:dyDescent="0.35"/>
    <row r="10451" s="8" customFormat="1" x14ac:dyDescent="0.35"/>
    <row r="10452" s="8" customFormat="1" x14ac:dyDescent="0.35"/>
    <row r="10453" s="8" customFormat="1" x14ac:dyDescent="0.35"/>
    <row r="10454" s="8" customFormat="1" x14ac:dyDescent="0.35"/>
    <row r="10455" s="8" customFormat="1" x14ac:dyDescent="0.35"/>
    <row r="10456" s="8" customFormat="1" x14ac:dyDescent="0.35"/>
    <row r="10457" s="8" customFormat="1" x14ac:dyDescent="0.35"/>
    <row r="10458" s="8" customFormat="1" x14ac:dyDescent="0.35"/>
    <row r="10459" s="8" customFormat="1" x14ac:dyDescent="0.35"/>
    <row r="10460" s="8" customFormat="1" x14ac:dyDescent="0.35"/>
    <row r="10461" s="8" customFormat="1" x14ac:dyDescent="0.35"/>
    <row r="10462" s="8" customFormat="1" x14ac:dyDescent="0.35"/>
    <row r="10463" s="8" customFormat="1" x14ac:dyDescent="0.35"/>
    <row r="10464" s="8" customFormat="1" x14ac:dyDescent="0.35"/>
    <row r="10465" s="8" customFormat="1" x14ac:dyDescent="0.35"/>
    <row r="10466" s="8" customFormat="1" x14ac:dyDescent="0.35"/>
    <row r="10467" s="8" customFormat="1" x14ac:dyDescent="0.35"/>
    <row r="10468" s="8" customFormat="1" x14ac:dyDescent="0.35"/>
    <row r="10469" s="8" customFormat="1" x14ac:dyDescent="0.35"/>
    <row r="10470" s="8" customFormat="1" x14ac:dyDescent="0.35"/>
    <row r="10471" s="8" customFormat="1" x14ac:dyDescent="0.35"/>
    <row r="10472" s="8" customFormat="1" x14ac:dyDescent="0.35"/>
    <row r="10473" s="8" customFormat="1" x14ac:dyDescent="0.35"/>
    <row r="10474" s="8" customFormat="1" x14ac:dyDescent="0.35"/>
    <row r="10475" s="8" customFormat="1" x14ac:dyDescent="0.35"/>
    <row r="10476" s="8" customFormat="1" x14ac:dyDescent="0.35"/>
    <row r="10477" s="8" customFormat="1" x14ac:dyDescent="0.35"/>
    <row r="10478" s="8" customFormat="1" x14ac:dyDescent="0.35"/>
    <row r="10479" s="8" customFormat="1" x14ac:dyDescent="0.35"/>
    <row r="10480" s="8" customFormat="1" x14ac:dyDescent="0.35"/>
    <row r="10481" s="8" customFormat="1" x14ac:dyDescent="0.35"/>
    <row r="10482" s="8" customFormat="1" x14ac:dyDescent="0.35"/>
    <row r="10483" s="8" customFormat="1" x14ac:dyDescent="0.35"/>
    <row r="10484" s="8" customFormat="1" x14ac:dyDescent="0.35"/>
    <row r="10485" s="8" customFormat="1" x14ac:dyDescent="0.35"/>
    <row r="10486" s="8" customFormat="1" x14ac:dyDescent="0.35"/>
    <row r="10487" s="8" customFormat="1" x14ac:dyDescent="0.35"/>
    <row r="10488" s="8" customFormat="1" x14ac:dyDescent="0.35"/>
    <row r="10489" s="8" customFormat="1" x14ac:dyDescent="0.35"/>
    <row r="10490" s="8" customFormat="1" x14ac:dyDescent="0.35"/>
    <row r="10491" s="8" customFormat="1" x14ac:dyDescent="0.35"/>
    <row r="10492" s="8" customFormat="1" x14ac:dyDescent="0.35"/>
    <row r="10493" s="8" customFormat="1" x14ac:dyDescent="0.35"/>
    <row r="10494" s="8" customFormat="1" x14ac:dyDescent="0.35"/>
    <row r="10495" s="8" customFormat="1" x14ac:dyDescent="0.35"/>
    <row r="10496" s="8" customFormat="1" x14ac:dyDescent="0.35"/>
    <row r="10497" s="8" customFormat="1" x14ac:dyDescent="0.35"/>
    <row r="10498" s="8" customFormat="1" x14ac:dyDescent="0.35"/>
    <row r="10499" s="8" customFormat="1" x14ac:dyDescent="0.35"/>
    <row r="10500" s="8" customFormat="1" x14ac:dyDescent="0.35"/>
    <row r="10501" s="8" customFormat="1" x14ac:dyDescent="0.35"/>
    <row r="10502" s="8" customFormat="1" x14ac:dyDescent="0.35"/>
    <row r="10503" s="8" customFormat="1" x14ac:dyDescent="0.35"/>
    <row r="10504" s="8" customFormat="1" x14ac:dyDescent="0.35"/>
    <row r="10505" s="8" customFormat="1" x14ac:dyDescent="0.35"/>
    <row r="10506" s="8" customFormat="1" x14ac:dyDescent="0.35"/>
    <row r="10507" s="8" customFormat="1" x14ac:dyDescent="0.35"/>
    <row r="10508" s="8" customFormat="1" x14ac:dyDescent="0.35"/>
    <row r="10509" s="8" customFormat="1" x14ac:dyDescent="0.35"/>
    <row r="10510" s="8" customFormat="1" x14ac:dyDescent="0.35"/>
    <row r="10511" s="8" customFormat="1" x14ac:dyDescent="0.35"/>
    <row r="10512" s="8" customFormat="1" x14ac:dyDescent="0.35"/>
    <row r="10513" s="8" customFormat="1" x14ac:dyDescent="0.35"/>
    <row r="10514" s="8" customFormat="1" x14ac:dyDescent="0.35"/>
    <row r="10515" s="8" customFormat="1" x14ac:dyDescent="0.35"/>
    <row r="10516" s="8" customFormat="1" x14ac:dyDescent="0.35"/>
    <row r="10517" s="8" customFormat="1" x14ac:dyDescent="0.35"/>
    <row r="10518" s="8" customFormat="1" x14ac:dyDescent="0.35"/>
    <row r="10519" s="8" customFormat="1" x14ac:dyDescent="0.35"/>
    <row r="10520" s="8" customFormat="1" x14ac:dyDescent="0.35"/>
    <row r="10521" s="8" customFormat="1" x14ac:dyDescent="0.35"/>
    <row r="10522" s="8" customFormat="1" x14ac:dyDescent="0.35"/>
    <row r="10523" s="8" customFormat="1" x14ac:dyDescent="0.35"/>
    <row r="10524" s="8" customFormat="1" x14ac:dyDescent="0.35"/>
    <row r="10525" s="8" customFormat="1" x14ac:dyDescent="0.35"/>
    <row r="10526" s="8" customFormat="1" x14ac:dyDescent="0.35"/>
    <row r="10527" s="8" customFormat="1" x14ac:dyDescent="0.35"/>
    <row r="10528" s="8" customFormat="1" x14ac:dyDescent="0.35"/>
    <row r="10529" s="8" customFormat="1" x14ac:dyDescent="0.35"/>
    <row r="10530" s="8" customFormat="1" x14ac:dyDescent="0.35"/>
    <row r="10531" s="8" customFormat="1" x14ac:dyDescent="0.35"/>
    <row r="10532" s="8" customFormat="1" x14ac:dyDescent="0.35"/>
    <row r="10533" s="8" customFormat="1" x14ac:dyDescent="0.35"/>
    <row r="10534" s="8" customFormat="1" x14ac:dyDescent="0.35"/>
    <row r="10535" s="8" customFormat="1" x14ac:dyDescent="0.35"/>
    <row r="10536" s="8" customFormat="1" x14ac:dyDescent="0.35"/>
    <row r="10537" s="8" customFormat="1" x14ac:dyDescent="0.35"/>
    <row r="10538" s="8" customFormat="1" x14ac:dyDescent="0.35"/>
    <row r="10539" s="8" customFormat="1" x14ac:dyDescent="0.35"/>
    <row r="10540" s="8" customFormat="1" x14ac:dyDescent="0.35"/>
    <row r="10541" s="8" customFormat="1" x14ac:dyDescent="0.35"/>
    <row r="10542" s="8" customFormat="1" x14ac:dyDescent="0.35"/>
    <row r="10543" s="8" customFormat="1" x14ac:dyDescent="0.35"/>
    <row r="10544" s="8" customFormat="1" x14ac:dyDescent="0.35"/>
    <row r="10545" s="8" customFormat="1" x14ac:dyDescent="0.35"/>
    <row r="10546" s="8" customFormat="1" x14ac:dyDescent="0.35"/>
    <row r="10547" s="8" customFormat="1" x14ac:dyDescent="0.35"/>
    <row r="10548" s="8" customFormat="1" x14ac:dyDescent="0.35"/>
    <row r="10549" s="8" customFormat="1" x14ac:dyDescent="0.35"/>
    <row r="10550" s="8" customFormat="1" x14ac:dyDescent="0.35"/>
    <row r="10551" s="8" customFormat="1" x14ac:dyDescent="0.35"/>
    <row r="10552" s="8" customFormat="1" x14ac:dyDescent="0.35"/>
    <row r="10553" s="8" customFormat="1" x14ac:dyDescent="0.35"/>
    <row r="10554" s="8" customFormat="1" x14ac:dyDescent="0.35"/>
    <row r="10555" s="8" customFormat="1" x14ac:dyDescent="0.35"/>
    <row r="10556" s="8" customFormat="1" x14ac:dyDescent="0.35"/>
    <row r="10557" s="8" customFormat="1" x14ac:dyDescent="0.35"/>
    <row r="10558" s="8" customFormat="1" x14ac:dyDescent="0.35"/>
    <row r="10559" s="8" customFormat="1" x14ac:dyDescent="0.35"/>
    <row r="10560" s="8" customFormat="1" x14ac:dyDescent="0.35"/>
    <row r="10561" s="8" customFormat="1" x14ac:dyDescent="0.35"/>
    <row r="10562" s="8" customFormat="1" x14ac:dyDescent="0.35"/>
    <row r="10563" s="8" customFormat="1" x14ac:dyDescent="0.35"/>
    <row r="10564" s="8" customFormat="1" x14ac:dyDescent="0.35"/>
    <row r="10565" s="8" customFormat="1" x14ac:dyDescent="0.35"/>
    <row r="10566" s="8" customFormat="1" x14ac:dyDescent="0.35"/>
    <row r="10567" s="8" customFormat="1" x14ac:dyDescent="0.35"/>
    <row r="10568" s="8" customFormat="1" x14ac:dyDescent="0.35"/>
    <row r="10569" s="8" customFormat="1" x14ac:dyDescent="0.35"/>
    <row r="10570" s="8" customFormat="1" x14ac:dyDescent="0.35"/>
    <row r="10571" s="8" customFormat="1" x14ac:dyDescent="0.35"/>
    <row r="10572" s="8" customFormat="1" x14ac:dyDescent="0.35"/>
    <row r="10573" s="8" customFormat="1" x14ac:dyDescent="0.35"/>
    <row r="10574" s="8" customFormat="1" x14ac:dyDescent="0.35"/>
    <row r="10575" s="8" customFormat="1" x14ac:dyDescent="0.35"/>
    <row r="10576" s="8" customFormat="1" x14ac:dyDescent="0.35"/>
    <row r="10577" s="8" customFormat="1" x14ac:dyDescent="0.35"/>
    <row r="10578" s="8" customFormat="1" x14ac:dyDescent="0.35"/>
    <row r="10579" s="8" customFormat="1" x14ac:dyDescent="0.35"/>
    <row r="10580" s="8" customFormat="1" x14ac:dyDescent="0.35"/>
    <row r="10581" s="8" customFormat="1" x14ac:dyDescent="0.35"/>
    <row r="10582" s="8" customFormat="1" x14ac:dyDescent="0.35"/>
    <row r="10583" s="8" customFormat="1" x14ac:dyDescent="0.35"/>
    <row r="10584" s="8" customFormat="1" x14ac:dyDescent="0.35"/>
    <row r="10585" s="8" customFormat="1" x14ac:dyDescent="0.35"/>
    <row r="10586" s="8" customFormat="1" x14ac:dyDescent="0.35"/>
    <row r="10587" s="8" customFormat="1" x14ac:dyDescent="0.35"/>
    <row r="10588" s="8" customFormat="1" x14ac:dyDescent="0.35"/>
    <row r="10589" s="8" customFormat="1" x14ac:dyDescent="0.35"/>
    <row r="10590" s="8" customFormat="1" x14ac:dyDescent="0.35"/>
    <row r="10591" s="8" customFormat="1" x14ac:dyDescent="0.35"/>
    <row r="10592" s="8" customFormat="1" x14ac:dyDescent="0.35"/>
    <row r="10593" s="8" customFormat="1" x14ac:dyDescent="0.35"/>
    <row r="10594" s="8" customFormat="1" x14ac:dyDescent="0.35"/>
    <row r="10595" s="8" customFormat="1" x14ac:dyDescent="0.35"/>
    <row r="10596" s="8" customFormat="1" x14ac:dyDescent="0.35"/>
    <row r="10597" s="8" customFormat="1" x14ac:dyDescent="0.35"/>
    <row r="10598" s="8" customFormat="1" x14ac:dyDescent="0.35"/>
    <row r="10599" s="8" customFormat="1" x14ac:dyDescent="0.35"/>
    <row r="10600" s="8" customFormat="1" x14ac:dyDescent="0.35"/>
    <row r="10601" s="8" customFormat="1" x14ac:dyDescent="0.35"/>
    <row r="10602" s="8" customFormat="1" x14ac:dyDescent="0.35"/>
    <row r="10603" s="8" customFormat="1" x14ac:dyDescent="0.35"/>
    <row r="10604" s="8" customFormat="1" x14ac:dyDescent="0.35"/>
    <row r="10605" s="8" customFormat="1" x14ac:dyDescent="0.35"/>
    <row r="10606" s="8" customFormat="1" x14ac:dyDescent="0.35"/>
    <row r="10607" s="8" customFormat="1" x14ac:dyDescent="0.35"/>
    <row r="10608" s="8" customFormat="1" x14ac:dyDescent="0.35"/>
    <row r="10609" s="8" customFormat="1" x14ac:dyDescent="0.35"/>
    <row r="10610" s="8" customFormat="1" x14ac:dyDescent="0.35"/>
    <row r="10611" s="8" customFormat="1" x14ac:dyDescent="0.35"/>
    <row r="10612" s="8" customFormat="1" x14ac:dyDescent="0.35"/>
    <row r="10613" s="8" customFormat="1" x14ac:dyDescent="0.35"/>
    <row r="10614" s="8" customFormat="1" x14ac:dyDescent="0.35"/>
    <row r="10615" s="8" customFormat="1" x14ac:dyDescent="0.35"/>
    <row r="10616" s="8" customFormat="1" x14ac:dyDescent="0.35"/>
    <row r="10617" s="8" customFormat="1" x14ac:dyDescent="0.35"/>
    <row r="10618" s="8" customFormat="1" x14ac:dyDescent="0.35"/>
    <row r="10619" s="8" customFormat="1" x14ac:dyDescent="0.35"/>
    <row r="10620" s="8" customFormat="1" x14ac:dyDescent="0.35"/>
    <row r="10621" s="8" customFormat="1" x14ac:dyDescent="0.35"/>
    <row r="10622" s="8" customFormat="1" x14ac:dyDescent="0.35"/>
    <row r="10623" s="8" customFormat="1" x14ac:dyDescent="0.35"/>
    <row r="10624" s="8" customFormat="1" x14ac:dyDescent="0.35"/>
    <row r="10625" s="8" customFormat="1" x14ac:dyDescent="0.35"/>
    <row r="10626" s="8" customFormat="1" x14ac:dyDescent="0.35"/>
    <row r="10627" s="8" customFormat="1" x14ac:dyDescent="0.35"/>
    <row r="10628" s="8" customFormat="1" x14ac:dyDescent="0.35"/>
    <row r="10629" s="8" customFormat="1" x14ac:dyDescent="0.35"/>
    <row r="10630" s="8" customFormat="1" x14ac:dyDescent="0.35"/>
    <row r="10631" s="8" customFormat="1" x14ac:dyDescent="0.35"/>
    <row r="10632" s="8" customFormat="1" x14ac:dyDescent="0.35"/>
    <row r="10633" s="8" customFormat="1" x14ac:dyDescent="0.35"/>
    <row r="10634" s="8" customFormat="1" x14ac:dyDescent="0.35"/>
    <row r="10635" s="8" customFormat="1" x14ac:dyDescent="0.35"/>
    <row r="10636" s="8" customFormat="1" x14ac:dyDescent="0.35"/>
    <row r="10637" s="8" customFormat="1" x14ac:dyDescent="0.35"/>
    <row r="10638" s="8" customFormat="1" x14ac:dyDescent="0.35"/>
    <row r="10639" s="8" customFormat="1" x14ac:dyDescent="0.35"/>
    <row r="10640" s="8" customFormat="1" x14ac:dyDescent="0.35"/>
    <row r="10641" s="8" customFormat="1" x14ac:dyDescent="0.35"/>
    <row r="10642" s="8" customFormat="1" x14ac:dyDescent="0.35"/>
    <row r="10643" s="8" customFormat="1" x14ac:dyDescent="0.35"/>
    <row r="10644" s="8" customFormat="1" x14ac:dyDescent="0.35"/>
    <row r="10645" s="8" customFormat="1" x14ac:dyDescent="0.35"/>
    <row r="10646" s="8" customFormat="1" x14ac:dyDescent="0.35"/>
    <row r="10647" s="8" customFormat="1" x14ac:dyDescent="0.35"/>
    <row r="10648" s="8" customFormat="1" x14ac:dyDescent="0.35"/>
    <row r="10649" s="8" customFormat="1" x14ac:dyDescent="0.35"/>
    <row r="10650" s="8" customFormat="1" x14ac:dyDescent="0.35"/>
    <row r="10651" s="8" customFormat="1" x14ac:dyDescent="0.35"/>
    <row r="10652" s="8" customFormat="1" x14ac:dyDescent="0.35"/>
    <row r="10653" s="8" customFormat="1" x14ac:dyDescent="0.35"/>
    <row r="10654" s="8" customFormat="1" x14ac:dyDescent="0.35"/>
    <row r="10655" s="8" customFormat="1" x14ac:dyDescent="0.35"/>
    <row r="10656" s="8" customFormat="1" x14ac:dyDescent="0.35"/>
    <row r="10657" s="8" customFormat="1" x14ac:dyDescent="0.35"/>
    <row r="10658" s="8" customFormat="1" x14ac:dyDescent="0.35"/>
    <row r="10659" s="8" customFormat="1" x14ac:dyDescent="0.35"/>
    <row r="10660" s="8" customFormat="1" x14ac:dyDescent="0.35"/>
    <row r="10661" s="8" customFormat="1" x14ac:dyDescent="0.35"/>
    <row r="10662" s="8" customFormat="1" x14ac:dyDescent="0.35"/>
    <row r="10663" s="8" customFormat="1" x14ac:dyDescent="0.35"/>
    <row r="10664" s="8" customFormat="1" x14ac:dyDescent="0.35"/>
    <row r="10665" s="8" customFormat="1" x14ac:dyDescent="0.35"/>
    <row r="10666" s="8" customFormat="1" x14ac:dyDescent="0.35"/>
    <row r="10667" s="8" customFormat="1" x14ac:dyDescent="0.35"/>
    <row r="10668" s="8" customFormat="1" x14ac:dyDescent="0.35"/>
    <row r="10669" s="8" customFormat="1" x14ac:dyDescent="0.35"/>
    <row r="10670" s="8" customFormat="1" x14ac:dyDescent="0.35"/>
    <row r="10671" s="8" customFormat="1" x14ac:dyDescent="0.35"/>
    <row r="10672" s="8" customFormat="1" x14ac:dyDescent="0.35"/>
    <row r="10673" s="8" customFormat="1" x14ac:dyDescent="0.35"/>
    <row r="10674" s="8" customFormat="1" x14ac:dyDescent="0.35"/>
    <row r="10675" s="8" customFormat="1" x14ac:dyDescent="0.35"/>
    <row r="10676" s="8" customFormat="1" x14ac:dyDescent="0.35"/>
    <row r="10677" s="8" customFormat="1" x14ac:dyDescent="0.35"/>
    <row r="10678" s="8" customFormat="1" x14ac:dyDescent="0.35"/>
    <row r="10679" s="8" customFormat="1" x14ac:dyDescent="0.35"/>
    <row r="10680" s="8" customFormat="1" x14ac:dyDescent="0.35"/>
    <row r="10681" s="8" customFormat="1" x14ac:dyDescent="0.35"/>
    <row r="10682" s="8" customFormat="1" x14ac:dyDescent="0.35"/>
    <row r="10683" s="8" customFormat="1" x14ac:dyDescent="0.35"/>
    <row r="10684" s="8" customFormat="1" x14ac:dyDescent="0.35"/>
    <row r="10685" s="8" customFormat="1" x14ac:dyDescent="0.35"/>
    <row r="10686" s="8" customFormat="1" x14ac:dyDescent="0.35"/>
    <row r="10687" s="8" customFormat="1" x14ac:dyDescent="0.35"/>
    <row r="10688" s="8" customFormat="1" x14ac:dyDescent="0.35"/>
    <row r="10689" s="8" customFormat="1" x14ac:dyDescent="0.35"/>
    <row r="10690" s="8" customFormat="1" x14ac:dyDescent="0.35"/>
    <row r="10691" s="8" customFormat="1" x14ac:dyDescent="0.35"/>
    <row r="10692" s="8" customFormat="1" x14ac:dyDescent="0.35"/>
    <row r="10693" s="8" customFormat="1" x14ac:dyDescent="0.35"/>
    <row r="10694" s="8" customFormat="1" x14ac:dyDescent="0.35"/>
    <row r="10695" s="8" customFormat="1" x14ac:dyDescent="0.35"/>
    <row r="10696" s="8" customFormat="1" x14ac:dyDescent="0.35"/>
    <row r="10697" s="8" customFormat="1" x14ac:dyDescent="0.35"/>
    <row r="10698" s="8" customFormat="1" x14ac:dyDescent="0.35"/>
    <row r="10699" s="8" customFormat="1" x14ac:dyDescent="0.35"/>
    <row r="10700" s="8" customFormat="1" x14ac:dyDescent="0.35"/>
    <row r="10701" s="8" customFormat="1" x14ac:dyDescent="0.35"/>
    <row r="10702" s="8" customFormat="1" x14ac:dyDescent="0.35"/>
    <row r="10703" s="8" customFormat="1" x14ac:dyDescent="0.35"/>
    <row r="10704" s="8" customFormat="1" x14ac:dyDescent="0.35"/>
    <row r="10705" s="8" customFormat="1" x14ac:dyDescent="0.35"/>
    <row r="10706" s="8" customFormat="1" x14ac:dyDescent="0.35"/>
    <row r="10707" s="8" customFormat="1" x14ac:dyDescent="0.35"/>
    <row r="10708" s="8" customFormat="1" x14ac:dyDescent="0.35"/>
    <row r="10709" s="8" customFormat="1" x14ac:dyDescent="0.35"/>
    <row r="10710" s="8" customFormat="1" x14ac:dyDescent="0.35"/>
    <row r="10711" s="8" customFormat="1" x14ac:dyDescent="0.35"/>
    <row r="10712" s="8" customFormat="1" x14ac:dyDescent="0.35"/>
    <row r="10713" s="8" customFormat="1" x14ac:dyDescent="0.35"/>
    <row r="10714" s="8" customFormat="1" x14ac:dyDescent="0.35"/>
    <row r="10715" s="8" customFormat="1" x14ac:dyDescent="0.35"/>
    <row r="10716" s="8" customFormat="1" x14ac:dyDescent="0.35"/>
    <row r="10717" s="8" customFormat="1" x14ac:dyDescent="0.35"/>
    <row r="10718" s="8" customFormat="1" x14ac:dyDescent="0.35"/>
    <row r="10719" s="8" customFormat="1" x14ac:dyDescent="0.35"/>
    <row r="10720" s="8" customFormat="1" x14ac:dyDescent="0.35"/>
    <row r="10721" s="8" customFormat="1" x14ac:dyDescent="0.35"/>
    <row r="10722" s="8" customFormat="1" x14ac:dyDescent="0.35"/>
    <row r="10723" s="8" customFormat="1" x14ac:dyDescent="0.35"/>
    <row r="10724" s="8" customFormat="1" x14ac:dyDescent="0.35"/>
    <row r="10725" s="8" customFormat="1" x14ac:dyDescent="0.35"/>
    <row r="10726" s="8" customFormat="1" x14ac:dyDescent="0.35"/>
    <row r="10727" s="8" customFormat="1" x14ac:dyDescent="0.35"/>
    <row r="10728" s="8" customFormat="1" x14ac:dyDescent="0.35"/>
    <row r="10729" s="8" customFormat="1" x14ac:dyDescent="0.35"/>
    <row r="10730" s="8" customFormat="1" x14ac:dyDescent="0.35"/>
    <row r="10731" s="8" customFormat="1" x14ac:dyDescent="0.35"/>
    <row r="10732" s="8" customFormat="1" x14ac:dyDescent="0.35"/>
    <row r="10733" s="8" customFormat="1" x14ac:dyDescent="0.35"/>
    <row r="10734" s="8" customFormat="1" x14ac:dyDescent="0.35"/>
    <row r="10735" s="8" customFormat="1" x14ac:dyDescent="0.35"/>
    <row r="10736" s="8" customFormat="1" x14ac:dyDescent="0.35"/>
    <row r="10737" s="8" customFormat="1" x14ac:dyDescent="0.35"/>
    <row r="10738" s="8" customFormat="1" x14ac:dyDescent="0.35"/>
    <row r="10739" s="8" customFormat="1" x14ac:dyDescent="0.35"/>
    <row r="10740" s="8" customFormat="1" x14ac:dyDescent="0.35"/>
    <row r="10741" s="8" customFormat="1" x14ac:dyDescent="0.35"/>
    <row r="10742" s="8" customFormat="1" x14ac:dyDescent="0.35"/>
    <row r="10743" s="8" customFormat="1" x14ac:dyDescent="0.35"/>
    <row r="10744" s="8" customFormat="1" x14ac:dyDescent="0.35"/>
    <row r="10745" s="8" customFormat="1" x14ac:dyDescent="0.35"/>
    <row r="10746" s="8" customFormat="1" x14ac:dyDescent="0.35"/>
    <row r="10747" s="8" customFormat="1" x14ac:dyDescent="0.35"/>
    <row r="10748" s="8" customFormat="1" x14ac:dyDescent="0.35"/>
    <row r="10749" s="8" customFormat="1" x14ac:dyDescent="0.35"/>
    <row r="10750" s="8" customFormat="1" x14ac:dyDescent="0.35"/>
    <row r="10751" s="8" customFormat="1" x14ac:dyDescent="0.35"/>
    <row r="10752" s="8" customFormat="1" x14ac:dyDescent="0.35"/>
    <row r="10753" s="8" customFormat="1" x14ac:dyDescent="0.35"/>
    <row r="10754" s="8" customFormat="1" x14ac:dyDescent="0.35"/>
    <row r="10755" s="8" customFormat="1" x14ac:dyDescent="0.35"/>
    <row r="10756" s="8" customFormat="1" x14ac:dyDescent="0.35"/>
    <row r="10757" s="8" customFormat="1" x14ac:dyDescent="0.35"/>
    <row r="10758" s="8" customFormat="1" x14ac:dyDescent="0.35"/>
    <row r="10759" s="8" customFormat="1" x14ac:dyDescent="0.35"/>
    <row r="10760" s="8" customFormat="1" x14ac:dyDescent="0.35"/>
    <row r="10761" s="8" customFormat="1" x14ac:dyDescent="0.35"/>
    <row r="10762" s="8" customFormat="1" x14ac:dyDescent="0.35"/>
    <row r="10763" s="8" customFormat="1" x14ac:dyDescent="0.35"/>
    <row r="10764" s="8" customFormat="1" x14ac:dyDescent="0.35"/>
    <row r="10765" s="8" customFormat="1" x14ac:dyDescent="0.35"/>
    <row r="10766" s="8" customFormat="1" x14ac:dyDescent="0.35"/>
    <row r="10767" s="8" customFormat="1" x14ac:dyDescent="0.35"/>
    <row r="10768" s="8" customFormat="1" x14ac:dyDescent="0.35"/>
    <row r="10769" s="8" customFormat="1" x14ac:dyDescent="0.35"/>
    <row r="10770" s="8" customFormat="1" x14ac:dyDescent="0.35"/>
    <row r="10771" s="8" customFormat="1" x14ac:dyDescent="0.35"/>
    <row r="10772" s="8" customFormat="1" x14ac:dyDescent="0.35"/>
    <row r="10773" s="8" customFormat="1" x14ac:dyDescent="0.35"/>
    <row r="10774" s="8" customFormat="1" x14ac:dyDescent="0.35"/>
    <row r="10775" s="8" customFormat="1" x14ac:dyDescent="0.35"/>
    <row r="10776" s="8" customFormat="1" x14ac:dyDescent="0.35"/>
    <row r="10777" s="8" customFormat="1" x14ac:dyDescent="0.35"/>
    <row r="10778" s="8" customFormat="1" x14ac:dyDescent="0.35"/>
    <row r="10779" s="8" customFormat="1" x14ac:dyDescent="0.35"/>
    <row r="10780" s="8" customFormat="1" x14ac:dyDescent="0.35"/>
    <row r="10781" s="8" customFormat="1" x14ac:dyDescent="0.35"/>
    <row r="10782" s="8" customFormat="1" x14ac:dyDescent="0.35"/>
    <row r="10783" s="8" customFormat="1" x14ac:dyDescent="0.35"/>
    <row r="10784" s="8" customFormat="1" x14ac:dyDescent="0.35"/>
    <row r="10785" s="8" customFormat="1" x14ac:dyDescent="0.35"/>
    <row r="10786" s="8" customFormat="1" x14ac:dyDescent="0.35"/>
    <row r="10787" s="8" customFormat="1" x14ac:dyDescent="0.35"/>
    <row r="10788" s="8" customFormat="1" x14ac:dyDescent="0.35"/>
    <row r="10789" s="8" customFormat="1" x14ac:dyDescent="0.35"/>
    <row r="10790" s="8" customFormat="1" x14ac:dyDescent="0.35"/>
    <row r="10791" s="8" customFormat="1" x14ac:dyDescent="0.35"/>
    <row r="10792" s="8" customFormat="1" x14ac:dyDescent="0.35"/>
    <row r="10793" s="8" customFormat="1" x14ac:dyDescent="0.35"/>
    <row r="10794" s="8" customFormat="1" x14ac:dyDescent="0.35"/>
    <row r="10795" s="8" customFormat="1" x14ac:dyDescent="0.35"/>
    <row r="10796" s="8" customFormat="1" x14ac:dyDescent="0.35"/>
    <row r="10797" s="8" customFormat="1" x14ac:dyDescent="0.35"/>
    <row r="10798" s="8" customFormat="1" x14ac:dyDescent="0.35"/>
    <row r="10799" s="8" customFormat="1" x14ac:dyDescent="0.35"/>
    <row r="10800" s="8" customFormat="1" x14ac:dyDescent="0.35"/>
    <row r="10801" s="8" customFormat="1" x14ac:dyDescent="0.35"/>
    <row r="10802" s="8" customFormat="1" x14ac:dyDescent="0.35"/>
    <row r="10803" s="8" customFormat="1" x14ac:dyDescent="0.35"/>
    <row r="10804" s="8" customFormat="1" x14ac:dyDescent="0.35"/>
    <row r="10805" s="8" customFormat="1" x14ac:dyDescent="0.35"/>
    <row r="10806" s="8" customFormat="1" x14ac:dyDescent="0.35"/>
    <row r="10807" s="8" customFormat="1" x14ac:dyDescent="0.35"/>
    <row r="10808" s="8" customFormat="1" x14ac:dyDescent="0.35"/>
    <row r="10809" s="8" customFormat="1" x14ac:dyDescent="0.35"/>
    <row r="10810" s="8" customFormat="1" x14ac:dyDescent="0.35"/>
    <row r="10811" s="8" customFormat="1" x14ac:dyDescent="0.35"/>
    <row r="10812" s="8" customFormat="1" x14ac:dyDescent="0.35"/>
    <row r="10813" s="8" customFormat="1" x14ac:dyDescent="0.35"/>
    <row r="10814" s="8" customFormat="1" x14ac:dyDescent="0.35"/>
    <row r="10815" s="8" customFormat="1" x14ac:dyDescent="0.35"/>
    <row r="10816" s="8" customFormat="1" x14ac:dyDescent="0.35"/>
    <row r="10817" s="8" customFormat="1" x14ac:dyDescent="0.35"/>
    <row r="10818" s="8" customFormat="1" x14ac:dyDescent="0.35"/>
    <row r="10819" s="8" customFormat="1" x14ac:dyDescent="0.35"/>
    <row r="10820" s="8" customFormat="1" x14ac:dyDescent="0.35"/>
    <row r="10821" s="8" customFormat="1" x14ac:dyDescent="0.35"/>
    <row r="10822" s="8" customFormat="1" x14ac:dyDescent="0.35"/>
    <row r="10823" s="8" customFormat="1" x14ac:dyDescent="0.35"/>
    <row r="10824" s="8" customFormat="1" x14ac:dyDescent="0.35"/>
    <row r="10825" s="8" customFormat="1" x14ac:dyDescent="0.35"/>
    <row r="10826" s="8" customFormat="1" x14ac:dyDescent="0.35"/>
    <row r="10827" s="8" customFormat="1" x14ac:dyDescent="0.35"/>
    <row r="10828" s="8" customFormat="1" x14ac:dyDescent="0.35"/>
    <row r="10829" s="8" customFormat="1" x14ac:dyDescent="0.35"/>
    <row r="10830" s="8" customFormat="1" x14ac:dyDescent="0.35"/>
    <row r="10831" s="8" customFormat="1" x14ac:dyDescent="0.35"/>
    <row r="10832" s="8" customFormat="1" x14ac:dyDescent="0.35"/>
    <row r="10833" s="8" customFormat="1" x14ac:dyDescent="0.35"/>
    <row r="10834" s="8" customFormat="1" x14ac:dyDescent="0.35"/>
    <row r="10835" s="8" customFormat="1" x14ac:dyDescent="0.35"/>
    <row r="10836" s="8" customFormat="1" x14ac:dyDescent="0.35"/>
    <row r="10837" s="8" customFormat="1" x14ac:dyDescent="0.35"/>
    <row r="10838" s="8" customFormat="1" x14ac:dyDescent="0.35"/>
    <row r="10839" s="8" customFormat="1" x14ac:dyDescent="0.35"/>
    <row r="10840" s="8" customFormat="1" x14ac:dyDescent="0.35"/>
    <row r="10841" s="8" customFormat="1" x14ac:dyDescent="0.35"/>
    <row r="10842" s="8" customFormat="1" x14ac:dyDescent="0.35"/>
    <row r="10843" s="8" customFormat="1" x14ac:dyDescent="0.35"/>
    <row r="10844" s="8" customFormat="1" x14ac:dyDescent="0.35"/>
    <row r="10845" s="8" customFormat="1" x14ac:dyDescent="0.35"/>
    <row r="10846" s="8" customFormat="1" x14ac:dyDescent="0.35"/>
    <row r="10847" s="8" customFormat="1" x14ac:dyDescent="0.35"/>
    <row r="10848" s="8" customFormat="1" x14ac:dyDescent="0.35"/>
    <row r="10849" s="8" customFormat="1" x14ac:dyDescent="0.35"/>
    <row r="10850" s="8" customFormat="1" x14ac:dyDescent="0.35"/>
    <row r="10851" s="8" customFormat="1" x14ac:dyDescent="0.35"/>
    <row r="10852" s="8" customFormat="1" x14ac:dyDescent="0.35"/>
    <row r="10853" s="8" customFormat="1" x14ac:dyDescent="0.35"/>
    <row r="10854" s="8" customFormat="1" x14ac:dyDescent="0.35"/>
    <row r="10855" s="8" customFormat="1" x14ac:dyDescent="0.35"/>
    <row r="10856" s="8" customFormat="1" x14ac:dyDescent="0.35"/>
    <row r="10857" s="8" customFormat="1" x14ac:dyDescent="0.35"/>
    <row r="10858" s="8" customFormat="1" x14ac:dyDescent="0.35"/>
    <row r="10859" s="8" customFormat="1" x14ac:dyDescent="0.35"/>
    <row r="10860" s="8" customFormat="1" x14ac:dyDescent="0.35"/>
    <row r="10861" s="8" customFormat="1" x14ac:dyDescent="0.35"/>
    <row r="10862" s="8" customFormat="1" x14ac:dyDescent="0.35"/>
    <row r="10863" s="8" customFormat="1" x14ac:dyDescent="0.35"/>
    <row r="10864" s="8" customFormat="1" x14ac:dyDescent="0.35"/>
    <row r="10865" s="8" customFormat="1" x14ac:dyDescent="0.35"/>
    <row r="10866" s="8" customFormat="1" x14ac:dyDescent="0.35"/>
    <row r="10867" s="8" customFormat="1" x14ac:dyDescent="0.35"/>
    <row r="10868" s="8" customFormat="1" x14ac:dyDescent="0.35"/>
    <row r="10869" s="8" customFormat="1" x14ac:dyDescent="0.35"/>
    <row r="10870" s="8" customFormat="1" x14ac:dyDescent="0.35"/>
    <row r="10871" s="8" customFormat="1" x14ac:dyDescent="0.35"/>
    <row r="10872" s="8" customFormat="1" x14ac:dyDescent="0.35"/>
    <row r="10873" s="8" customFormat="1" x14ac:dyDescent="0.35"/>
    <row r="10874" s="8" customFormat="1" x14ac:dyDescent="0.35"/>
    <row r="10875" s="8" customFormat="1" x14ac:dyDescent="0.35"/>
    <row r="10876" s="8" customFormat="1" x14ac:dyDescent="0.35"/>
    <row r="10877" s="8" customFormat="1" x14ac:dyDescent="0.35"/>
    <row r="10878" s="8" customFormat="1" x14ac:dyDescent="0.35"/>
    <row r="10879" s="8" customFormat="1" x14ac:dyDescent="0.35"/>
    <row r="10880" s="8" customFormat="1" x14ac:dyDescent="0.35"/>
    <row r="10881" s="8" customFormat="1" x14ac:dyDescent="0.35"/>
    <row r="10882" s="8" customFormat="1" x14ac:dyDescent="0.35"/>
    <row r="10883" s="8" customFormat="1" x14ac:dyDescent="0.35"/>
    <row r="10884" s="8" customFormat="1" x14ac:dyDescent="0.35"/>
    <row r="10885" s="8" customFormat="1" x14ac:dyDescent="0.35"/>
    <row r="10886" s="8" customFormat="1" x14ac:dyDescent="0.35"/>
    <row r="10887" s="8" customFormat="1" x14ac:dyDescent="0.35"/>
    <row r="10888" s="8" customFormat="1" x14ac:dyDescent="0.35"/>
    <row r="10889" s="8" customFormat="1" x14ac:dyDescent="0.35"/>
    <row r="10890" s="8" customFormat="1" x14ac:dyDescent="0.35"/>
    <row r="10891" s="8" customFormat="1" x14ac:dyDescent="0.35"/>
    <row r="10892" s="8" customFormat="1" x14ac:dyDescent="0.35"/>
    <row r="10893" s="8" customFormat="1" x14ac:dyDescent="0.35"/>
    <row r="10894" s="8" customFormat="1" x14ac:dyDescent="0.35"/>
    <row r="10895" s="8" customFormat="1" x14ac:dyDescent="0.35"/>
    <row r="10896" s="8" customFormat="1" x14ac:dyDescent="0.35"/>
    <row r="10897" s="8" customFormat="1" x14ac:dyDescent="0.35"/>
    <row r="10898" s="8" customFormat="1" x14ac:dyDescent="0.35"/>
    <row r="10899" s="8" customFormat="1" x14ac:dyDescent="0.35"/>
    <row r="10900" s="8" customFormat="1" x14ac:dyDescent="0.35"/>
    <row r="10901" s="8" customFormat="1" x14ac:dyDescent="0.35"/>
    <row r="10902" s="8" customFormat="1" x14ac:dyDescent="0.35"/>
    <row r="10903" s="8" customFormat="1" x14ac:dyDescent="0.35"/>
    <row r="10904" s="8" customFormat="1" x14ac:dyDescent="0.35"/>
    <row r="10905" s="8" customFormat="1" x14ac:dyDescent="0.35"/>
    <row r="10906" s="8" customFormat="1" x14ac:dyDescent="0.35"/>
    <row r="10907" s="8" customFormat="1" x14ac:dyDescent="0.35"/>
    <row r="10908" s="8" customFormat="1" x14ac:dyDescent="0.35"/>
    <row r="10909" s="8" customFormat="1" x14ac:dyDescent="0.35"/>
    <row r="10910" s="8" customFormat="1" x14ac:dyDescent="0.35"/>
    <row r="10911" s="8" customFormat="1" x14ac:dyDescent="0.35"/>
    <row r="10912" s="8" customFormat="1" x14ac:dyDescent="0.35"/>
    <row r="10913" s="8" customFormat="1" x14ac:dyDescent="0.35"/>
    <row r="10914" s="8" customFormat="1" x14ac:dyDescent="0.35"/>
    <row r="10915" s="8" customFormat="1" x14ac:dyDescent="0.35"/>
    <row r="10916" s="8" customFormat="1" x14ac:dyDescent="0.35"/>
    <row r="10917" s="8" customFormat="1" x14ac:dyDescent="0.35"/>
    <row r="10918" s="8" customFormat="1" x14ac:dyDescent="0.35"/>
    <row r="10919" s="8" customFormat="1" x14ac:dyDescent="0.35"/>
    <row r="10920" s="8" customFormat="1" x14ac:dyDescent="0.35"/>
    <row r="10921" s="8" customFormat="1" x14ac:dyDescent="0.35"/>
    <row r="10922" s="8" customFormat="1" x14ac:dyDescent="0.35"/>
    <row r="10923" s="8" customFormat="1" x14ac:dyDescent="0.35"/>
    <row r="10924" s="8" customFormat="1" x14ac:dyDescent="0.35"/>
    <row r="10925" s="8" customFormat="1" x14ac:dyDescent="0.35"/>
    <row r="10926" s="8" customFormat="1" x14ac:dyDescent="0.35"/>
    <row r="10927" s="8" customFormat="1" x14ac:dyDescent="0.35"/>
    <row r="10928" s="8" customFormat="1" x14ac:dyDescent="0.35"/>
    <row r="10929" s="8" customFormat="1" x14ac:dyDescent="0.35"/>
    <row r="10930" s="8" customFormat="1" x14ac:dyDescent="0.35"/>
    <row r="10931" s="8" customFormat="1" x14ac:dyDescent="0.35"/>
    <row r="10932" s="8" customFormat="1" x14ac:dyDescent="0.35"/>
    <row r="10933" s="8" customFormat="1" x14ac:dyDescent="0.35"/>
    <row r="10934" s="8" customFormat="1" x14ac:dyDescent="0.35"/>
    <row r="10935" s="8" customFormat="1" x14ac:dyDescent="0.35"/>
    <row r="10936" s="8" customFormat="1" x14ac:dyDescent="0.35"/>
    <row r="10937" s="8" customFormat="1" x14ac:dyDescent="0.35"/>
    <row r="10938" s="8" customFormat="1" x14ac:dyDescent="0.35"/>
    <row r="10939" s="8" customFormat="1" x14ac:dyDescent="0.35"/>
    <row r="10940" s="8" customFormat="1" x14ac:dyDescent="0.35"/>
    <row r="10941" s="8" customFormat="1" x14ac:dyDescent="0.35"/>
    <row r="10942" s="8" customFormat="1" x14ac:dyDescent="0.35"/>
    <row r="10943" s="8" customFormat="1" x14ac:dyDescent="0.35"/>
    <row r="10944" s="8" customFormat="1" x14ac:dyDescent="0.35"/>
    <row r="10945" s="8" customFormat="1" x14ac:dyDescent="0.35"/>
    <row r="10946" s="8" customFormat="1" x14ac:dyDescent="0.35"/>
    <row r="10947" s="8" customFormat="1" x14ac:dyDescent="0.35"/>
    <row r="10948" s="8" customFormat="1" x14ac:dyDescent="0.35"/>
    <row r="10949" s="8" customFormat="1" x14ac:dyDescent="0.35"/>
    <row r="10950" s="8" customFormat="1" x14ac:dyDescent="0.35"/>
    <row r="10951" s="8" customFormat="1" x14ac:dyDescent="0.35"/>
    <row r="10952" s="8" customFormat="1" x14ac:dyDescent="0.35"/>
    <row r="10953" s="8" customFormat="1" x14ac:dyDescent="0.35"/>
    <row r="10954" s="8" customFormat="1" x14ac:dyDescent="0.35"/>
    <row r="10955" s="8" customFormat="1" x14ac:dyDescent="0.35"/>
    <row r="10956" s="8" customFormat="1" x14ac:dyDescent="0.35"/>
    <row r="10957" s="8" customFormat="1" x14ac:dyDescent="0.35"/>
    <row r="10958" s="8" customFormat="1" x14ac:dyDescent="0.35"/>
    <row r="10959" s="8" customFormat="1" x14ac:dyDescent="0.35"/>
    <row r="10960" s="8" customFormat="1" x14ac:dyDescent="0.35"/>
    <row r="10961" s="8" customFormat="1" x14ac:dyDescent="0.35"/>
    <row r="10962" s="8" customFormat="1" x14ac:dyDescent="0.35"/>
    <row r="10963" s="8" customFormat="1" x14ac:dyDescent="0.35"/>
    <row r="10964" s="8" customFormat="1" x14ac:dyDescent="0.35"/>
    <row r="10965" s="8" customFormat="1" x14ac:dyDescent="0.35"/>
    <row r="10966" s="8" customFormat="1" x14ac:dyDescent="0.35"/>
    <row r="10967" s="8" customFormat="1" x14ac:dyDescent="0.35"/>
    <row r="10968" s="8" customFormat="1" x14ac:dyDescent="0.35"/>
    <row r="10969" s="8" customFormat="1" x14ac:dyDescent="0.35"/>
    <row r="10970" s="8" customFormat="1" x14ac:dyDescent="0.35"/>
    <row r="10971" s="8" customFormat="1" x14ac:dyDescent="0.35"/>
    <row r="10972" s="8" customFormat="1" x14ac:dyDescent="0.35"/>
    <row r="10973" s="8" customFormat="1" x14ac:dyDescent="0.35"/>
    <row r="10974" s="8" customFormat="1" x14ac:dyDescent="0.35"/>
    <row r="10975" s="8" customFormat="1" x14ac:dyDescent="0.35"/>
    <row r="10976" s="8" customFormat="1" x14ac:dyDescent="0.35"/>
    <row r="10977" s="8" customFormat="1" x14ac:dyDescent="0.35"/>
    <row r="10978" s="8" customFormat="1" x14ac:dyDescent="0.35"/>
    <row r="10979" s="8" customFormat="1" x14ac:dyDescent="0.35"/>
    <row r="10980" s="8" customFormat="1" x14ac:dyDescent="0.35"/>
    <row r="10981" s="8" customFormat="1" x14ac:dyDescent="0.35"/>
    <row r="10982" s="8" customFormat="1" x14ac:dyDescent="0.35"/>
    <row r="10983" s="8" customFormat="1" x14ac:dyDescent="0.35"/>
    <row r="10984" s="8" customFormat="1" x14ac:dyDescent="0.35"/>
    <row r="10985" s="8" customFormat="1" x14ac:dyDescent="0.35"/>
    <row r="10986" s="8" customFormat="1" x14ac:dyDescent="0.35"/>
    <row r="10987" s="8" customFormat="1" x14ac:dyDescent="0.35"/>
    <row r="10988" s="8" customFormat="1" x14ac:dyDescent="0.35"/>
    <row r="10989" s="8" customFormat="1" x14ac:dyDescent="0.35"/>
    <row r="10990" s="8" customFormat="1" x14ac:dyDescent="0.35"/>
    <row r="10991" s="8" customFormat="1" x14ac:dyDescent="0.35"/>
    <row r="10992" s="8" customFormat="1" x14ac:dyDescent="0.35"/>
    <row r="10993" s="8" customFormat="1" x14ac:dyDescent="0.35"/>
    <row r="10994" s="8" customFormat="1" x14ac:dyDescent="0.35"/>
    <row r="10995" s="8" customFormat="1" x14ac:dyDescent="0.35"/>
    <row r="10996" s="8" customFormat="1" x14ac:dyDescent="0.35"/>
    <row r="10997" s="8" customFormat="1" x14ac:dyDescent="0.35"/>
    <row r="10998" s="8" customFormat="1" x14ac:dyDescent="0.35"/>
    <row r="10999" s="8" customFormat="1" x14ac:dyDescent="0.35"/>
    <row r="11000" s="8" customFormat="1" x14ac:dyDescent="0.35"/>
    <row r="11001" s="8" customFormat="1" x14ac:dyDescent="0.35"/>
    <row r="11002" s="8" customFormat="1" x14ac:dyDescent="0.35"/>
    <row r="11003" s="8" customFormat="1" x14ac:dyDescent="0.35"/>
    <row r="11004" s="8" customFormat="1" x14ac:dyDescent="0.35"/>
    <row r="11005" s="8" customFormat="1" x14ac:dyDescent="0.35"/>
    <row r="11006" s="8" customFormat="1" x14ac:dyDescent="0.35"/>
    <row r="11007" s="8" customFormat="1" x14ac:dyDescent="0.35"/>
    <row r="11008" s="8" customFormat="1" x14ac:dyDescent="0.35"/>
    <row r="11009" s="8" customFormat="1" x14ac:dyDescent="0.35"/>
    <row r="11010" s="8" customFormat="1" x14ac:dyDescent="0.35"/>
    <row r="11011" s="8" customFormat="1" x14ac:dyDescent="0.35"/>
    <row r="11012" s="8" customFormat="1" x14ac:dyDescent="0.35"/>
    <row r="11013" s="8" customFormat="1" x14ac:dyDescent="0.35"/>
    <row r="11014" s="8" customFormat="1" x14ac:dyDescent="0.35"/>
    <row r="11015" s="8" customFormat="1" x14ac:dyDescent="0.35"/>
    <row r="11016" s="8" customFormat="1" x14ac:dyDescent="0.35"/>
    <row r="11017" s="8" customFormat="1" x14ac:dyDescent="0.35"/>
    <row r="11018" s="8" customFormat="1" x14ac:dyDescent="0.35"/>
    <row r="11019" s="8" customFormat="1" x14ac:dyDescent="0.35"/>
    <row r="11020" s="8" customFormat="1" x14ac:dyDescent="0.35"/>
    <row r="11021" s="8" customFormat="1" x14ac:dyDescent="0.35"/>
    <row r="11022" s="8" customFormat="1" x14ac:dyDescent="0.35"/>
    <row r="11023" s="8" customFormat="1" x14ac:dyDescent="0.35"/>
    <row r="11024" s="8" customFormat="1" x14ac:dyDescent="0.35"/>
    <row r="11025" s="8" customFormat="1" x14ac:dyDescent="0.35"/>
    <row r="11026" s="8" customFormat="1" x14ac:dyDescent="0.35"/>
    <row r="11027" s="8" customFormat="1" x14ac:dyDescent="0.35"/>
    <row r="11028" s="8" customFormat="1" x14ac:dyDescent="0.35"/>
    <row r="11029" s="8" customFormat="1" x14ac:dyDescent="0.35"/>
    <row r="11030" s="8" customFormat="1" x14ac:dyDescent="0.35"/>
    <row r="11031" s="8" customFormat="1" x14ac:dyDescent="0.35"/>
    <row r="11032" s="8" customFormat="1" x14ac:dyDescent="0.35"/>
    <row r="11033" s="8" customFormat="1" x14ac:dyDescent="0.35"/>
    <row r="11034" s="8" customFormat="1" x14ac:dyDescent="0.35"/>
    <row r="11035" s="8" customFormat="1" x14ac:dyDescent="0.35"/>
    <row r="11036" s="8" customFormat="1" x14ac:dyDescent="0.35"/>
    <row r="11037" s="8" customFormat="1" x14ac:dyDescent="0.35"/>
    <row r="11038" s="8" customFormat="1" x14ac:dyDescent="0.35"/>
    <row r="11039" s="8" customFormat="1" x14ac:dyDescent="0.35"/>
    <row r="11040" s="8" customFormat="1" x14ac:dyDescent="0.35"/>
    <row r="11041" s="8" customFormat="1" x14ac:dyDescent="0.35"/>
    <row r="11042" s="8" customFormat="1" x14ac:dyDescent="0.35"/>
    <row r="11043" s="8" customFormat="1" x14ac:dyDescent="0.35"/>
    <row r="11044" s="8" customFormat="1" x14ac:dyDescent="0.35"/>
    <row r="11045" s="8" customFormat="1" x14ac:dyDescent="0.35"/>
    <row r="11046" s="8" customFormat="1" x14ac:dyDescent="0.35"/>
    <row r="11047" s="8" customFormat="1" x14ac:dyDescent="0.35"/>
    <row r="11048" s="8" customFormat="1" x14ac:dyDescent="0.35"/>
    <row r="11049" s="8" customFormat="1" x14ac:dyDescent="0.35"/>
    <row r="11050" s="8" customFormat="1" x14ac:dyDescent="0.35"/>
    <row r="11051" s="8" customFormat="1" x14ac:dyDescent="0.35"/>
    <row r="11052" s="8" customFormat="1" x14ac:dyDescent="0.35"/>
    <row r="11053" s="8" customFormat="1" x14ac:dyDescent="0.35"/>
    <row r="11054" s="8" customFormat="1" x14ac:dyDescent="0.35"/>
    <row r="11055" s="8" customFormat="1" x14ac:dyDescent="0.35"/>
    <row r="11056" s="8" customFormat="1" x14ac:dyDescent="0.35"/>
    <row r="11057" s="8" customFormat="1" x14ac:dyDescent="0.35"/>
    <row r="11058" s="8" customFormat="1" x14ac:dyDescent="0.35"/>
    <row r="11059" s="8" customFormat="1" x14ac:dyDescent="0.35"/>
    <row r="11060" s="8" customFormat="1" x14ac:dyDescent="0.35"/>
    <row r="11061" s="8" customFormat="1" x14ac:dyDescent="0.35"/>
    <row r="11062" s="8" customFormat="1" x14ac:dyDescent="0.35"/>
    <row r="11063" s="8" customFormat="1" x14ac:dyDescent="0.35"/>
    <row r="11064" s="8" customFormat="1" x14ac:dyDescent="0.35"/>
    <row r="11065" s="8" customFormat="1" x14ac:dyDescent="0.35"/>
    <row r="11066" s="8" customFormat="1" x14ac:dyDescent="0.35"/>
    <row r="11067" s="8" customFormat="1" x14ac:dyDescent="0.35"/>
    <row r="11068" s="8" customFormat="1" x14ac:dyDescent="0.35"/>
    <row r="11069" s="8" customFormat="1" x14ac:dyDescent="0.35"/>
    <row r="11070" s="8" customFormat="1" x14ac:dyDescent="0.35"/>
    <row r="11071" s="8" customFormat="1" x14ac:dyDescent="0.35"/>
    <row r="11072" s="8" customFormat="1" x14ac:dyDescent="0.35"/>
    <row r="11073" s="8" customFormat="1" x14ac:dyDescent="0.35"/>
    <row r="11074" s="8" customFormat="1" x14ac:dyDescent="0.35"/>
    <row r="11075" s="8" customFormat="1" x14ac:dyDescent="0.35"/>
    <row r="11076" s="8" customFormat="1" x14ac:dyDescent="0.35"/>
    <row r="11077" s="8" customFormat="1" x14ac:dyDescent="0.35"/>
    <row r="11078" s="8" customFormat="1" x14ac:dyDescent="0.35"/>
    <row r="11079" s="8" customFormat="1" x14ac:dyDescent="0.35"/>
    <row r="11080" s="8" customFormat="1" x14ac:dyDescent="0.35"/>
    <row r="11081" s="8" customFormat="1" x14ac:dyDescent="0.35"/>
    <row r="11082" s="8" customFormat="1" x14ac:dyDescent="0.35"/>
    <row r="11083" s="8" customFormat="1" x14ac:dyDescent="0.35"/>
    <row r="11084" s="8" customFormat="1" x14ac:dyDescent="0.35"/>
    <row r="11085" s="8" customFormat="1" x14ac:dyDescent="0.35"/>
    <row r="11086" s="8" customFormat="1" x14ac:dyDescent="0.35"/>
    <row r="11087" s="8" customFormat="1" x14ac:dyDescent="0.35"/>
    <row r="11088" s="8" customFormat="1" x14ac:dyDescent="0.35"/>
    <row r="11089" s="8" customFormat="1" x14ac:dyDescent="0.35"/>
    <row r="11090" s="8" customFormat="1" x14ac:dyDescent="0.35"/>
    <row r="11091" s="8" customFormat="1" x14ac:dyDescent="0.35"/>
    <row r="11092" s="8" customFormat="1" x14ac:dyDescent="0.35"/>
    <row r="11093" s="8" customFormat="1" x14ac:dyDescent="0.35"/>
    <row r="11094" s="8" customFormat="1" x14ac:dyDescent="0.35"/>
    <row r="11095" s="8" customFormat="1" x14ac:dyDescent="0.35"/>
    <row r="11096" s="8" customFormat="1" x14ac:dyDescent="0.35"/>
    <row r="11097" s="8" customFormat="1" x14ac:dyDescent="0.35"/>
    <row r="11098" s="8" customFormat="1" x14ac:dyDescent="0.35"/>
    <row r="11099" s="8" customFormat="1" x14ac:dyDescent="0.35"/>
    <row r="11100" s="8" customFormat="1" x14ac:dyDescent="0.35"/>
    <row r="11101" s="8" customFormat="1" x14ac:dyDescent="0.35"/>
    <row r="11102" s="8" customFormat="1" x14ac:dyDescent="0.35"/>
    <row r="11103" s="8" customFormat="1" x14ac:dyDescent="0.35"/>
    <row r="11104" s="8" customFormat="1" x14ac:dyDescent="0.35"/>
    <row r="11105" s="8" customFormat="1" x14ac:dyDescent="0.35"/>
    <row r="11106" s="8" customFormat="1" x14ac:dyDescent="0.35"/>
    <row r="11107" s="8" customFormat="1" x14ac:dyDescent="0.35"/>
    <row r="11108" s="8" customFormat="1" x14ac:dyDescent="0.35"/>
    <row r="11109" s="8" customFormat="1" x14ac:dyDescent="0.35"/>
    <row r="11110" s="8" customFormat="1" x14ac:dyDescent="0.35"/>
    <row r="11111" s="8" customFormat="1" x14ac:dyDescent="0.35"/>
    <row r="11112" s="8" customFormat="1" x14ac:dyDescent="0.35"/>
    <row r="11113" s="8" customFormat="1" x14ac:dyDescent="0.35"/>
    <row r="11114" s="8" customFormat="1" x14ac:dyDescent="0.35"/>
    <row r="11115" s="8" customFormat="1" x14ac:dyDescent="0.35"/>
    <row r="11116" s="8" customFormat="1" x14ac:dyDescent="0.35"/>
    <row r="11117" s="8" customFormat="1" x14ac:dyDescent="0.35"/>
    <row r="11118" s="8" customFormat="1" x14ac:dyDescent="0.35"/>
    <row r="11119" s="8" customFormat="1" x14ac:dyDescent="0.35"/>
    <row r="11120" s="8" customFormat="1" x14ac:dyDescent="0.35"/>
    <row r="11121" s="8" customFormat="1" x14ac:dyDescent="0.35"/>
    <row r="11122" s="8" customFormat="1" x14ac:dyDescent="0.35"/>
    <row r="11123" s="8" customFormat="1" x14ac:dyDescent="0.35"/>
    <row r="11124" s="8" customFormat="1" x14ac:dyDescent="0.35"/>
    <row r="11125" s="8" customFormat="1" x14ac:dyDescent="0.35"/>
    <row r="11126" s="8" customFormat="1" x14ac:dyDescent="0.35"/>
    <row r="11127" s="8" customFormat="1" x14ac:dyDescent="0.35"/>
    <row r="11128" s="8" customFormat="1" x14ac:dyDescent="0.35"/>
    <row r="11129" s="8" customFormat="1" x14ac:dyDescent="0.35"/>
    <row r="11130" s="8" customFormat="1" x14ac:dyDescent="0.35"/>
    <row r="11131" s="8" customFormat="1" x14ac:dyDescent="0.35"/>
    <row r="11132" s="8" customFormat="1" x14ac:dyDescent="0.35"/>
    <row r="11133" s="8" customFormat="1" x14ac:dyDescent="0.35"/>
    <row r="11134" s="8" customFormat="1" x14ac:dyDescent="0.35"/>
    <row r="11135" s="8" customFormat="1" x14ac:dyDescent="0.35"/>
    <row r="11136" s="8" customFormat="1" x14ac:dyDescent="0.35"/>
    <row r="11137" s="8" customFormat="1" x14ac:dyDescent="0.35"/>
    <row r="11138" s="8" customFormat="1" x14ac:dyDescent="0.35"/>
    <row r="11139" s="8" customFormat="1" x14ac:dyDescent="0.35"/>
    <row r="11140" s="8" customFormat="1" x14ac:dyDescent="0.35"/>
    <row r="11141" s="8" customFormat="1" x14ac:dyDescent="0.35"/>
    <row r="11142" s="8" customFormat="1" x14ac:dyDescent="0.35"/>
    <row r="11143" s="8" customFormat="1" x14ac:dyDescent="0.35"/>
    <row r="11144" s="8" customFormat="1" x14ac:dyDescent="0.35"/>
    <row r="11145" s="8" customFormat="1" x14ac:dyDescent="0.35"/>
    <row r="11146" s="8" customFormat="1" x14ac:dyDescent="0.35"/>
    <row r="11147" s="8" customFormat="1" x14ac:dyDescent="0.35"/>
    <row r="11148" s="8" customFormat="1" x14ac:dyDescent="0.35"/>
    <row r="11149" s="8" customFormat="1" x14ac:dyDescent="0.35"/>
    <row r="11150" s="8" customFormat="1" x14ac:dyDescent="0.35"/>
    <row r="11151" s="8" customFormat="1" x14ac:dyDescent="0.35"/>
    <row r="11152" s="8" customFormat="1" x14ac:dyDescent="0.35"/>
    <row r="11153" s="8" customFormat="1" x14ac:dyDescent="0.35"/>
    <row r="11154" s="8" customFormat="1" x14ac:dyDescent="0.35"/>
    <row r="11155" s="8" customFormat="1" x14ac:dyDescent="0.35"/>
    <row r="11156" s="8" customFormat="1" x14ac:dyDescent="0.35"/>
    <row r="11157" s="8" customFormat="1" x14ac:dyDescent="0.35"/>
    <row r="11158" s="8" customFormat="1" x14ac:dyDescent="0.35"/>
    <row r="11159" s="8" customFormat="1" x14ac:dyDescent="0.35"/>
    <row r="11160" s="8" customFormat="1" x14ac:dyDescent="0.35"/>
    <row r="11161" s="8" customFormat="1" x14ac:dyDescent="0.35"/>
    <row r="11162" s="8" customFormat="1" x14ac:dyDescent="0.35"/>
    <row r="11163" s="8" customFormat="1" x14ac:dyDescent="0.35"/>
    <row r="11164" s="8" customFormat="1" x14ac:dyDescent="0.35"/>
    <row r="11165" s="8" customFormat="1" x14ac:dyDescent="0.35"/>
    <row r="11166" s="8" customFormat="1" x14ac:dyDescent="0.35"/>
    <row r="11167" s="8" customFormat="1" x14ac:dyDescent="0.35"/>
    <row r="11168" s="8" customFormat="1" x14ac:dyDescent="0.35"/>
    <row r="11169" s="8" customFormat="1" x14ac:dyDescent="0.35"/>
    <row r="11170" s="8" customFormat="1" x14ac:dyDescent="0.35"/>
    <row r="11171" s="8" customFormat="1" x14ac:dyDescent="0.35"/>
    <row r="11172" s="8" customFormat="1" x14ac:dyDescent="0.35"/>
    <row r="11173" s="8" customFormat="1" x14ac:dyDescent="0.35"/>
    <row r="11174" s="8" customFormat="1" x14ac:dyDescent="0.35"/>
    <row r="11175" s="8" customFormat="1" x14ac:dyDescent="0.35"/>
    <row r="11176" s="8" customFormat="1" x14ac:dyDescent="0.35"/>
    <row r="11177" s="8" customFormat="1" x14ac:dyDescent="0.35"/>
    <row r="11178" s="8" customFormat="1" x14ac:dyDescent="0.35"/>
    <row r="11179" s="8" customFormat="1" x14ac:dyDescent="0.35"/>
    <row r="11180" s="8" customFormat="1" x14ac:dyDescent="0.35"/>
    <row r="11181" s="8" customFormat="1" x14ac:dyDescent="0.35"/>
    <row r="11182" s="8" customFormat="1" x14ac:dyDescent="0.35"/>
    <row r="11183" s="8" customFormat="1" x14ac:dyDescent="0.35"/>
    <row r="11184" s="8" customFormat="1" x14ac:dyDescent="0.35"/>
    <row r="11185" s="8" customFormat="1" x14ac:dyDescent="0.35"/>
    <row r="11186" s="8" customFormat="1" x14ac:dyDescent="0.35"/>
    <row r="11187" s="8" customFormat="1" x14ac:dyDescent="0.35"/>
    <row r="11188" s="8" customFormat="1" x14ac:dyDescent="0.35"/>
    <row r="11189" s="8" customFormat="1" x14ac:dyDescent="0.35"/>
    <row r="11190" s="8" customFormat="1" x14ac:dyDescent="0.35"/>
    <row r="11191" s="8" customFormat="1" x14ac:dyDescent="0.35"/>
    <row r="11192" s="8" customFormat="1" x14ac:dyDescent="0.35"/>
    <row r="11193" s="8" customFormat="1" x14ac:dyDescent="0.35"/>
    <row r="11194" s="8" customFormat="1" x14ac:dyDescent="0.35"/>
    <row r="11195" s="8" customFormat="1" x14ac:dyDescent="0.35"/>
    <row r="11196" s="8" customFormat="1" x14ac:dyDescent="0.35"/>
    <row r="11197" s="8" customFormat="1" x14ac:dyDescent="0.35"/>
    <row r="11198" s="8" customFormat="1" x14ac:dyDescent="0.35"/>
    <row r="11199" s="8" customFormat="1" x14ac:dyDescent="0.35"/>
    <row r="11200" s="8" customFormat="1" x14ac:dyDescent="0.35"/>
    <row r="11201" s="8" customFormat="1" x14ac:dyDescent="0.35"/>
    <row r="11202" s="8" customFormat="1" x14ac:dyDescent="0.35"/>
    <row r="11203" s="8" customFormat="1" x14ac:dyDescent="0.35"/>
    <row r="11204" s="8" customFormat="1" x14ac:dyDescent="0.35"/>
    <row r="11205" s="8" customFormat="1" x14ac:dyDescent="0.35"/>
    <row r="11206" s="8" customFormat="1" x14ac:dyDescent="0.35"/>
    <row r="11207" s="8" customFormat="1" x14ac:dyDescent="0.35"/>
    <row r="11208" s="8" customFormat="1" x14ac:dyDescent="0.35"/>
    <row r="11209" s="8" customFormat="1" x14ac:dyDescent="0.35"/>
    <row r="11210" s="8" customFormat="1" x14ac:dyDescent="0.35"/>
    <row r="11211" s="8" customFormat="1" x14ac:dyDescent="0.35"/>
    <row r="11212" s="8" customFormat="1" x14ac:dyDescent="0.35"/>
    <row r="11213" s="8" customFormat="1" x14ac:dyDescent="0.35"/>
    <row r="11214" s="8" customFormat="1" x14ac:dyDescent="0.35"/>
    <row r="11215" s="8" customFormat="1" x14ac:dyDescent="0.35"/>
    <row r="11216" s="8" customFormat="1" x14ac:dyDescent="0.35"/>
    <row r="11217" s="8" customFormat="1" x14ac:dyDescent="0.35"/>
    <row r="11218" s="8" customFormat="1" x14ac:dyDescent="0.35"/>
    <row r="11219" s="8" customFormat="1" x14ac:dyDescent="0.35"/>
    <row r="11220" s="8" customFormat="1" x14ac:dyDescent="0.35"/>
    <row r="11221" s="8" customFormat="1" x14ac:dyDescent="0.35"/>
    <row r="11222" s="8" customFormat="1" x14ac:dyDescent="0.35"/>
    <row r="11223" s="8" customFormat="1" x14ac:dyDescent="0.35"/>
    <row r="11224" s="8" customFormat="1" x14ac:dyDescent="0.35"/>
    <row r="11225" s="8" customFormat="1" x14ac:dyDescent="0.35"/>
    <row r="11226" s="8" customFormat="1" x14ac:dyDescent="0.35"/>
    <row r="11227" s="8" customFormat="1" x14ac:dyDescent="0.35"/>
    <row r="11228" s="8" customFormat="1" x14ac:dyDescent="0.35"/>
    <row r="11229" s="8" customFormat="1" x14ac:dyDescent="0.35"/>
    <row r="11230" s="8" customFormat="1" x14ac:dyDescent="0.35"/>
    <row r="11231" s="8" customFormat="1" x14ac:dyDescent="0.35"/>
    <row r="11232" s="8" customFormat="1" x14ac:dyDescent="0.35"/>
    <row r="11233" s="8" customFormat="1" x14ac:dyDescent="0.35"/>
    <row r="11234" s="8" customFormat="1" x14ac:dyDescent="0.35"/>
    <row r="11235" s="8" customFormat="1" x14ac:dyDescent="0.35"/>
    <row r="11236" s="8" customFormat="1" x14ac:dyDescent="0.35"/>
    <row r="11237" s="8" customFormat="1" x14ac:dyDescent="0.35"/>
    <row r="11238" s="8" customFormat="1" x14ac:dyDescent="0.35"/>
    <row r="11239" s="8" customFormat="1" x14ac:dyDescent="0.35"/>
    <row r="11240" s="8" customFormat="1" x14ac:dyDescent="0.35"/>
    <row r="11241" s="8" customFormat="1" x14ac:dyDescent="0.35"/>
    <row r="11242" s="8" customFormat="1" x14ac:dyDescent="0.35"/>
    <row r="11243" s="8" customFormat="1" x14ac:dyDescent="0.35"/>
    <row r="11244" s="8" customFormat="1" x14ac:dyDescent="0.35"/>
    <row r="11245" s="8" customFormat="1" x14ac:dyDescent="0.35"/>
    <row r="11246" s="8" customFormat="1" x14ac:dyDescent="0.35"/>
    <row r="11247" s="8" customFormat="1" x14ac:dyDescent="0.35"/>
    <row r="11248" s="8" customFormat="1" x14ac:dyDescent="0.35"/>
    <row r="11249" s="8" customFormat="1" x14ac:dyDescent="0.35"/>
    <row r="11250" s="8" customFormat="1" x14ac:dyDescent="0.35"/>
    <row r="11251" s="8" customFormat="1" x14ac:dyDescent="0.35"/>
    <row r="11252" s="8" customFormat="1" x14ac:dyDescent="0.35"/>
    <row r="11253" s="8" customFormat="1" x14ac:dyDescent="0.35"/>
    <row r="11254" s="8" customFormat="1" x14ac:dyDescent="0.35"/>
    <row r="11255" s="8" customFormat="1" x14ac:dyDescent="0.35"/>
    <row r="11256" s="8" customFormat="1" x14ac:dyDescent="0.35"/>
    <row r="11257" s="8" customFormat="1" x14ac:dyDescent="0.35"/>
    <row r="11258" s="8" customFormat="1" x14ac:dyDescent="0.35"/>
    <row r="11259" s="8" customFormat="1" x14ac:dyDescent="0.35"/>
    <row r="11260" s="8" customFormat="1" x14ac:dyDescent="0.35"/>
    <row r="11261" s="8" customFormat="1" x14ac:dyDescent="0.35"/>
    <row r="11262" s="8" customFormat="1" x14ac:dyDescent="0.35"/>
    <row r="11263" s="8" customFormat="1" x14ac:dyDescent="0.35"/>
    <row r="11264" s="8" customFormat="1" x14ac:dyDescent="0.35"/>
    <row r="11265" s="8" customFormat="1" x14ac:dyDescent="0.35"/>
    <row r="11266" s="8" customFormat="1" x14ac:dyDescent="0.35"/>
    <row r="11267" s="8" customFormat="1" x14ac:dyDescent="0.35"/>
    <row r="11268" s="8" customFormat="1" x14ac:dyDescent="0.35"/>
    <row r="11269" s="8" customFormat="1" x14ac:dyDescent="0.35"/>
    <row r="11270" s="8" customFormat="1" x14ac:dyDescent="0.35"/>
    <row r="11271" s="8" customFormat="1" x14ac:dyDescent="0.35"/>
    <row r="11272" s="8" customFormat="1" x14ac:dyDescent="0.35"/>
    <row r="11273" s="8" customFormat="1" x14ac:dyDescent="0.35"/>
    <row r="11274" s="8" customFormat="1" x14ac:dyDescent="0.35"/>
    <row r="11275" s="8" customFormat="1" x14ac:dyDescent="0.35"/>
    <row r="11276" s="8" customFormat="1" x14ac:dyDescent="0.35"/>
    <row r="11277" s="8" customFormat="1" x14ac:dyDescent="0.35"/>
    <row r="11278" s="8" customFormat="1" x14ac:dyDescent="0.35"/>
    <row r="11279" s="8" customFormat="1" x14ac:dyDescent="0.35"/>
    <row r="11280" s="8" customFormat="1" x14ac:dyDescent="0.35"/>
    <row r="11281" s="8" customFormat="1" x14ac:dyDescent="0.35"/>
    <row r="11282" s="8" customFormat="1" x14ac:dyDescent="0.35"/>
    <row r="11283" s="8" customFormat="1" x14ac:dyDescent="0.35"/>
    <row r="11284" s="8" customFormat="1" x14ac:dyDescent="0.35"/>
    <row r="11285" s="8" customFormat="1" x14ac:dyDescent="0.35"/>
    <row r="11286" s="8" customFormat="1" x14ac:dyDescent="0.35"/>
    <row r="11287" s="8" customFormat="1" x14ac:dyDescent="0.35"/>
    <row r="11288" s="8" customFormat="1" x14ac:dyDescent="0.35"/>
    <row r="11289" s="8" customFormat="1" x14ac:dyDescent="0.35"/>
    <row r="11290" s="8" customFormat="1" x14ac:dyDescent="0.35"/>
    <row r="11291" s="8" customFormat="1" x14ac:dyDescent="0.35"/>
    <row r="11292" s="8" customFormat="1" x14ac:dyDescent="0.35"/>
    <row r="11293" s="8" customFormat="1" x14ac:dyDescent="0.35"/>
    <row r="11294" s="8" customFormat="1" x14ac:dyDescent="0.35"/>
    <row r="11295" s="8" customFormat="1" x14ac:dyDescent="0.35"/>
    <row r="11296" s="8" customFormat="1" x14ac:dyDescent="0.35"/>
    <row r="11297" s="8" customFormat="1" x14ac:dyDescent="0.35"/>
    <row r="11298" s="8" customFormat="1" x14ac:dyDescent="0.35"/>
    <row r="11299" s="8" customFormat="1" x14ac:dyDescent="0.35"/>
    <row r="11300" s="8" customFormat="1" x14ac:dyDescent="0.35"/>
    <row r="11301" s="8" customFormat="1" x14ac:dyDescent="0.35"/>
    <row r="11302" s="8" customFormat="1" x14ac:dyDescent="0.35"/>
    <row r="11303" s="8" customFormat="1" x14ac:dyDescent="0.35"/>
    <row r="11304" s="8" customFormat="1" x14ac:dyDescent="0.35"/>
    <row r="11305" s="8" customFormat="1" x14ac:dyDescent="0.35"/>
    <row r="11306" s="8" customFormat="1" x14ac:dyDescent="0.35"/>
    <row r="11307" s="8" customFormat="1" x14ac:dyDescent="0.35"/>
    <row r="11308" s="8" customFormat="1" x14ac:dyDescent="0.35"/>
    <row r="11309" s="8" customFormat="1" x14ac:dyDescent="0.35"/>
    <row r="11310" s="8" customFormat="1" x14ac:dyDescent="0.35"/>
    <row r="11311" s="8" customFormat="1" x14ac:dyDescent="0.35"/>
    <row r="11312" s="8" customFormat="1" x14ac:dyDescent="0.35"/>
    <row r="11313" s="8" customFormat="1" x14ac:dyDescent="0.35"/>
    <row r="11314" s="8" customFormat="1" x14ac:dyDescent="0.35"/>
    <row r="11315" s="8" customFormat="1" x14ac:dyDescent="0.35"/>
    <row r="11316" s="8" customFormat="1" x14ac:dyDescent="0.35"/>
    <row r="11317" s="8" customFormat="1" x14ac:dyDescent="0.35"/>
    <row r="11318" s="8" customFormat="1" x14ac:dyDescent="0.35"/>
    <row r="11319" s="8" customFormat="1" x14ac:dyDescent="0.35"/>
    <row r="11320" s="8" customFormat="1" x14ac:dyDescent="0.35"/>
    <row r="11321" s="8" customFormat="1" x14ac:dyDescent="0.35"/>
    <row r="11322" s="8" customFormat="1" x14ac:dyDescent="0.35"/>
    <row r="11323" s="8" customFormat="1" x14ac:dyDescent="0.35"/>
    <row r="11324" s="8" customFormat="1" x14ac:dyDescent="0.35"/>
    <row r="11325" s="8" customFormat="1" x14ac:dyDescent="0.35"/>
    <row r="11326" s="8" customFormat="1" x14ac:dyDescent="0.35"/>
    <row r="11327" s="8" customFormat="1" x14ac:dyDescent="0.35"/>
    <row r="11328" s="8" customFormat="1" x14ac:dyDescent="0.35"/>
    <row r="11329" s="8" customFormat="1" x14ac:dyDescent="0.35"/>
    <row r="11330" s="8" customFormat="1" x14ac:dyDescent="0.35"/>
    <row r="11331" s="8" customFormat="1" x14ac:dyDescent="0.35"/>
    <row r="11332" s="8" customFormat="1" x14ac:dyDescent="0.35"/>
    <row r="11333" s="8" customFormat="1" x14ac:dyDescent="0.35"/>
    <row r="11334" s="8" customFormat="1" x14ac:dyDescent="0.35"/>
    <row r="11335" s="8" customFormat="1" x14ac:dyDescent="0.35"/>
    <row r="11336" s="8" customFormat="1" x14ac:dyDescent="0.35"/>
    <row r="11337" s="8" customFormat="1" x14ac:dyDescent="0.35"/>
    <row r="11338" s="8" customFormat="1" x14ac:dyDescent="0.35"/>
    <row r="11339" s="8" customFormat="1" x14ac:dyDescent="0.35"/>
    <row r="11340" s="8" customFormat="1" x14ac:dyDescent="0.35"/>
    <row r="11341" s="8" customFormat="1" x14ac:dyDescent="0.35"/>
    <row r="11342" s="8" customFormat="1" x14ac:dyDescent="0.35"/>
    <row r="11343" s="8" customFormat="1" x14ac:dyDescent="0.35"/>
    <row r="11344" s="8" customFormat="1" x14ac:dyDescent="0.35"/>
    <row r="11345" s="8" customFormat="1" x14ac:dyDescent="0.35"/>
    <row r="11346" s="8" customFormat="1" x14ac:dyDescent="0.35"/>
    <row r="11347" s="8" customFormat="1" x14ac:dyDescent="0.35"/>
    <row r="11348" s="8" customFormat="1" x14ac:dyDescent="0.35"/>
    <row r="11349" s="8" customFormat="1" x14ac:dyDescent="0.35"/>
    <row r="11350" s="8" customFormat="1" x14ac:dyDescent="0.35"/>
    <row r="11351" s="8" customFormat="1" x14ac:dyDescent="0.35"/>
    <row r="11352" s="8" customFormat="1" x14ac:dyDescent="0.35"/>
    <row r="11353" s="8" customFormat="1" x14ac:dyDescent="0.35"/>
    <row r="11354" s="8" customFormat="1" x14ac:dyDescent="0.35"/>
    <row r="11355" s="8" customFormat="1" x14ac:dyDescent="0.35"/>
    <row r="11356" s="8" customFormat="1" x14ac:dyDescent="0.35"/>
    <row r="11357" s="8" customFormat="1" x14ac:dyDescent="0.35"/>
    <row r="11358" s="8" customFormat="1" x14ac:dyDescent="0.35"/>
    <row r="11359" s="8" customFormat="1" x14ac:dyDescent="0.35"/>
    <row r="11360" s="8" customFormat="1" x14ac:dyDescent="0.35"/>
    <row r="11361" s="8" customFormat="1" x14ac:dyDescent="0.35"/>
    <row r="11362" s="8" customFormat="1" x14ac:dyDescent="0.35"/>
    <row r="11363" s="8" customFormat="1" x14ac:dyDescent="0.35"/>
    <row r="11364" s="8" customFormat="1" x14ac:dyDescent="0.35"/>
    <row r="11365" s="8" customFormat="1" x14ac:dyDescent="0.35"/>
    <row r="11366" s="8" customFormat="1" x14ac:dyDescent="0.35"/>
    <row r="11367" s="8" customFormat="1" x14ac:dyDescent="0.35"/>
    <row r="11368" s="8" customFormat="1" x14ac:dyDescent="0.35"/>
    <row r="11369" s="8" customFormat="1" x14ac:dyDescent="0.35"/>
    <row r="11370" s="8" customFormat="1" x14ac:dyDescent="0.35"/>
    <row r="11371" s="8" customFormat="1" x14ac:dyDescent="0.35"/>
    <row r="11372" s="8" customFormat="1" x14ac:dyDescent="0.35"/>
    <row r="11373" s="8" customFormat="1" x14ac:dyDescent="0.35"/>
    <row r="11374" s="8" customFormat="1" x14ac:dyDescent="0.35"/>
    <row r="11375" s="8" customFormat="1" x14ac:dyDescent="0.35"/>
    <row r="11376" s="8" customFormat="1" x14ac:dyDescent="0.35"/>
    <row r="11377" s="8" customFormat="1" x14ac:dyDescent="0.35"/>
    <row r="11378" s="8" customFormat="1" x14ac:dyDescent="0.35"/>
    <row r="11379" s="8" customFormat="1" x14ac:dyDescent="0.35"/>
    <row r="11380" s="8" customFormat="1" x14ac:dyDescent="0.35"/>
    <row r="11381" s="8" customFormat="1" x14ac:dyDescent="0.35"/>
    <row r="11382" s="8" customFormat="1" x14ac:dyDescent="0.35"/>
    <row r="11383" s="8" customFormat="1" x14ac:dyDescent="0.35"/>
    <row r="11384" s="8" customFormat="1" x14ac:dyDescent="0.35"/>
    <row r="11385" s="8" customFormat="1" x14ac:dyDescent="0.35"/>
    <row r="11386" s="8" customFormat="1" x14ac:dyDescent="0.35"/>
    <row r="11387" s="8" customFormat="1" x14ac:dyDescent="0.35"/>
    <row r="11388" s="8" customFormat="1" x14ac:dyDescent="0.35"/>
    <row r="11389" s="8" customFormat="1" x14ac:dyDescent="0.35"/>
    <row r="11390" s="8" customFormat="1" x14ac:dyDescent="0.35"/>
    <row r="11391" s="8" customFormat="1" x14ac:dyDescent="0.35"/>
    <row r="11392" s="8" customFormat="1" x14ac:dyDescent="0.35"/>
    <row r="11393" s="8" customFormat="1" x14ac:dyDescent="0.35"/>
    <row r="11394" s="8" customFormat="1" x14ac:dyDescent="0.35"/>
    <row r="11395" s="8" customFormat="1" x14ac:dyDescent="0.35"/>
    <row r="11396" s="8" customFormat="1" x14ac:dyDescent="0.35"/>
    <row r="11397" s="8" customFormat="1" x14ac:dyDescent="0.35"/>
    <row r="11398" s="8" customFormat="1" x14ac:dyDescent="0.35"/>
    <row r="11399" s="8" customFormat="1" x14ac:dyDescent="0.35"/>
    <row r="11400" s="8" customFormat="1" x14ac:dyDescent="0.35"/>
    <row r="11401" s="8" customFormat="1" x14ac:dyDescent="0.35"/>
    <row r="11402" s="8" customFormat="1" x14ac:dyDescent="0.35"/>
    <row r="11403" s="8" customFormat="1" x14ac:dyDescent="0.35"/>
    <row r="11404" s="8" customFormat="1" x14ac:dyDescent="0.35"/>
    <row r="11405" s="8" customFormat="1" x14ac:dyDescent="0.35"/>
    <row r="11406" s="8" customFormat="1" x14ac:dyDescent="0.35"/>
    <row r="11407" s="8" customFormat="1" x14ac:dyDescent="0.35"/>
    <row r="11408" s="8" customFormat="1" x14ac:dyDescent="0.35"/>
    <row r="11409" s="8" customFormat="1" x14ac:dyDescent="0.35"/>
    <row r="11410" s="8" customFormat="1" x14ac:dyDescent="0.35"/>
    <row r="11411" s="8" customFormat="1" x14ac:dyDescent="0.35"/>
    <row r="11412" s="8" customFormat="1" x14ac:dyDescent="0.35"/>
    <row r="11413" s="8" customFormat="1" x14ac:dyDescent="0.35"/>
    <row r="11414" s="8" customFormat="1" x14ac:dyDescent="0.35"/>
    <row r="11415" s="8" customFormat="1" x14ac:dyDescent="0.35"/>
    <row r="11416" s="8" customFormat="1" x14ac:dyDescent="0.35"/>
    <row r="11417" s="8" customFormat="1" x14ac:dyDescent="0.35"/>
    <row r="11418" s="8" customFormat="1" x14ac:dyDescent="0.35"/>
    <row r="11419" s="8" customFormat="1" x14ac:dyDescent="0.35"/>
    <row r="11420" s="8" customFormat="1" x14ac:dyDescent="0.35"/>
    <row r="11421" s="8" customFormat="1" x14ac:dyDescent="0.35"/>
    <row r="11422" s="8" customFormat="1" x14ac:dyDescent="0.35"/>
    <row r="11423" s="8" customFormat="1" x14ac:dyDescent="0.35"/>
    <row r="11424" s="8" customFormat="1" x14ac:dyDescent="0.35"/>
    <row r="11425" s="8" customFormat="1" x14ac:dyDescent="0.35"/>
    <row r="11426" s="8" customFormat="1" x14ac:dyDescent="0.35"/>
    <row r="11427" s="8" customFormat="1" x14ac:dyDescent="0.35"/>
    <row r="11428" s="8" customFormat="1" x14ac:dyDescent="0.35"/>
    <row r="11429" s="8" customFormat="1" x14ac:dyDescent="0.35"/>
    <row r="11430" s="8" customFormat="1" x14ac:dyDescent="0.35"/>
    <row r="11431" s="8" customFormat="1" x14ac:dyDescent="0.35"/>
    <row r="11432" s="8" customFormat="1" x14ac:dyDescent="0.35"/>
    <row r="11433" s="8" customFormat="1" x14ac:dyDescent="0.35"/>
    <row r="11434" s="8" customFormat="1" x14ac:dyDescent="0.35"/>
    <row r="11435" s="8" customFormat="1" x14ac:dyDescent="0.35"/>
    <row r="11436" s="8" customFormat="1" x14ac:dyDescent="0.35"/>
    <row r="11437" s="8" customFormat="1" x14ac:dyDescent="0.35"/>
    <row r="11438" s="8" customFormat="1" x14ac:dyDescent="0.35"/>
    <row r="11439" s="8" customFormat="1" x14ac:dyDescent="0.35"/>
    <row r="11440" s="8" customFormat="1" x14ac:dyDescent="0.35"/>
    <row r="11441" s="8" customFormat="1" x14ac:dyDescent="0.35"/>
    <row r="11442" s="8" customFormat="1" x14ac:dyDescent="0.35"/>
    <row r="11443" s="8" customFormat="1" x14ac:dyDescent="0.35"/>
    <row r="11444" s="8" customFormat="1" x14ac:dyDescent="0.35"/>
    <row r="11445" s="8" customFormat="1" x14ac:dyDescent="0.35"/>
    <row r="11446" s="8" customFormat="1" x14ac:dyDescent="0.35"/>
    <row r="11447" s="8" customFormat="1" x14ac:dyDescent="0.35"/>
    <row r="11448" s="8" customFormat="1" x14ac:dyDescent="0.35"/>
    <row r="11449" s="8" customFormat="1" x14ac:dyDescent="0.35"/>
    <row r="11450" s="8" customFormat="1" x14ac:dyDescent="0.35"/>
    <row r="11451" s="8" customFormat="1" x14ac:dyDescent="0.35"/>
    <row r="11452" s="8" customFormat="1" x14ac:dyDescent="0.35"/>
    <row r="11453" s="8" customFormat="1" x14ac:dyDescent="0.35"/>
    <row r="11454" s="8" customFormat="1" x14ac:dyDescent="0.35"/>
    <row r="11455" s="8" customFormat="1" x14ac:dyDescent="0.35"/>
    <row r="11456" s="8" customFormat="1" x14ac:dyDescent="0.35"/>
    <row r="11457" s="8" customFormat="1" x14ac:dyDescent="0.35"/>
    <row r="11458" s="8" customFormat="1" x14ac:dyDescent="0.35"/>
    <row r="11459" s="8" customFormat="1" x14ac:dyDescent="0.35"/>
    <row r="11460" s="8" customFormat="1" x14ac:dyDescent="0.35"/>
    <row r="11461" s="8" customFormat="1" x14ac:dyDescent="0.35"/>
    <row r="11462" s="8" customFormat="1" x14ac:dyDescent="0.35"/>
    <row r="11463" s="8" customFormat="1" x14ac:dyDescent="0.35"/>
    <row r="11464" s="8" customFormat="1" x14ac:dyDescent="0.35"/>
    <row r="11465" s="8" customFormat="1" x14ac:dyDescent="0.35"/>
    <row r="11466" s="8" customFormat="1" x14ac:dyDescent="0.35"/>
    <row r="11467" s="8" customFormat="1" x14ac:dyDescent="0.35"/>
    <row r="11468" s="8" customFormat="1" x14ac:dyDescent="0.35"/>
    <row r="11469" s="8" customFormat="1" x14ac:dyDescent="0.35"/>
    <row r="11470" s="8" customFormat="1" x14ac:dyDescent="0.35"/>
    <row r="11471" s="8" customFormat="1" x14ac:dyDescent="0.35"/>
    <row r="11472" s="8" customFormat="1" x14ac:dyDescent="0.35"/>
    <row r="11473" s="8" customFormat="1" x14ac:dyDescent="0.35"/>
    <row r="11474" s="8" customFormat="1" x14ac:dyDescent="0.35"/>
    <row r="11475" s="8" customFormat="1" x14ac:dyDescent="0.35"/>
    <row r="11476" s="8" customFormat="1" x14ac:dyDescent="0.35"/>
    <row r="11477" s="8" customFormat="1" x14ac:dyDescent="0.35"/>
    <row r="11478" s="8" customFormat="1" x14ac:dyDescent="0.35"/>
    <row r="11479" s="8" customFormat="1" x14ac:dyDescent="0.35"/>
    <row r="11480" s="8" customFormat="1" x14ac:dyDescent="0.35"/>
    <row r="11481" s="8" customFormat="1" x14ac:dyDescent="0.35"/>
    <row r="11482" s="8" customFormat="1" x14ac:dyDescent="0.35"/>
    <row r="11483" s="8" customFormat="1" x14ac:dyDescent="0.35"/>
    <row r="11484" s="8" customFormat="1" x14ac:dyDescent="0.35"/>
    <row r="11485" s="8" customFormat="1" x14ac:dyDescent="0.35"/>
    <row r="11486" s="8" customFormat="1" x14ac:dyDescent="0.35"/>
    <row r="11487" s="8" customFormat="1" x14ac:dyDescent="0.35"/>
    <row r="11488" s="8" customFormat="1" x14ac:dyDescent="0.35"/>
    <row r="11489" s="8" customFormat="1" x14ac:dyDescent="0.35"/>
    <row r="11490" s="8" customFormat="1" x14ac:dyDescent="0.35"/>
    <row r="11491" s="8" customFormat="1" x14ac:dyDescent="0.35"/>
    <row r="11492" s="8" customFormat="1" x14ac:dyDescent="0.35"/>
    <row r="11493" s="8" customFormat="1" x14ac:dyDescent="0.35"/>
    <row r="11494" s="8" customFormat="1" x14ac:dyDescent="0.35"/>
    <row r="11495" s="8" customFormat="1" x14ac:dyDescent="0.35"/>
    <row r="11496" s="8" customFormat="1" x14ac:dyDescent="0.35"/>
    <row r="11497" s="8" customFormat="1" x14ac:dyDescent="0.35"/>
    <row r="11498" s="8" customFormat="1" x14ac:dyDescent="0.35"/>
    <row r="11499" s="8" customFormat="1" x14ac:dyDescent="0.35"/>
    <row r="11500" s="8" customFormat="1" x14ac:dyDescent="0.35"/>
    <row r="11501" s="8" customFormat="1" x14ac:dyDescent="0.35"/>
    <row r="11502" s="8" customFormat="1" x14ac:dyDescent="0.35"/>
    <row r="11503" s="8" customFormat="1" x14ac:dyDescent="0.35"/>
    <row r="11504" s="8" customFormat="1" x14ac:dyDescent="0.35"/>
    <row r="11505" s="8" customFormat="1" x14ac:dyDescent="0.35"/>
    <row r="11506" s="8" customFormat="1" x14ac:dyDescent="0.35"/>
    <row r="11507" s="8" customFormat="1" x14ac:dyDescent="0.35"/>
    <row r="11508" s="8" customFormat="1" x14ac:dyDescent="0.35"/>
    <row r="11509" s="8" customFormat="1" x14ac:dyDescent="0.35"/>
    <row r="11510" s="8" customFormat="1" x14ac:dyDescent="0.35"/>
    <row r="11511" s="8" customFormat="1" x14ac:dyDescent="0.35"/>
    <row r="11512" s="8" customFormat="1" x14ac:dyDescent="0.35"/>
    <row r="11513" s="8" customFormat="1" x14ac:dyDescent="0.35"/>
    <row r="11514" s="8" customFormat="1" x14ac:dyDescent="0.35"/>
    <row r="11515" s="8" customFormat="1" x14ac:dyDescent="0.35"/>
    <row r="11516" s="8" customFormat="1" x14ac:dyDescent="0.35"/>
    <row r="11517" s="8" customFormat="1" x14ac:dyDescent="0.35"/>
    <row r="11518" s="8" customFormat="1" x14ac:dyDescent="0.35"/>
    <row r="11519" s="8" customFormat="1" x14ac:dyDescent="0.35"/>
    <row r="11520" s="8" customFormat="1" x14ac:dyDescent="0.35"/>
    <row r="11521" s="8" customFormat="1" x14ac:dyDescent="0.35"/>
    <row r="11522" s="8" customFormat="1" x14ac:dyDescent="0.35"/>
    <row r="11523" s="8" customFormat="1" x14ac:dyDescent="0.35"/>
    <row r="11524" s="8" customFormat="1" x14ac:dyDescent="0.35"/>
    <row r="11525" s="8" customFormat="1" x14ac:dyDescent="0.35"/>
    <row r="11526" s="8" customFormat="1" x14ac:dyDescent="0.35"/>
    <row r="11527" s="8" customFormat="1" x14ac:dyDescent="0.35"/>
    <row r="11528" s="8" customFormat="1" x14ac:dyDescent="0.35"/>
    <row r="11529" s="8" customFormat="1" x14ac:dyDescent="0.35"/>
    <row r="11530" s="8" customFormat="1" x14ac:dyDescent="0.35"/>
    <row r="11531" s="8" customFormat="1" x14ac:dyDescent="0.35"/>
    <row r="11532" s="8" customFormat="1" x14ac:dyDescent="0.35"/>
    <row r="11533" s="8" customFormat="1" x14ac:dyDescent="0.35"/>
    <row r="11534" s="8" customFormat="1" x14ac:dyDescent="0.35"/>
    <row r="11535" s="8" customFormat="1" x14ac:dyDescent="0.35"/>
    <row r="11536" s="8" customFormat="1" x14ac:dyDescent="0.35"/>
    <row r="11537" s="8" customFormat="1" x14ac:dyDescent="0.35"/>
    <row r="11538" s="8" customFormat="1" x14ac:dyDescent="0.35"/>
    <row r="11539" s="8" customFormat="1" x14ac:dyDescent="0.35"/>
    <row r="11540" s="8" customFormat="1" x14ac:dyDescent="0.35"/>
    <row r="11541" s="8" customFormat="1" x14ac:dyDescent="0.35"/>
    <row r="11542" s="8" customFormat="1" x14ac:dyDescent="0.35"/>
    <row r="11543" s="8" customFormat="1" x14ac:dyDescent="0.35"/>
    <row r="11544" s="8" customFormat="1" x14ac:dyDescent="0.35"/>
    <row r="11545" s="8" customFormat="1" x14ac:dyDescent="0.35"/>
    <row r="11546" s="8" customFormat="1" x14ac:dyDescent="0.35"/>
    <row r="11547" s="8" customFormat="1" x14ac:dyDescent="0.35"/>
    <row r="11548" s="8" customFormat="1" x14ac:dyDescent="0.35"/>
    <row r="11549" s="8" customFormat="1" x14ac:dyDescent="0.35"/>
    <row r="11550" s="8" customFormat="1" x14ac:dyDescent="0.35"/>
    <row r="11551" s="8" customFormat="1" x14ac:dyDescent="0.35"/>
    <row r="11552" s="8" customFormat="1" x14ac:dyDescent="0.35"/>
    <row r="11553" s="8" customFormat="1" x14ac:dyDescent="0.35"/>
    <row r="11554" s="8" customFormat="1" x14ac:dyDescent="0.35"/>
    <row r="11555" s="8" customFormat="1" x14ac:dyDescent="0.35"/>
    <row r="11556" s="8" customFormat="1" x14ac:dyDescent="0.35"/>
    <row r="11557" s="8" customFormat="1" x14ac:dyDescent="0.35"/>
    <row r="11558" s="8" customFormat="1" x14ac:dyDescent="0.35"/>
    <row r="11559" s="8" customFormat="1" x14ac:dyDescent="0.35"/>
    <row r="11560" s="8" customFormat="1" x14ac:dyDescent="0.35"/>
    <row r="11561" s="8" customFormat="1" x14ac:dyDescent="0.35"/>
    <row r="11562" s="8" customFormat="1" x14ac:dyDescent="0.35"/>
    <row r="11563" s="8" customFormat="1" x14ac:dyDescent="0.35"/>
    <row r="11564" s="8" customFormat="1" x14ac:dyDescent="0.35"/>
    <row r="11565" s="8" customFormat="1" x14ac:dyDescent="0.35"/>
    <row r="11566" s="8" customFormat="1" x14ac:dyDescent="0.35"/>
    <row r="11567" s="8" customFormat="1" x14ac:dyDescent="0.35"/>
    <row r="11568" s="8" customFormat="1" x14ac:dyDescent="0.35"/>
    <row r="11569" s="8" customFormat="1" x14ac:dyDescent="0.35"/>
    <row r="11570" s="8" customFormat="1" x14ac:dyDescent="0.35"/>
    <row r="11571" s="8" customFormat="1" x14ac:dyDescent="0.35"/>
    <row r="11572" s="8" customFormat="1" x14ac:dyDescent="0.35"/>
    <row r="11573" s="8" customFormat="1" x14ac:dyDescent="0.35"/>
    <row r="11574" s="8" customFormat="1" x14ac:dyDescent="0.35"/>
    <row r="11575" s="8" customFormat="1" x14ac:dyDescent="0.35"/>
    <row r="11576" s="8" customFormat="1" x14ac:dyDescent="0.35"/>
    <row r="11577" s="8" customFormat="1" x14ac:dyDescent="0.35"/>
    <row r="11578" s="8" customFormat="1" x14ac:dyDescent="0.35"/>
    <row r="11579" s="8" customFormat="1" x14ac:dyDescent="0.35"/>
    <row r="11580" s="8" customFormat="1" x14ac:dyDescent="0.35"/>
    <row r="11581" s="8" customFormat="1" x14ac:dyDescent="0.35"/>
    <row r="11582" s="8" customFormat="1" x14ac:dyDescent="0.35"/>
    <row r="11583" s="8" customFormat="1" x14ac:dyDescent="0.35"/>
    <row r="11584" s="8" customFormat="1" x14ac:dyDescent="0.35"/>
    <row r="11585" s="8" customFormat="1" x14ac:dyDescent="0.35"/>
    <row r="11586" s="8" customFormat="1" x14ac:dyDescent="0.35"/>
    <row r="11587" s="8" customFormat="1" x14ac:dyDescent="0.35"/>
    <row r="11588" s="8" customFormat="1" x14ac:dyDescent="0.35"/>
    <row r="11589" s="8" customFormat="1" x14ac:dyDescent="0.35"/>
    <row r="11590" s="8" customFormat="1" x14ac:dyDescent="0.35"/>
    <row r="11591" s="8" customFormat="1" x14ac:dyDescent="0.35"/>
    <row r="11592" s="8" customFormat="1" x14ac:dyDescent="0.35"/>
    <row r="11593" s="8" customFormat="1" x14ac:dyDescent="0.35"/>
    <row r="11594" s="8" customFormat="1" x14ac:dyDescent="0.35"/>
    <row r="11595" s="8" customFormat="1" x14ac:dyDescent="0.35"/>
    <row r="11596" s="8" customFormat="1" x14ac:dyDescent="0.35"/>
    <row r="11597" s="8" customFormat="1" x14ac:dyDescent="0.35"/>
    <row r="11598" s="8" customFormat="1" x14ac:dyDescent="0.35"/>
    <row r="11599" s="8" customFormat="1" x14ac:dyDescent="0.35"/>
    <row r="11600" s="8" customFormat="1" x14ac:dyDescent="0.35"/>
    <row r="11601" s="8" customFormat="1" x14ac:dyDescent="0.35"/>
    <row r="11602" s="8" customFormat="1" x14ac:dyDescent="0.35"/>
    <row r="11603" s="8" customFormat="1" x14ac:dyDescent="0.35"/>
    <row r="11604" s="8" customFormat="1" x14ac:dyDescent="0.35"/>
    <row r="11605" s="8" customFormat="1" x14ac:dyDescent="0.35"/>
    <row r="11606" s="8" customFormat="1" x14ac:dyDescent="0.35"/>
    <row r="11607" s="8" customFormat="1" x14ac:dyDescent="0.35"/>
    <row r="11608" s="8" customFormat="1" x14ac:dyDescent="0.35"/>
    <row r="11609" s="8" customFormat="1" x14ac:dyDescent="0.35"/>
    <row r="11610" s="8" customFormat="1" x14ac:dyDescent="0.35"/>
    <row r="11611" s="8" customFormat="1" x14ac:dyDescent="0.35"/>
    <row r="11612" s="8" customFormat="1" x14ac:dyDescent="0.35"/>
    <row r="11613" s="8" customFormat="1" x14ac:dyDescent="0.35"/>
    <row r="11614" s="8" customFormat="1" x14ac:dyDescent="0.35"/>
    <row r="11615" s="8" customFormat="1" x14ac:dyDescent="0.35"/>
    <row r="11616" s="8" customFormat="1" x14ac:dyDescent="0.35"/>
    <row r="11617" s="8" customFormat="1" x14ac:dyDescent="0.35"/>
    <row r="11618" s="8" customFormat="1" x14ac:dyDescent="0.35"/>
    <row r="11619" s="8" customFormat="1" x14ac:dyDescent="0.35"/>
    <row r="11620" s="8" customFormat="1" x14ac:dyDescent="0.35"/>
    <row r="11621" s="8" customFormat="1" x14ac:dyDescent="0.35"/>
    <row r="11622" s="8" customFormat="1" x14ac:dyDescent="0.35"/>
    <row r="11623" s="8" customFormat="1" x14ac:dyDescent="0.35"/>
    <row r="11624" s="8" customFormat="1" x14ac:dyDescent="0.35"/>
    <row r="11625" s="8" customFormat="1" x14ac:dyDescent="0.35"/>
    <row r="11626" s="8" customFormat="1" x14ac:dyDescent="0.35"/>
    <row r="11627" s="8" customFormat="1" x14ac:dyDescent="0.35"/>
    <row r="11628" s="8" customFormat="1" x14ac:dyDescent="0.35"/>
    <row r="11629" s="8" customFormat="1" x14ac:dyDescent="0.35"/>
    <row r="11630" s="8" customFormat="1" x14ac:dyDescent="0.35"/>
    <row r="11631" s="8" customFormat="1" x14ac:dyDescent="0.35"/>
    <row r="11632" s="8" customFormat="1" x14ac:dyDescent="0.35"/>
    <row r="11633" s="8" customFormat="1" x14ac:dyDescent="0.35"/>
    <row r="11634" s="8" customFormat="1" x14ac:dyDescent="0.35"/>
    <row r="11635" s="8" customFormat="1" x14ac:dyDescent="0.35"/>
    <row r="11636" s="8" customFormat="1" x14ac:dyDescent="0.35"/>
    <row r="11637" s="8" customFormat="1" x14ac:dyDescent="0.35"/>
    <row r="11638" s="8" customFormat="1" x14ac:dyDescent="0.35"/>
    <row r="11639" s="8" customFormat="1" x14ac:dyDescent="0.35"/>
    <row r="11640" s="8" customFormat="1" x14ac:dyDescent="0.35"/>
    <row r="11641" s="8" customFormat="1" x14ac:dyDescent="0.35"/>
    <row r="11642" s="8" customFormat="1" x14ac:dyDescent="0.35"/>
    <row r="11643" s="8" customFormat="1" x14ac:dyDescent="0.35"/>
    <row r="11644" s="8" customFormat="1" x14ac:dyDescent="0.35"/>
    <row r="11645" s="8" customFormat="1" x14ac:dyDescent="0.35"/>
    <row r="11646" s="8" customFormat="1" x14ac:dyDescent="0.35"/>
    <row r="11647" s="8" customFormat="1" x14ac:dyDescent="0.35"/>
    <row r="11648" s="8" customFormat="1" x14ac:dyDescent="0.35"/>
    <row r="11649" s="8" customFormat="1" x14ac:dyDescent="0.35"/>
    <row r="11650" s="8" customFormat="1" x14ac:dyDescent="0.35"/>
    <row r="11651" s="8" customFormat="1" x14ac:dyDescent="0.35"/>
    <row r="11652" s="8" customFormat="1" x14ac:dyDescent="0.35"/>
    <row r="11653" s="8" customFormat="1" x14ac:dyDescent="0.35"/>
    <row r="11654" s="8" customFormat="1" x14ac:dyDescent="0.35"/>
    <row r="11655" s="8" customFormat="1" x14ac:dyDescent="0.35"/>
    <row r="11656" s="8" customFormat="1" x14ac:dyDescent="0.35"/>
    <row r="11657" s="8" customFormat="1" x14ac:dyDescent="0.35"/>
    <row r="11658" s="8" customFormat="1" x14ac:dyDescent="0.35"/>
    <row r="11659" s="8" customFormat="1" x14ac:dyDescent="0.35"/>
    <row r="11660" s="8" customFormat="1" x14ac:dyDescent="0.35"/>
    <row r="11661" s="8" customFormat="1" x14ac:dyDescent="0.35"/>
    <row r="11662" s="8" customFormat="1" x14ac:dyDescent="0.35"/>
    <row r="11663" s="8" customFormat="1" x14ac:dyDescent="0.35"/>
    <row r="11664" s="8" customFormat="1" x14ac:dyDescent="0.35"/>
    <row r="11665" s="8" customFormat="1" x14ac:dyDescent="0.35"/>
    <row r="11666" s="8" customFormat="1" x14ac:dyDescent="0.35"/>
    <row r="11667" s="8" customFormat="1" x14ac:dyDescent="0.35"/>
    <row r="11668" s="8" customFormat="1" x14ac:dyDescent="0.35"/>
    <row r="11669" s="8" customFormat="1" x14ac:dyDescent="0.35"/>
    <row r="11670" s="8" customFormat="1" x14ac:dyDescent="0.35"/>
    <row r="11671" s="8" customFormat="1" x14ac:dyDescent="0.35"/>
    <row r="11672" s="8" customFormat="1" x14ac:dyDescent="0.35"/>
    <row r="11673" s="8" customFormat="1" x14ac:dyDescent="0.35"/>
    <row r="11674" s="8" customFormat="1" x14ac:dyDescent="0.35"/>
    <row r="11675" s="8" customFormat="1" x14ac:dyDescent="0.35"/>
    <row r="11676" s="8" customFormat="1" x14ac:dyDescent="0.35"/>
    <row r="11677" s="8" customFormat="1" x14ac:dyDescent="0.35"/>
    <row r="11678" s="8" customFormat="1" x14ac:dyDescent="0.35"/>
    <row r="11679" s="8" customFormat="1" x14ac:dyDescent="0.35"/>
    <row r="11680" s="8" customFormat="1" x14ac:dyDescent="0.35"/>
    <row r="11681" s="8" customFormat="1" x14ac:dyDescent="0.35"/>
    <row r="11682" s="8" customFormat="1" x14ac:dyDescent="0.35"/>
    <row r="11683" s="8" customFormat="1" x14ac:dyDescent="0.35"/>
    <row r="11684" s="8" customFormat="1" x14ac:dyDescent="0.35"/>
    <row r="11685" s="8" customFormat="1" x14ac:dyDescent="0.35"/>
    <row r="11686" s="8" customFormat="1" x14ac:dyDescent="0.35"/>
    <row r="11687" s="8" customFormat="1" x14ac:dyDescent="0.35"/>
    <row r="11688" s="8" customFormat="1" x14ac:dyDescent="0.35"/>
    <row r="11689" s="8" customFormat="1" x14ac:dyDescent="0.35"/>
    <row r="11690" s="8" customFormat="1" x14ac:dyDescent="0.35"/>
    <row r="11691" s="8" customFormat="1" x14ac:dyDescent="0.35"/>
    <row r="11692" s="8" customFormat="1" x14ac:dyDescent="0.35"/>
    <row r="11693" s="8" customFormat="1" x14ac:dyDescent="0.35"/>
    <row r="11694" s="8" customFormat="1" x14ac:dyDescent="0.35"/>
    <row r="11695" s="8" customFormat="1" x14ac:dyDescent="0.35"/>
    <row r="11696" s="8" customFormat="1" x14ac:dyDescent="0.35"/>
    <row r="11697" s="8" customFormat="1" x14ac:dyDescent="0.35"/>
    <row r="11698" s="8" customFormat="1" x14ac:dyDescent="0.35"/>
    <row r="11699" s="8" customFormat="1" x14ac:dyDescent="0.35"/>
    <row r="11700" s="8" customFormat="1" x14ac:dyDescent="0.35"/>
    <row r="11701" s="8" customFormat="1" x14ac:dyDescent="0.35"/>
    <row r="11702" s="8" customFormat="1" x14ac:dyDescent="0.35"/>
    <row r="11703" s="8" customFormat="1" x14ac:dyDescent="0.35"/>
    <row r="11704" s="8" customFormat="1" x14ac:dyDescent="0.35"/>
    <row r="11705" s="8" customFormat="1" x14ac:dyDescent="0.35"/>
    <row r="11706" s="8" customFormat="1" x14ac:dyDescent="0.35"/>
    <row r="11707" s="8" customFormat="1" x14ac:dyDescent="0.35"/>
    <row r="11708" s="8" customFormat="1" x14ac:dyDescent="0.35"/>
    <row r="11709" s="8" customFormat="1" x14ac:dyDescent="0.35"/>
    <row r="11710" s="8" customFormat="1" x14ac:dyDescent="0.35"/>
    <row r="11711" s="8" customFormat="1" x14ac:dyDescent="0.35"/>
    <row r="11712" s="8" customFormat="1" x14ac:dyDescent="0.35"/>
    <row r="11713" s="8" customFormat="1" x14ac:dyDescent="0.35"/>
    <row r="11714" s="8" customFormat="1" x14ac:dyDescent="0.35"/>
    <row r="11715" s="8" customFormat="1" x14ac:dyDescent="0.35"/>
    <row r="11716" s="8" customFormat="1" x14ac:dyDescent="0.35"/>
    <row r="11717" s="8" customFormat="1" x14ac:dyDescent="0.35"/>
    <row r="11718" s="8" customFormat="1" x14ac:dyDescent="0.35"/>
    <row r="11719" s="8" customFormat="1" x14ac:dyDescent="0.35"/>
    <row r="11720" s="8" customFormat="1" x14ac:dyDescent="0.35"/>
    <row r="11721" s="8" customFormat="1" x14ac:dyDescent="0.35"/>
    <row r="11722" s="8" customFormat="1" x14ac:dyDescent="0.35"/>
    <row r="11723" s="8" customFormat="1" x14ac:dyDescent="0.35"/>
    <row r="11724" s="8" customFormat="1" x14ac:dyDescent="0.35"/>
    <row r="11725" s="8" customFormat="1" x14ac:dyDescent="0.35"/>
    <row r="11726" s="8" customFormat="1" x14ac:dyDescent="0.35"/>
    <row r="11727" s="8" customFormat="1" x14ac:dyDescent="0.35"/>
    <row r="11728" s="8" customFormat="1" x14ac:dyDescent="0.35"/>
    <row r="11729" s="8" customFormat="1" x14ac:dyDescent="0.35"/>
    <row r="11730" s="8" customFormat="1" x14ac:dyDescent="0.35"/>
    <row r="11731" s="8" customFormat="1" x14ac:dyDescent="0.35"/>
    <row r="11732" s="8" customFormat="1" x14ac:dyDescent="0.35"/>
    <row r="11733" s="8" customFormat="1" x14ac:dyDescent="0.35"/>
    <row r="11734" s="8" customFormat="1" x14ac:dyDescent="0.35"/>
    <row r="11735" s="8" customFormat="1" x14ac:dyDescent="0.35"/>
    <row r="11736" s="8" customFormat="1" x14ac:dyDescent="0.35"/>
    <row r="11737" s="8" customFormat="1" x14ac:dyDescent="0.35"/>
    <row r="11738" s="8" customFormat="1" x14ac:dyDescent="0.35"/>
    <row r="11739" s="8" customFormat="1" x14ac:dyDescent="0.35"/>
    <row r="11740" s="8" customFormat="1" x14ac:dyDescent="0.35"/>
    <row r="11741" s="8" customFormat="1" x14ac:dyDescent="0.35"/>
    <row r="11742" s="8" customFormat="1" x14ac:dyDescent="0.35"/>
    <row r="11743" s="8" customFormat="1" x14ac:dyDescent="0.35"/>
    <row r="11744" s="8" customFormat="1" x14ac:dyDescent="0.35"/>
    <row r="11745" s="8" customFormat="1" x14ac:dyDescent="0.35"/>
    <row r="11746" s="8" customFormat="1" x14ac:dyDescent="0.35"/>
    <row r="11747" s="8" customFormat="1" x14ac:dyDescent="0.35"/>
    <row r="11748" s="8" customFormat="1" x14ac:dyDescent="0.35"/>
    <row r="11749" s="8" customFormat="1" x14ac:dyDescent="0.35"/>
    <row r="11750" s="8" customFormat="1" x14ac:dyDescent="0.35"/>
    <row r="11751" s="8" customFormat="1" x14ac:dyDescent="0.35"/>
    <row r="11752" s="8" customFormat="1" x14ac:dyDescent="0.35"/>
    <row r="11753" s="8" customFormat="1" x14ac:dyDescent="0.35"/>
    <row r="11754" s="8" customFormat="1" x14ac:dyDescent="0.35"/>
    <row r="11755" s="8" customFormat="1" x14ac:dyDescent="0.35"/>
    <row r="11756" s="8" customFormat="1" x14ac:dyDescent="0.35"/>
    <row r="11757" s="8" customFormat="1" x14ac:dyDescent="0.35"/>
    <row r="11758" s="8" customFormat="1" x14ac:dyDescent="0.35"/>
    <row r="11759" s="8" customFormat="1" x14ac:dyDescent="0.35"/>
    <row r="11760" s="8" customFormat="1" x14ac:dyDescent="0.35"/>
    <row r="11761" s="8" customFormat="1" x14ac:dyDescent="0.35"/>
    <row r="11762" s="8" customFormat="1" x14ac:dyDescent="0.35"/>
    <row r="11763" s="8" customFormat="1" x14ac:dyDescent="0.35"/>
    <row r="11764" s="8" customFormat="1" x14ac:dyDescent="0.35"/>
    <row r="11765" s="8" customFormat="1" x14ac:dyDescent="0.35"/>
    <row r="11766" s="8" customFormat="1" x14ac:dyDescent="0.35"/>
    <row r="11767" s="8" customFormat="1" x14ac:dyDescent="0.35"/>
    <row r="11768" s="8" customFormat="1" x14ac:dyDescent="0.35"/>
    <row r="11769" s="8" customFormat="1" x14ac:dyDescent="0.35"/>
    <row r="11770" s="8" customFormat="1" x14ac:dyDescent="0.35"/>
    <row r="11771" s="8" customFormat="1" x14ac:dyDescent="0.35"/>
    <row r="11772" s="8" customFormat="1" x14ac:dyDescent="0.35"/>
    <row r="11773" s="8" customFormat="1" x14ac:dyDescent="0.35"/>
    <row r="11774" s="8" customFormat="1" x14ac:dyDescent="0.35"/>
    <row r="11775" s="8" customFormat="1" x14ac:dyDescent="0.35"/>
    <row r="11776" s="8" customFormat="1" x14ac:dyDescent="0.35"/>
    <row r="11777" s="8" customFormat="1" x14ac:dyDescent="0.35"/>
    <row r="11778" s="8" customFormat="1" x14ac:dyDescent="0.35"/>
    <row r="11779" s="8" customFormat="1" x14ac:dyDescent="0.35"/>
    <row r="11780" s="8" customFormat="1" x14ac:dyDescent="0.35"/>
    <row r="11781" s="8" customFormat="1" x14ac:dyDescent="0.35"/>
    <row r="11782" s="8" customFormat="1" x14ac:dyDescent="0.35"/>
    <row r="11783" s="8" customFormat="1" x14ac:dyDescent="0.35"/>
    <row r="11784" s="8" customFormat="1" x14ac:dyDescent="0.35"/>
    <row r="11785" s="8" customFormat="1" x14ac:dyDescent="0.35"/>
    <row r="11786" s="8" customFormat="1" x14ac:dyDescent="0.35"/>
    <row r="11787" s="8" customFormat="1" x14ac:dyDescent="0.35"/>
    <row r="11788" s="8" customFormat="1" x14ac:dyDescent="0.35"/>
    <row r="11789" s="8" customFormat="1" x14ac:dyDescent="0.35"/>
    <row r="11790" s="8" customFormat="1" x14ac:dyDescent="0.35"/>
    <row r="11791" s="8" customFormat="1" x14ac:dyDescent="0.35"/>
    <row r="11792" s="8" customFormat="1" x14ac:dyDescent="0.35"/>
    <row r="11793" s="8" customFormat="1" x14ac:dyDescent="0.35"/>
    <row r="11794" s="8" customFormat="1" x14ac:dyDescent="0.35"/>
    <row r="11795" s="8" customFormat="1" x14ac:dyDescent="0.35"/>
    <row r="11796" s="8" customFormat="1" x14ac:dyDescent="0.35"/>
    <row r="11797" s="8" customFormat="1" x14ac:dyDescent="0.35"/>
    <row r="11798" s="8" customFormat="1" x14ac:dyDescent="0.35"/>
    <row r="11799" s="8" customFormat="1" x14ac:dyDescent="0.35"/>
    <row r="11800" s="8" customFormat="1" x14ac:dyDescent="0.35"/>
    <row r="11801" s="8" customFormat="1" x14ac:dyDescent="0.35"/>
    <row r="11802" s="8" customFormat="1" x14ac:dyDescent="0.35"/>
    <row r="11803" s="8" customFormat="1" x14ac:dyDescent="0.35"/>
    <row r="11804" s="8" customFormat="1" x14ac:dyDescent="0.35"/>
    <row r="11805" s="8" customFormat="1" x14ac:dyDescent="0.35"/>
    <row r="11806" s="8" customFormat="1" x14ac:dyDescent="0.35"/>
    <row r="11807" s="8" customFormat="1" x14ac:dyDescent="0.35"/>
    <row r="11808" s="8" customFormat="1" x14ac:dyDescent="0.35"/>
    <row r="11809" s="8" customFormat="1" x14ac:dyDescent="0.35"/>
    <row r="11810" s="8" customFormat="1" x14ac:dyDescent="0.35"/>
    <row r="11811" s="8" customFormat="1" x14ac:dyDescent="0.35"/>
    <row r="11812" s="8" customFormat="1" x14ac:dyDescent="0.35"/>
    <row r="11813" s="8" customFormat="1" x14ac:dyDescent="0.35"/>
    <row r="11814" s="8" customFormat="1" x14ac:dyDescent="0.35"/>
    <row r="11815" s="8" customFormat="1" x14ac:dyDescent="0.35"/>
    <row r="11816" s="8" customFormat="1" x14ac:dyDescent="0.35"/>
    <row r="11817" s="8" customFormat="1" x14ac:dyDescent="0.35"/>
    <row r="11818" s="8" customFormat="1" x14ac:dyDescent="0.35"/>
    <row r="11819" s="8" customFormat="1" x14ac:dyDescent="0.35"/>
    <row r="11820" s="8" customFormat="1" x14ac:dyDescent="0.35"/>
    <row r="11821" s="8" customFormat="1" x14ac:dyDescent="0.35"/>
    <row r="11822" s="8" customFormat="1" x14ac:dyDescent="0.35"/>
    <row r="11823" s="8" customFormat="1" x14ac:dyDescent="0.35"/>
    <row r="11824" s="8" customFormat="1" x14ac:dyDescent="0.35"/>
    <row r="11825" s="8" customFormat="1" x14ac:dyDescent="0.35"/>
    <row r="11826" s="8" customFormat="1" x14ac:dyDescent="0.35"/>
    <row r="11827" s="8" customFormat="1" x14ac:dyDescent="0.35"/>
    <row r="11828" s="8" customFormat="1" x14ac:dyDescent="0.35"/>
    <row r="11829" s="8" customFormat="1" x14ac:dyDescent="0.35"/>
    <row r="11830" s="8" customFormat="1" x14ac:dyDescent="0.35"/>
    <row r="11831" s="8" customFormat="1" x14ac:dyDescent="0.35"/>
    <row r="11832" s="8" customFormat="1" x14ac:dyDescent="0.35"/>
    <row r="11833" s="8" customFormat="1" x14ac:dyDescent="0.35"/>
    <row r="11834" s="8" customFormat="1" x14ac:dyDescent="0.35"/>
    <row r="11835" s="8" customFormat="1" x14ac:dyDescent="0.35"/>
    <row r="11836" s="8" customFormat="1" x14ac:dyDescent="0.35"/>
    <row r="11837" s="8" customFormat="1" x14ac:dyDescent="0.35"/>
    <row r="11838" s="8" customFormat="1" x14ac:dyDescent="0.35"/>
    <row r="11839" s="8" customFormat="1" x14ac:dyDescent="0.35"/>
    <row r="11840" s="8" customFormat="1" x14ac:dyDescent="0.35"/>
    <row r="11841" s="8" customFormat="1" x14ac:dyDescent="0.35"/>
    <row r="11842" s="8" customFormat="1" x14ac:dyDescent="0.35"/>
    <row r="11843" s="8" customFormat="1" x14ac:dyDescent="0.35"/>
    <row r="11844" s="8" customFormat="1" x14ac:dyDescent="0.35"/>
    <row r="11845" s="8" customFormat="1" x14ac:dyDescent="0.35"/>
    <row r="11846" s="8" customFormat="1" x14ac:dyDescent="0.35"/>
    <row r="11847" s="8" customFormat="1" x14ac:dyDescent="0.35"/>
    <row r="11848" s="8" customFormat="1" x14ac:dyDescent="0.35"/>
    <row r="11849" s="8" customFormat="1" x14ac:dyDescent="0.35"/>
    <row r="11850" s="8" customFormat="1" x14ac:dyDescent="0.35"/>
    <row r="11851" s="8" customFormat="1" x14ac:dyDescent="0.35"/>
    <row r="11852" s="8" customFormat="1" x14ac:dyDescent="0.35"/>
    <row r="11853" s="8" customFormat="1" x14ac:dyDescent="0.35"/>
    <row r="11854" s="8" customFormat="1" x14ac:dyDescent="0.35"/>
    <row r="11855" s="8" customFormat="1" x14ac:dyDescent="0.35"/>
    <row r="11856" s="8" customFormat="1" x14ac:dyDescent="0.35"/>
    <row r="11857" s="8" customFormat="1" x14ac:dyDescent="0.35"/>
    <row r="11858" s="8" customFormat="1" x14ac:dyDescent="0.35"/>
    <row r="11859" s="8" customFormat="1" x14ac:dyDescent="0.35"/>
    <row r="11860" s="8" customFormat="1" x14ac:dyDescent="0.35"/>
    <row r="11861" s="8" customFormat="1" x14ac:dyDescent="0.35"/>
    <row r="11862" s="8" customFormat="1" x14ac:dyDescent="0.35"/>
    <row r="11863" s="8" customFormat="1" x14ac:dyDescent="0.35"/>
    <row r="11864" s="8" customFormat="1" x14ac:dyDescent="0.35"/>
    <row r="11865" s="8" customFormat="1" x14ac:dyDescent="0.35"/>
    <row r="11866" s="8" customFormat="1" x14ac:dyDescent="0.35"/>
    <row r="11867" s="8" customFormat="1" x14ac:dyDescent="0.35"/>
    <row r="11868" s="8" customFormat="1" x14ac:dyDescent="0.35"/>
    <row r="11869" s="8" customFormat="1" x14ac:dyDescent="0.35"/>
    <row r="11870" s="8" customFormat="1" x14ac:dyDescent="0.35"/>
    <row r="11871" s="8" customFormat="1" x14ac:dyDescent="0.35"/>
    <row r="11872" s="8" customFormat="1" x14ac:dyDescent="0.35"/>
    <row r="11873" s="8" customFormat="1" x14ac:dyDescent="0.35"/>
    <row r="11874" s="8" customFormat="1" x14ac:dyDescent="0.35"/>
    <row r="11875" s="8" customFormat="1" x14ac:dyDescent="0.35"/>
    <row r="11876" s="8" customFormat="1" x14ac:dyDescent="0.35"/>
    <row r="11877" s="8" customFormat="1" x14ac:dyDescent="0.35"/>
    <row r="11878" s="8" customFormat="1" x14ac:dyDescent="0.35"/>
    <row r="11879" s="8" customFormat="1" x14ac:dyDescent="0.35"/>
    <row r="11880" s="8" customFormat="1" x14ac:dyDescent="0.35"/>
    <row r="11881" s="8" customFormat="1" x14ac:dyDescent="0.35"/>
    <row r="11882" s="8" customFormat="1" x14ac:dyDescent="0.35"/>
    <row r="11883" s="8" customFormat="1" x14ac:dyDescent="0.35"/>
    <row r="11884" s="8" customFormat="1" x14ac:dyDescent="0.35"/>
    <row r="11885" s="8" customFormat="1" x14ac:dyDescent="0.35"/>
    <row r="11886" s="8" customFormat="1" x14ac:dyDescent="0.35"/>
    <row r="11887" s="8" customFormat="1" x14ac:dyDescent="0.35"/>
    <row r="11888" s="8" customFormat="1" x14ac:dyDescent="0.35"/>
    <row r="11889" s="8" customFormat="1" x14ac:dyDescent="0.35"/>
    <row r="11890" s="8" customFormat="1" x14ac:dyDescent="0.35"/>
    <row r="11891" s="8" customFormat="1" x14ac:dyDescent="0.35"/>
    <row r="11892" s="8" customFormat="1" x14ac:dyDescent="0.35"/>
    <row r="11893" s="8" customFormat="1" x14ac:dyDescent="0.35"/>
    <row r="11894" s="8" customFormat="1" x14ac:dyDescent="0.35"/>
    <row r="11895" s="8" customFormat="1" x14ac:dyDescent="0.35"/>
    <row r="11896" s="8" customFormat="1" x14ac:dyDescent="0.35"/>
    <row r="11897" s="8" customFormat="1" x14ac:dyDescent="0.35"/>
    <row r="11898" s="8" customFormat="1" x14ac:dyDescent="0.35"/>
    <row r="11899" s="8" customFormat="1" x14ac:dyDescent="0.35"/>
    <row r="11900" s="8" customFormat="1" x14ac:dyDescent="0.35"/>
    <row r="11901" s="8" customFormat="1" x14ac:dyDescent="0.35"/>
    <row r="11902" s="8" customFormat="1" x14ac:dyDescent="0.35"/>
    <row r="11903" s="8" customFormat="1" x14ac:dyDescent="0.35"/>
    <row r="11904" s="8" customFormat="1" x14ac:dyDescent="0.35"/>
    <row r="11905" s="8" customFormat="1" x14ac:dyDescent="0.35"/>
    <row r="11906" s="8" customFormat="1" x14ac:dyDescent="0.35"/>
    <row r="11907" s="8" customFormat="1" x14ac:dyDescent="0.35"/>
    <row r="11908" s="8" customFormat="1" x14ac:dyDescent="0.35"/>
    <row r="11909" s="8" customFormat="1" x14ac:dyDescent="0.35"/>
    <row r="11910" s="8" customFormat="1" x14ac:dyDescent="0.35"/>
    <row r="11911" s="8" customFormat="1" x14ac:dyDescent="0.35"/>
    <row r="11912" s="8" customFormat="1" x14ac:dyDescent="0.35"/>
    <row r="11913" s="8" customFormat="1" x14ac:dyDescent="0.35"/>
    <row r="11914" s="8" customFormat="1" x14ac:dyDescent="0.35"/>
    <row r="11915" s="8" customFormat="1" x14ac:dyDescent="0.35"/>
    <row r="11916" s="8" customFormat="1" x14ac:dyDescent="0.35"/>
    <row r="11917" s="8" customFormat="1" x14ac:dyDescent="0.35"/>
    <row r="11918" s="8" customFormat="1" x14ac:dyDescent="0.35"/>
    <row r="11919" s="8" customFormat="1" x14ac:dyDescent="0.35"/>
    <row r="11920" s="8" customFormat="1" x14ac:dyDescent="0.35"/>
    <row r="11921" s="8" customFormat="1" x14ac:dyDescent="0.35"/>
    <row r="11922" s="8" customFormat="1" x14ac:dyDescent="0.35"/>
    <row r="11923" s="8" customFormat="1" x14ac:dyDescent="0.35"/>
    <row r="11924" s="8" customFormat="1" x14ac:dyDescent="0.35"/>
    <row r="11925" s="8" customFormat="1" x14ac:dyDescent="0.35"/>
    <row r="11926" s="8" customFormat="1" x14ac:dyDescent="0.35"/>
    <row r="11927" s="8" customFormat="1" x14ac:dyDescent="0.35"/>
    <row r="11928" s="8" customFormat="1" x14ac:dyDescent="0.35"/>
    <row r="11929" s="8" customFormat="1" x14ac:dyDescent="0.35"/>
    <row r="11930" s="8" customFormat="1" x14ac:dyDescent="0.35"/>
    <row r="11931" s="8" customFormat="1" x14ac:dyDescent="0.35"/>
    <row r="11932" s="8" customFormat="1" x14ac:dyDescent="0.35"/>
    <row r="11933" s="8" customFormat="1" x14ac:dyDescent="0.35"/>
    <row r="11934" s="8" customFormat="1" x14ac:dyDescent="0.35"/>
    <row r="11935" s="8" customFormat="1" x14ac:dyDescent="0.35"/>
    <row r="11936" s="8" customFormat="1" x14ac:dyDescent="0.35"/>
    <row r="11937" s="8" customFormat="1" x14ac:dyDescent="0.35"/>
    <row r="11938" s="8" customFormat="1" x14ac:dyDescent="0.35"/>
    <row r="11939" s="8" customFormat="1" x14ac:dyDescent="0.35"/>
    <row r="11940" s="8" customFormat="1" x14ac:dyDescent="0.35"/>
    <row r="11941" s="8" customFormat="1" x14ac:dyDescent="0.35"/>
    <row r="11942" s="8" customFormat="1" x14ac:dyDescent="0.35"/>
    <row r="11943" s="8" customFormat="1" x14ac:dyDescent="0.35"/>
    <row r="11944" s="8" customFormat="1" x14ac:dyDescent="0.35"/>
    <row r="11945" s="8" customFormat="1" x14ac:dyDescent="0.35"/>
    <row r="11946" s="8" customFormat="1" x14ac:dyDescent="0.35"/>
    <row r="11947" s="8" customFormat="1" x14ac:dyDescent="0.35"/>
    <row r="11948" s="8" customFormat="1" x14ac:dyDescent="0.35"/>
    <row r="11949" s="8" customFormat="1" x14ac:dyDescent="0.35"/>
    <row r="11950" s="8" customFormat="1" x14ac:dyDescent="0.35"/>
    <row r="11951" s="8" customFormat="1" x14ac:dyDescent="0.35"/>
    <row r="11952" s="8" customFormat="1" x14ac:dyDescent="0.35"/>
    <row r="11953" s="8" customFormat="1" x14ac:dyDescent="0.35"/>
    <row r="11954" s="8" customFormat="1" x14ac:dyDescent="0.35"/>
    <row r="11955" s="8" customFormat="1" x14ac:dyDescent="0.35"/>
    <row r="11956" s="8" customFormat="1" x14ac:dyDescent="0.35"/>
    <row r="11957" s="8" customFormat="1" x14ac:dyDescent="0.35"/>
    <row r="11958" s="8" customFormat="1" x14ac:dyDescent="0.35"/>
    <row r="11959" s="8" customFormat="1" x14ac:dyDescent="0.35"/>
    <row r="11960" s="8" customFormat="1" x14ac:dyDescent="0.35"/>
    <row r="11961" s="8" customFormat="1" x14ac:dyDescent="0.35"/>
    <row r="11962" s="8" customFormat="1" x14ac:dyDescent="0.35"/>
    <row r="11963" s="8" customFormat="1" x14ac:dyDescent="0.35"/>
    <row r="11964" s="8" customFormat="1" x14ac:dyDescent="0.35"/>
    <row r="11965" s="8" customFormat="1" x14ac:dyDescent="0.35"/>
    <row r="11966" s="8" customFormat="1" x14ac:dyDescent="0.35"/>
    <row r="11967" s="8" customFormat="1" x14ac:dyDescent="0.35"/>
    <row r="11968" s="8" customFormat="1" x14ac:dyDescent="0.35"/>
    <row r="11969" s="8" customFormat="1" x14ac:dyDescent="0.35"/>
    <row r="11970" s="8" customFormat="1" x14ac:dyDescent="0.35"/>
    <row r="11971" s="8" customFormat="1" x14ac:dyDescent="0.35"/>
    <row r="11972" s="8" customFormat="1" x14ac:dyDescent="0.35"/>
    <row r="11973" s="8" customFormat="1" x14ac:dyDescent="0.35"/>
    <row r="11974" s="8" customFormat="1" x14ac:dyDescent="0.35"/>
    <row r="11975" s="8" customFormat="1" x14ac:dyDescent="0.35"/>
    <row r="11976" s="8" customFormat="1" x14ac:dyDescent="0.35"/>
    <row r="11977" s="8" customFormat="1" x14ac:dyDescent="0.35"/>
    <row r="11978" s="8" customFormat="1" x14ac:dyDescent="0.35"/>
    <row r="11979" s="8" customFormat="1" x14ac:dyDescent="0.35"/>
    <row r="11980" s="8" customFormat="1" x14ac:dyDescent="0.35"/>
    <row r="11981" s="8" customFormat="1" x14ac:dyDescent="0.35"/>
    <row r="11982" s="8" customFormat="1" x14ac:dyDescent="0.35"/>
    <row r="11983" s="8" customFormat="1" x14ac:dyDescent="0.35"/>
    <row r="11984" s="8" customFormat="1" x14ac:dyDescent="0.35"/>
    <row r="11985" s="8" customFormat="1" x14ac:dyDescent="0.35"/>
    <row r="11986" s="8" customFormat="1" x14ac:dyDescent="0.35"/>
    <row r="11987" s="8" customFormat="1" x14ac:dyDescent="0.35"/>
    <row r="11988" s="8" customFormat="1" x14ac:dyDescent="0.35"/>
    <row r="11989" s="8" customFormat="1" x14ac:dyDescent="0.35"/>
    <row r="11990" s="8" customFormat="1" x14ac:dyDescent="0.35"/>
    <row r="11991" s="8" customFormat="1" x14ac:dyDescent="0.35"/>
    <row r="11992" s="8" customFormat="1" x14ac:dyDescent="0.35"/>
    <row r="11993" s="8" customFormat="1" x14ac:dyDescent="0.35"/>
    <row r="11994" s="8" customFormat="1" x14ac:dyDescent="0.35"/>
    <row r="11995" s="8" customFormat="1" x14ac:dyDescent="0.35"/>
    <row r="11996" s="8" customFormat="1" x14ac:dyDescent="0.35"/>
    <row r="11997" s="8" customFormat="1" x14ac:dyDescent="0.35"/>
    <row r="11998" s="8" customFormat="1" x14ac:dyDescent="0.35"/>
    <row r="11999" s="8" customFormat="1" x14ac:dyDescent="0.35"/>
    <row r="12000" s="8" customFormat="1" x14ac:dyDescent="0.35"/>
    <row r="12001" s="8" customFormat="1" x14ac:dyDescent="0.35"/>
    <row r="12002" s="8" customFormat="1" x14ac:dyDescent="0.35"/>
    <row r="12003" s="8" customFormat="1" x14ac:dyDescent="0.35"/>
    <row r="12004" s="8" customFormat="1" x14ac:dyDescent="0.35"/>
    <row r="12005" s="8" customFormat="1" x14ac:dyDescent="0.35"/>
    <row r="12006" s="8" customFormat="1" x14ac:dyDescent="0.35"/>
    <row r="12007" s="8" customFormat="1" x14ac:dyDescent="0.35"/>
    <row r="12008" s="8" customFormat="1" x14ac:dyDescent="0.35"/>
    <row r="12009" s="8" customFormat="1" x14ac:dyDescent="0.35"/>
    <row r="12010" s="8" customFormat="1" x14ac:dyDescent="0.35"/>
    <row r="12011" s="8" customFormat="1" x14ac:dyDescent="0.35"/>
    <row r="12012" s="8" customFormat="1" x14ac:dyDescent="0.35"/>
    <row r="12013" s="8" customFormat="1" x14ac:dyDescent="0.35"/>
    <row r="12014" s="8" customFormat="1" x14ac:dyDescent="0.35"/>
    <row r="12015" s="8" customFormat="1" x14ac:dyDescent="0.35"/>
    <row r="12016" s="8" customFormat="1" x14ac:dyDescent="0.35"/>
    <row r="12017" s="8" customFormat="1" x14ac:dyDescent="0.35"/>
    <row r="12018" s="8" customFormat="1" x14ac:dyDescent="0.35"/>
    <row r="12019" s="8" customFormat="1" x14ac:dyDescent="0.35"/>
    <row r="12020" s="8" customFormat="1" x14ac:dyDescent="0.35"/>
    <row r="12021" s="8" customFormat="1" x14ac:dyDescent="0.35"/>
    <row r="12022" s="8" customFormat="1" x14ac:dyDescent="0.35"/>
    <row r="12023" s="8" customFormat="1" x14ac:dyDescent="0.35"/>
    <row r="12024" s="8" customFormat="1" x14ac:dyDescent="0.35"/>
    <row r="12025" s="8" customFormat="1" x14ac:dyDescent="0.35"/>
    <row r="12026" s="8" customFormat="1" x14ac:dyDescent="0.35"/>
    <row r="12027" s="8" customFormat="1" x14ac:dyDescent="0.35"/>
    <row r="12028" s="8" customFormat="1" x14ac:dyDescent="0.35"/>
    <row r="12029" s="8" customFormat="1" x14ac:dyDescent="0.35"/>
    <row r="12030" s="8" customFormat="1" x14ac:dyDescent="0.35"/>
    <row r="12031" s="8" customFormat="1" x14ac:dyDescent="0.35"/>
    <row r="12032" s="8" customFormat="1" x14ac:dyDescent="0.35"/>
    <row r="12033" s="8" customFormat="1" x14ac:dyDescent="0.35"/>
    <row r="12034" s="8" customFormat="1" x14ac:dyDescent="0.35"/>
    <row r="12035" s="8" customFormat="1" x14ac:dyDescent="0.35"/>
    <row r="12036" s="8" customFormat="1" x14ac:dyDescent="0.35"/>
    <row r="12037" s="8" customFormat="1" x14ac:dyDescent="0.35"/>
    <row r="12038" s="8" customFormat="1" x14ac:dyDescent="0.35"/>
    <row r="12039" s="8" customFormat="1" x14ac:dyDescent="0.35"/>
    <row r="12040" s="8" customFormat="1" x14ac:dyDescent="0.35"/>
    <row r="12041" s="8" customFormat="1" x14ac:dyDescent="0.35"/>
    <row r="12042" s="8" customFormat="1" x14ac:dyDescent="0.35"/>
    <row r="12043" s="8" customFormat="1" x14ac:dyDescent="0.35"/>
    <row r="12044" s="8" customFormat="1" x14ac:dyDescent="0.35"/>
    <row r="12045" s="8" customFormat="1" x14ac:dyDescent="0.35"/>
    <row r="12046" s="8" customFormat="1" x14ac:dyDescent="0.35"/>
    <row r="12047" s="8" customFormat="1" x14ac:dyDescent="0.35"/>
    <row r="12048" s="8" customFormat="1" x14ac:dyDescent="0.35"/>
    <row r="12049" s="8" customFormat="1" x14ac:dyDescent="0.35"/>
    <row r="12050" s="8" customFormat="1" x14ac:dyDescent="0.35"/>
    <row r="12051" s="8" customFormat="1" x14ac:dyDescent="0.35"/>
    <row r="12052" s="8" customFormat="1" x14ac:dyDescent="0.35"/>
    <row r="12053" s="8" customFormat="1" x14ac:dyDescent="0.35"/>
    <row r="12054" s="8" customFormat="1" x14ac:dyDescent="0.35"/>
    <row r="12055" s="8" customFormat="1" x14ac:dyDescent="0.35"/>
    <row r="12056" s="8" customFormat="1" x14ac:dyDescent="0.35"/>
    <row r="12057" s="8" customFormat="1" x14ac:dyDescent="0.35"/>
    <row r="12058" s="8" customFormat="1" x14ac:dyDescent="0.35"/>
    <row r="12059" s="8" customFormat="1" x14ac:dyDescent="0.35"/>
    <row r="12060" s="8" customFormat="1" x14ac:dyDescent="0.35"/>
    <row r="12061" s="8" customFormat="1" x14ac:dyDescent="0.35"/>
    <row r="12062" s="8" customFormat="1" x14ac:dyDescent="0.35"/>
    <row r="12063" s="8" customFormat="1" x14ac:dyDescent="0.35"/>
    <row r="12064" s="8" customFormat="1" x14ac:dyDescent="0.35"/>
    <row r="12065" s="8" customFormat="1" x14ac:dyDescent="0.35"/>
    <row r="12066" s="8" customFormat="1" x14ac:dyDescent="0.35"/>
    <row r="12067" s="8" customFormat="1" x14ac:dyDescent="0.35"/>
    <row r="12068" s="8" customFormat="1" x14ac:dyDescent="0.35"/>
    <row r="12069" s="8" customFormat="1" x14ac:dyDescent="0.35"/>
    <row r="12070" s="8" customFormat="1" x14ac:dyDescent="0.35"/>
    <row r="12071" s="8" customFormat="1" x14ac:dyDescent="0.35"/>
    <row r="12072" s="8" customFormat="1" x14ac:dyDescent="0.35"/>
    <row r="12073" s="8" customFormat="1" x14ac:dyDescent="0.35"/>
    <row r="12074" s="8" customFormat="1" x14ac:dyDescent="0.35"/>
    <row r="12075" s="8" customFormat="1" x14ac:dyDescent="0.35"/>
    <row r="12076" s="8" customFormat="1" x14ac:dyDescent="0.35"/>
    <row r="12077" s="8" customFormat="1" x14ac:dyDescent="0.35"/>
    <row r="12078" s="8" customFormat="1" x14ac:dyDescent="0.35"/>
    <row r="12079" s="8" customFormat="1" x14ac:dyDescent="0.35"/>
    <row r="12080" s="8" customFormat="1" x14ac:dyDescent="0.35"/>
    <row r="12081" s="8" customFormat="1" x14ac:dyDescent="0.35"/>
    <row r="12082" s="8" customFormat="1" x14ac:dyDescent="0.35"/>
    <row r="12083" s="8" customFormat="1" x14ac:dyDescent="0.35"/>
    <row r="12084" s="8" customFormat="1" x14ac:dyDescent="0.35"/>
    <row r="12085" s="8" customFormat="1" x14ac:dyDescent="0.35"/>
    <row r="12086" s="8" customFormat="1" x14ac:dyDescent="0.35"/>
    <row r="12087" s="8" customFormat="1" x14ac:dyDescent="0.35"/>
    <row r="12088" s="8" customFormat="1" x14ac:dyDescent="0.35"/>
    <row r="12089" s="8" customFormat="1" x14ac:dyDescent="0.35"/>
    <row r="12090" s="8" customFormat="1" x14ac:dyDescent="0.35"/>
    <row r="12091" s="8" customFormat="1" x14ac:dyDescent="0.35"/>
    <row r="12092" s="8" customFormat="1" x14ac:dyDescent="0.35"/>
    <row r="12093" s="8" customFormat="1" x14ac:dyDescent="0.35"/>
    <row r="12094" s="8" customFormat="1" x14ac:dyDescent="0.35"/>
    <row r="12095" s="8" customFormat="1" x14ac:dyDescent="0.35"/>
    <row r="12096" s="8" customFormat="1" x14ac:dyDescent="0.35"/>
    <row r="12097" s="8" customFormat="1" x14ac:dyDescent="0.35"/>
    <row r="12098" s="8" customFormat="1" x14ac:dyDescent="0.35"/>
    <row r="12099" s="8" customFormat="1" x14ac:dyDescent="0.35"/>
    <row r="12100" s="8" customFormat="1" x14ac:dyDescent="0.35"/>
    <row r="12101" s="8" customFormat="1" x14ac:dyDescent="0.35"/>
    <row r="12102" s="8" customFormat="1" x14ac:dyDescent="0.35"/>
    <row r="12103" s="8" customFormat="1" x14ac:dyDescent="0.35"/>
    <row r="12104" s="8" customFormat="1" x14ac:dyDescent="0.35"/>
    <row r="12105" s="8" customFormat="1" x14ac:dyDescent="0.35"/>
    <row r="12106" s="8" customFormat="1" x14ac:dyDescent="0.35"/>
    <row r="12107" s="8" customFormat="1" x14ac:dyDescent="0.35"/>
    <row r="12108" s="8" customFormat="1" x14ac:dyDescent="0.35"/>
    <row r="12109" s="8" customFormat="1" x14ac:dyDescent="0.35"/>
    <row r="12110" s="8" customFormat="1" x14ac:dyDescent="0.35"/>
    <row r="12111" s="8" customFormat="1" x14ac:dyDescent="0.35"/>
    <row r="12112" s="8" customFormat="1" x14ac:dyDescent="0.35"/>
    <row r="12113" s="8" customFormat="1" x14ac:dyDescent="0.35"/>
    <row r="12114" s="8" customFormat="1" x14ac:dyDescent="0.35"/>
    <row r="12115" s="8" customFormat="1" x14ac:dyDescent="0.35"/>
    <row r="12116" s="8" customFormat="1" x14ac:dyDescent="0.35"/>
    <row r="12117" s="8" customFormat="1" x14ac:dyDescent="0.35"/>
    <row r="12118" s="8" customFormat="1" x14ac:dyDescent="0.35"/>
    <row r="12119" s="8" customFormat="1" x14ac:dyDescent="0.35"/>
    <row r="12120" s="8" customFormat="1" x14ac:dyDescent="0.35"/>
    <row r="12121" s="8" customFormat="1" x14ac:dyDescent="0.35"/>
    <row r="12122" s="8" customFormat="1" x14ac:dyDescent="0.35"/>
    <row r="12123" s="8" customFormat="1" x14ac:dyDescent="0.35"/>
    <row r="12124" s="8" customFormat="1" x14ac:dyDescent="0.35"/>
    <row r="12125" s="8" customFormat="1" x14ac:dyDescent="0.35"/>
    <row r="12126" s="8" customFormat="1" x14ac:dyDescent="0.35"/>
    <row r="12127" s="8" customFormat="1" x14ac:dyDescent="0.35"/>
    <row r="12128" s="8" customFormat="1" x14ac:dyDescent="0.35"/>
    <row r="12129" s="8" customFormat="1" x14ac:dyDescent="0.35"/>
    <row r="12130" s="8" customFormat="1" x14ac:dyDescent="0.35"/>
    <row r="12131" s="8" customFormat="1" x14ac:dyDescent="0.35"/>
    <row r="12132" s="8" customFormat="1" x14ac:dyDescent="0.35"/>
    <row r="12133" s="8" customFormat="1" x14ac:dyDescent="0.35"/>
    <row r="12134" s="8" customFormat="1" x14ac:dyDescent="0.35"/>
    <row r="12135" s="8" customFormat="1" x14ac:dyDescent="0.35"/>
    <row r="12136" s="8" customFormat="1" x14ac:dyDescent="0.35"/>
    <row r="12137" s="8" customFormat="1" x14ac:dyDescent="0.35"/>
    <row r="12138" s="8" customFormat="1" x14ac:dyDescent="0.35"/>
    <row r="12139" s="8" customFormat="1" x14ac:dyDescent="0.35"/>
    <row r="12140" s="8" customFormat="1" x14ac:dyDescent="0.35"/>
    <row r="12141" s="8" customFormat="1" x14ac:dyDescent="0.35"/>
    <row r="12142" s="8" customFormat="1" x14ac:dyDescent="0.35"/>
    <row r="12143" s="8" customFormat="1" x14ac:dyDescent="0.35"/>
    <row r="12144" s="8" customFormat="1" x14ac:dyDescent="0.35"/>
    <row r="12145" s="8" customFormat="1" x14ac:dyDescent="0.35"/>
    <row r="12146" s="8" customFormat="1" x14ac:dyDescent="0.35"/>
    <row r="12147" s="8" customFormat="1" x14ac:dyDescent="0.35"/>
    <row r="12148" s="8" customFormat="1" x14ac:dyDescent="0.35"/>
    <row r="12149" s="8" customFormat="1" x14ac:dyDescent="0.35"/>
    <row r="12150" s="8" customFormat="1" x14ac:dyDescent="0.35"/>
    <row r="12151" s="8" customFormat="1" x14ac:dyDescent="0.35"/>
    <row r="12152" s="8" customFormat="1" x14ac:dyDescent="0.35"/>
    <row r="12153" s="8" customFormat="1" x14ac:dyDescent="0.35"/>
    <row r="12154" s="8" customFormat="1" x14ac:dyDescent="0.35"/>
    <row r="12155" s="8" customFormat="1" x14ac:dyDescent="0.35"/>
    <row r="12156" s="8" customFormat="1" x14ac:dyDescent="0.35"/>
    <row r="12157" s="8" customFormat="1" x14ac:dyDescent="0.35"/>
    <row r="12158" s="8" customFormat="1" x14ac:dyDescent="0.35"/>
    <row r="12159" s="8" customFormat="1" x14ac:dyDescent="0.35"/>
    <row r="12160" s="8" customFormat="1" x14ac:dyDescent="0.35"/>
    <row r="12161" s="8" customFormat="1" x14ac:dyDescent="0.35"/>
    <row r="12162" s="8" customFormat="1" x14ac:dyDescent="0.35"/>
    <row r="12163" s="8" customFormat="1" x14ac:dyDescent="0.35"/>
    <row r="12164" s="8" customFormat="1" x14ac:dyDescent="0.35"/>
    <row r="12165" s="8" customFormat="1" x14ac:dyDescent="0.35"/>
    <row r="12166" s="8" customFormat="1" x14ac:dyDescent="0.35"/>
    <row r="12167" s="8" customFormat="1" x14ac:dyDescent="0.35"/>
    <row r="12168" s="8" customFormat="1" x14ac:dyDescent="0.35"/>
    <row r="12169" s="8" customFormat="1" x14ac:dyDescent="0.35"/>
    <row r="12170" s="8" customFormat="1" x14ac:dyDescent="0.35"/>
    <row r="12171" s="8" customFormat="1" x14ac:dyDescent="0.35"/>
    <row r="12172" s="8" customFormat="1" x14ac:dyDescent="0.35"/>
    <row r="12173" s="8" customFormat="1" x14ac:dyDescent="0.35"/>
    <row r="12174" s="8" customFormat="1" x14ac:dyDescent="0.35"/>
    <row r="12175" s="8" customFormat="1" x14ac:dyDescent="0.35"/>
    <row r="12176" s="8" customFormat="1" x14ac:dyDescent="0.35"/>
    <row r="12177" s="8" customFormat="1" x14ac:dyDescent="0.35"/>
    <row r="12178" s="8" customFormat="1" x14ac:dyDescent="0.35"/>
    <row r="12179" s="8" customFormat="1" x14ac:dyDescent="0.35"/>
    <row r="12180" s="8" customFormat="1" x14ac:dyDescent="0.35"/>
    <row r="12181" s="8" customFormat="1" x14ac:dyDescent="0.35"/>
    <row r="12182" s="8" customFormat="1" x14ac:dyDescent="0.35"/>
    <row r="12183" s="8" customFormat="1" x14ac:dyDescent="0.35"/>
    <row r="12184" s="8" customFormat="1" x14ac:dyDescent="0.35"/>
    <row r="12185" s="8" customFormat="1" x14ac:dyDescent="0.35"/>
    <row r="12186" s="8" customFormat="1" x14ac:dyDescent="0.35"/>
    <row r="12187" s="8" customFormat="1" x14ac:dyDescent="0.35"/>
    <row r="12188" s="8" customFormat="1" x14ac:dyDescent="0.35"/>
    <row r="12189" s="8" customFormat="1" x14ac:dyDescent="0.35"/>
    <row r="12190" s="8" customFormat="1" x14ac:dyDescent="0.35"/>
    <row r="12191" s="8" customFormat="1" x14ac:dyDescent="0.35"/>
    <row r="12192" s="8" customFormat="1" x14ac:dyDescent="0.35"/>
    <row r="12193" s="8" customFormat="1" x14ac:dyDescent="0.35"/>
    <row r="12194" s="8" customFormat="1" x14ac:dyDescent="0.35"/>
    <row r="12195" s="8" customFormat="1" x14ac:dyDescent="0.35"/>
    <row r="12196" s="8" customFormat="1" x14ac:dyDescent="0.35"/>
    <row r="12197" s="8" customFormat="1" x14ac:dyDescent="0.35"/>
    <row r="12198" s="8" customFormat="1" x14ac:dyDescent="0.35"/>
    <row r="12199" s="8" customFormat="1" x14ac:dyDescent="0.35"/>
    <row r="12200" s="8" customFormat="1" x14ac:dyDescent="0.35"/>
    <row r="12201" s="8" customFormat="1" x14ac:dyDescent="0.35"/>
    <row r="12202" s="8" customFormat="1" x14ac:dyDescent="0.35"/>
    <row r="12203" s="8" customFormat="1" x14ac:dyDescent="0.35"/>
    <row r="12204" s="8" customFormat="1" x14ac:dyDescent="0.35"/>
    <row r="12205" s="8" customFormat="1" x14ac:dyDescent="0.35"/>
    <row r="12206" s="8" customFormat="1" x14ac:dyDescent="0.35"/>
    <row r="12207" s="8" customFormat="1" x14ac:dyDescent="0.35"/>
    <row r="12208" s="8" customFormat="1" x14ac:dyDescent="0.35"/>
    <row r="12209" s="8" customFormat="1" x14ac:dyDescent="0.35"/>
    <row r="12210" s="8" customFormat="1" x14ac:dyDescent="0.35"/>
    <row r="12211" s="8" customFormat="1" x14ac:dyDescent="0.35"/>
    <row r="12212" s="8" customFormat="1" x14ac:dyDescent="0.35"/>
    <row r="12213" s="8" customFormat="1" x14ac:dyDescent="0.35"/>
    <row r="12214" s="8" customFormat="1" x14ac:dyDescent="0.35"/>
    <row r="12215" s="8" customFormat="1" x14ac:dyDescent="0.35"/>
    <row r="12216" s="8" customFormat="1" x14ac:dyDescent="0.35"/>
    <row r="12217" s="8" customFormat="1" x14ac:dyDescent="0.35"/>
    <row r="12218" s="8" customFormat="1" x14ac:dyDescent="0.35"/>
    <row r="12219" s="8" customFormat="1" x14ac:dyDescent="0.35"/>
    <row r="12220" s="8" customFormat="1" x14ac:dyDescent="0.35"/>
    <row r="12221" s="8" customFormat="1" x14ac:dyDescent="0.35"/>
    <row r="12222" s="8" customFormat="1" x14ac:dyDescent="0.35"/>
    <row r="12223" s="8" customFormat="1" x14ac:dyDescent="0.35"/>
    <row r="12224" s="8" customFormat="1" x14ac:dyDescent="0.35"/>
    <row r="12225" s="8" customFormat="1" x14ac:dyDescent="0.35"/>
    <row r="12226" s="8" customFormat="1" x14ac:dyDescent="0.35"/>
    <row r="12227" s="8" customFormat="1" x14ac:dyDescent="0.35"/>
    <row r="12228" s="8" customFormat="1" x14ac:dyDescent="0.35"/>
    <row r="12229" s="8" customFormat="1" x14ac:dyDescent="0.35"/>
    <row r="12230" s="8" customFormat="1" x14ac:dyDescent="0.35"/>
    <row r="12231" s="8" customFormat="1" x14ac:dyDescent="0.35"/>
    <row r="12232" s="8" customFormat="1" x14ac:dyDescent="0.35"/>
    <row r="12233" s="8" customFormat="1" x14ac:dyDescent="0.35"/>
    <row r="12234" s="8" customFormat="1" x14ac:dyDescent="0.35"/>
    <row r="12235" s="8" customFormat="1" x14ac:dyDescent="0.35"/>
    <row r="12236" s="8" customFormat="1" x14ac:dyDescent="0.35"/>
    <row r="12237" s="8" customFormat="1" x14ac:dyDescent="0.35"/>
    <row r="12238" s="8" customFormat="1" x14ac:dyDescent="0.35"/>
    <row r="12239" s="8" customFormat="1" x14ac:dyDescent="0.35"/>
    <row r="12240" s="8" customFormat="1" x14ac:dyDescent="0.35"/>
    <row r="12241" s="8" customFormat="1" x14ac:dyDescent="0.35"/>
    <row r="12242" s="8" customFormat="1" x14ac:dyDescent="0.35"/>
    <row r="12243" s="8" customFormat="1" x14ac:dyDescent="0.35"/>
    <row r="12244" s="8" customFormat="1" x14ac:dyDescent="0.35"/>
    <row r="12245" s="8" customFormat="1" x14ac:dyDescent="0.35"/>
    <row r="12246" s="8" customFormat="1" x14ac:dyDescent="0.35"/>
    <row r="12247" s="8" customFormat="1" x14ac:dyDescent="0.35"/>
    <row r="12248" s="8" customFormat="1" x14ac:dyDescent="0.35"/>
    <row r="12249" s="8" customFormat="1" x14ac:dyDescent="0.35"/>
    <row r="12250" s="8" customFormat="1" x14ac:dyDescent="0.35"/>
    <row r="12251" s="8" customFormat="1" x14ac:dyDescent="0.35"/>
    <row r="12252" s="8" customFormat="1" x14ac:dyDescent="0.35"/>
    <row r="12253" s="8" customFormat="1" x14ac:dyDescent="0.35"/>
    <row r="12254" s="8" customFormat="1" x14ac:dyDescent="0.35"/>
    <row r="12255" s="8" customFormat="1" x14ac:dyDescent="0.35"/>
    <row r="12256" s="8" customFormat="1" x14ac:dyDescent="0.35"/>
    <row r="12257" s="8" customFormat="1" x14ac:dyDescent="0.35"/>
    <row r="12258" s="8" customFormat="1" x14ac:dyDescent="0.35"/>
    <row r="12259" s="8" customFormat="1" x14ac:dyDescent="0.35"/>
    <row r="12260" s="8" customFormat="1" x14ac:dyDescent="0.35"/>
    <row r="12261" s="8" customFormat="1" x14ac:dyDescent="0.35"/>
    <row r="12262" s="8" customFormat="1" x14ac:dyDescent="0.35"/>
    <row r="12263" s="8" customFormat="1" x14ac:dyDescent="0.35"/>
    <row r="12264" s="8" customFormat="1" x14ac:dyDescent="0.35"/>
    <row r="12265" s="8" customFormat="1" x14ac:dyDescent="0.35"/>
    <row r="12266" s="8" customFormat="1" x14ac:dyDescent="0.35"/>
    <row r="12267" s="8" customFormat="1" x14ac:dyDescent="0.35"/>
    <row r="12268" s="8" customFormat="1" x14ac:dyDescent="0.35"/>
    <row r="12269" s="8" customFormat="1" x14ac:dyDescent="0.35"/>
    <row r="12270" s="8" customFormat="1" x14ac:dyDescent="0.35"/>
    <row r="12271" s="8" customFormat="1" x14ac:dyDescent="0.35"/>
    <row r="12272" s="8" customFormat="1" x14ac:dyDescent="0.35"/>
    <row r="12273" s="8" customFormat="1" x14ac:dyDescent="0.35"/>
    <row r="12274" s="8" customFormat="1" x14ac:dyDescent="0.35"/>
    <row r="12275" s="8" customFormat="1" x14ac:dyDescent="0.35"/>
    <row r="12276" s="8" customFormat="1" x14ac:dyDescent="0.35"/>
    <row r="12277" s="8" customFormat="1" x14ac:dyDescent="0.35"/>
    <row r="12278" s="8" customFormat="1" x14ac:dyDescent="0.35"/>
    <row r="12279" s="8" customFormat="1" x14ac:dyDescent="0.35"/>
    <row r="12280" s="8" customFormat="1" x14ac:dyDescent="0.35"/>
    <row r="12281" s="8" customFormat="1" x14ac:dyDescent="0.35"/>
    <row r="12282" s="8" customFormat="1" x14ac:dyDescent="0.35"/>
    <row r="12283" s="8" customFormat="1" x14ac:dyDescent="0.35"/>
    <row r="12284" s="8" customFormat="1" x14ac:dyDescent="0.35"/>
    <row r="12285" s="8" customFormat="1" x14ac:dyDescent="0.35"/>
    <row r="12286" s="8" customFormat="1" x14ac:dyDescent="0.35"/>
    <row r="12287" s="8" customFormat="1" x14ac:dyDescent="0.35"/>
    <row r="12288" s="8" customFormat="1" x14ac:dyDescent="0.35"/>
    <row r="12289" s="8" customFormat="1" x14ac:dyDescent="0.35"/>
    <row r="12290" s="8" customFormat="1" x14ac:dyDescent="0.35"/>
    <row r="12291" s="8" customFormat="1" x14ac:dyDescent="0.35"/>
    <row r="12292" s="8" customFormat="1" x14ac:dyDescent="0.35"/>
    <row r="12293" s="8" customFormat="1" x14ac:dyDescent="0.35"/>
    <row r="12294" s="8" customFormat="1" x14ac:dyDescent="0.35"/>
    <row r="12295" s="8" customFormat="1" x14ac:dyDescent="0.35"/>
    <row r="12296" s="8" customFormat="1" x14ac:dyDescent="0.35"/>
    <row r="12297" s="8" customFormat="1" x14ac:dyDescent="0.35"/>
    <row r="12298" s="8" customFormat="1" x14ac:dyDescent="0.35"/>
    <row r="12299" s="8" customFormat="1" x14ac:dyDescent="0.35"/>
    <row r="12300" s="8" customFormat="1" x14ac:dyDescent="0.35"/>
    <row r="12301" s="8" customFormat="1" x14ac:dyDescent="0.35"/>
    <row r="12302" s="8" customFormat="1" x14ac:dyDescent="0.35"/>
    <row r="12303" s="8" customFormat="1" x14ac:dyDescent="0.35"/>
    <row r="12304" s="8" customFormat="1" x14ac:dyDescent="0.35"/>
    <row r="12305" s="8" customFormat="1" x14ac:dyDescent="0.35"/>
    <row r="12306" s="8" customFormat="1" x14ac:dyDescent="0.35"/>
    <row r="12307" s="8" customFormat="1" x14ac:dyDescent="0.35"/>
    <row r="12308" s="8" customFormat="1" x14ac:dyDescent="0.35"/>
    <row r="12309" s="8" customFormat="1" x14ac:dyDescent="0.35"/>
    <row r="12310" s="8" customFormat="1" x14ac:dyDescent="0.35"/>
    <row r="12311" s="8" customFormat="1" x14ac:dyDescent="0.35"/>
    <row r="12312" s="8" customFormat="1" x14ac:dyDescent="0.35"/>
    <row r="12313" s="8" customFormat="1" x14ac:dyDescent="0.35"/>
    <row r="12314" s="8" customFormat="1" x14ac:dyDescent="0.35"/>
    <row r="12315" s="8" customFormat="1" x14ac:dyDescent="0.35"/>
    <row r="12316" s="8" customFormat="1" x14ac:dyDescent="0.35"/>
    <row r="12317" s="8" customFormat="1" x14ac:dyDescent="0.35"/>
    <row r="12318" s="8" customFormat="1" x14ac:dyDescent="0.35"/>
    <row r="12319" s="8" customFormat="1" x14ac:dyDescent="0.35"/>
    <row r="12320" s="8" customFormat="1" x14ac:dyDescent="0.35"/>
    <row r="12321" s="8" customFormat="1" x14ac:dyDescent="0.35"/>
    <row r="12322" s="8" customFormat="1" x14ac:dyDescent="0.35"/>
    <row r="12323" s="8" customFormat="1" x14ac:dyDescent="0.35"/>
    <row r="12324" s="8" customFormat="1" x14ac:dyDescent="0.35"/>
    <row r="12325" s="8" customFormat="1" x14ac:dyDescent="0.35"/>
    <row r="12326" s="8" customFormat="1" x14ac:dyDescent="0.35"/>
    <row r="12327" s="8" customFormat="1" x14ac:dyDescent="0.35"/>
    <row r="12328" s="8" customFormat="1" x14ac:dyDescent="0.35"/>
    <row r="12329" s="8" customFormat="1" x14ac:dyDescent="0.35"/>
    <row r="12330" s="8" customFormat="1" x14ac:dyDescent="0.35"/>
    <row r="12331" s="8" customFormat="1" x14ac:dyDescent="0.35"/>
    <row r="12332" s="8" customFormat="1" x14ac:dyDescent="0.35"/>
    <row r="12333" s="8" customFormat="1" x14ac:dyDescent="0.35"/>
    <row r="12334" s="8" customFormat="1" x14ac:dyDescent="0.35"/>
    <row r="12335" s="8" customFormat="1" x14ac:dyDescent="0.35"/>
    <row r="12336" s="8" customFormat="1" x14ac:dyDescent="0.35"/>
    <row r="12337" s="8" customFormat="1" x14ac:dyDescent="0.35"/>
    <row r="12338" s="8" customFormat="1" x14ac:dyDescent="0.35"/>
    <row r="12339" s="8" customFormat="1" x14ac:dyDescent="0.35"/>
    <row r="12340" s="8" customFormat="1" x14ac:dyDescent="0.35"/>
    <row r="12341" s="8" customFormat="1" x14ac:dyDescent="0.35"/>
    <row r="12342" s="8" customFormat="1" x14ac:dyDescent="0.35"/>
    <row r="12343" s="8" customFormat="1" x14ac:dyDescent="0.35"/>
    <row r="12344" s="8" customFormat="1" x14ac:dyDescent="0.35"/>
    <row r="12345" s="8" customFormat="1" x14ac:dyDescent="0.35"/>
    <row r="12346" s="8" customFormat="1" x14ac:dyDescent="0.35"/>
    <row r="12347" s="8" customFormat="1" x14ac:dyDescent="0.35"/>
    <row r="12348" s="8" customFormat="1" x14ac:dyDescent="0.35"/>
    <row r="12349" s="8" customFormat="1" x14ac:dyDescent="0.35"/>
    <row r="12350" s="8" customFormat="1" x14ac:dyDescent="0.35"/>
    <row r="12351" s="8" customFormat="1" x14ac:dyDescent="0.35"/>
    <row r="12352" s="8" customFormat="1" x14ac:dyDescent="0.35"/>
    <row r="12353" s="8" customFormat="1" x14ac:dyDescent="0.35"/>
    <row r="12354" s="8" customFormat="1" x14ac:dyDescent="0.35"/>
    <row r="12355" s="8" customFormat="1" x14ac:dyDescent="0.35"/>
    <row r="12356" s="8" customFormat="1" x14ac:dyDescent="0.35"/>
    <row r="12357" s="8" customFormat="1" x14ac:dyDescent="0.35"/>
    <row r="12358" s="8" customFormat="1" x14ac:dyDescent="0.35"/>
    <row r="12359" s="8" customFormat="1" x14ac:dyDescent="0.35"/>
    <row r="12360" s="8" customFormat="1" x14ac:dyDescent="0.35"/>
    <row r="12361" s="8" customFormat="1" x14ac:dyDescent="0.35"/>
    <row r="12362" s="8" customFormat="1" x14ac:dyDescent="0.35"/>
    <row r="12363" s="8" customFormat="1" x14ac:dyDescent="0.35"/>
    <row r="12364" s="8" customFormat="1" x14ac:dyDescent="0.35"/>
    <row r="12365" s="8" customFormat="1" x14ac:dyDescent="0.35"/>
    <row r="12366" s="8" customFormat="1" x14ac:dyDescent="0.35"/>
    <row r="12367" s="8" customFormat="1" x14ac:dyDescent="0.35"/>
    <row r="12368" s="8" customFormat="1" x14ac:dyDescent="0.35"/>
    <row r="12369" s="8" customFormat="1" x14ac:dyDescent="0.35"/>
    <row r="12370" s="8" customFormat="1" x14ac:dyDescent="0.35"/>
    <row r="12371" s="8" customFormat="1" x14ac:dyDescent="0.35"/>
    <row r="12372" s="8" customFormat="1" x14ac:dyDescent="0.35"/>
    <row r="12373" s="8" customFormat="1" x14ac:dyDescent="0.35"/>
    <row r="12374" s="8" customFormat="1" x14ac:dyDescent="0.35"/>
    <row r="12375" s="8" customFormat="1" x14ac:dyDescent="0.35"/>
    <row r="12376" s="8" customFormat="1" x14ac:dyDescent="0.35"/>
    <row r="12377" s="8" customFormat="1" x14ac:dyDescent="0.35"/>
    <row r="12378" s="8" customFormat="1" x14ac:dyDescent="0.35"/>
    <row r="12379" s="8" customFormat="1" x14ac:dyDescent="0.35"/>
    <row r="12380" s="8" customFormat="1" x14ac:dyDescent="0.35"/>
    <row r="12381" s="8" customFormat="1" x14ac:dyDescent="0.35"/>
    <row r="12382" s="8" customFormat="1" x14ac:dyDescent="0.35"/>
    <row r="12383" s="8" customFormat="1" x14ac:dyDescent="0.35"/>
    <row r="12384" s="8" customFormat="1" x14ac:dyDescent="0.35"/>
    <row r="12385" s="8" customFormat="1" x14ac:dyDescent="0.35"/>
    <row r="12386" s="8" customFormat="1" x14ac:dyDescent="0.35"/>
    <row r="12387" s="8" customFormat="1" x14ac:dyDescent="0.35"/>
    <row r="12388" s="8" customFormat="1" x14ac:dyDescent="0.35"/>
    <row r="12389" s="8" customFormat="1" x14ac:dyDescent="0.35"/>
    <row r="12390" s="8" customFormat="1" x14ac:dyDescent="0.35"/>
    <row r="12391" s="8" customFormat="1" x14ac:dyDescent="0.35"/>
    <row r="12392" s="8" customFormat="1" x14ac:dyDescent="0.35"/>
    <row r="12393" s="8" customFormat="1" x14ac:dyDescent="0.35"/>
    <row r="12394" s="8" customFormat="1" x14ac:dyDescent="0.35"/>
    <row r="12395" s="8" customFormat="1" x14ac:dyDescent="0.35"/>
    <row r="12396" s="8" customFormat="1" x14ac:dyDescent="0.35"/>
    <row r="12397" s="8" customFormat="1" x14ac:dyDescent="0.35"/>
    <row r="12398" s="8" customFormat="1" x14ac:dyDescent="0.35"/>
    <row r="12399" s="8" customFormat="1" x14ac:dyDescent="0.35"/>
    <row r="12400" s="8" customFormat="1" x14ac:dyDescent="0.35"/>
    <row r="12401" s="8" customFormat="1" x14ac:dyDescent="0.35"/>
    <row r="12402" s="8" customFormat="1" x14ac:dyDescent="0.35"/>
    <row r="12403" s="8" customFormat="1" x14ac:dyDescent="0.35"/>
    <row r="12404" s="8" customFormat="1" x14ac:dyDescent="0.35"/>
    <row r="12405" s="8" customFormat="1" x14ac:dyDescent="0.35"/>
    <row r="12406" s="8" customFormat="1" x14ac:dyDescent="0.35"/>
    <row r="12407" s="8" customFormat="1" x14ac:dyDescent="0.35"/>
    <row r="12408" s="8" customFormat="1" x14ac:dyDescent="0.35"/>
    <row r="12409" s="8" customFormat="1" x14ac:dyDescent="0.35"/>
    <row r="12410" s="8" customFormat="1" x14ac:dyDescent="0.35"/>
    <row r="12411" s="8" customFormat="1" x14ac:dyDescent="0.35"/>
    <row r="12412" s="8" customFormat="1" x14ac:dyDescent="0.35"/>
    <row r="12413" s="8" customFormat="1" x14ac:dyDescent="0.35"/>
    <row r="12414" s="8" customFormat="1" x14ac:dyDescent="0.35"/>
    <row r="12415" s="8" customFormat="1" x14ac:dyDescent="0.35"/>
    <row r="12416" s="8" customFormat="1" x14ac:dyDescent="0.35"/>
    <row r="12417" s="8" customFormat="1" x14ac:dyDescent="0.35"/>
    <row r="12418" s="8" customFormat="1" x14ac:dyDescent="0.35"/>
    <row r="12419" s="8" customFormat="1" x14ac:dyDescent="0.35"/>
    <row r="12420" s="8" customFormat="1" x14ac:dyDescent="0.35"/>
    <row r="12421" s="8" customFormat="1" x14ac:dyDescent="0.35"/>
    <row r="12422" s="8" customFormat="1" x14ac:dyDescent="0.35"/>
    <row r="12423" s="8" customFormat="1" x14ac:dyDescent="0.35"/>
    <row r="12424" s="8" customFormat="1" x14ac:dyDescent="0.35"/>
    <row r="12425" s="8" customFormat="1" x14ac:dyDescent="0.35"/>
    <row r="12426" s="8" customFormat="1" x14ac:dyDescent="0.35"/>
    <row r="12427" s="8" customFormat="1" x14ac:dyDescent="0.35"/>
    <row r="12428" s="8" customFormat="1" x14ac:dyDescent="0.35"/>
    <row r="12429" s="8" customFormat="1" x14ac:dyDescent="0.35"/>
    <row r="12430" s="8" customFormat="1" x14ac:dyDescent="0.35"/>
    <row r="12431" s="8" customFormat="1" x14ac:dyDescent="0.35"/>
    <row r="12432" s="8" customFormat="1" x14ac:dyDescent="0.35"/>
    <row r="12433" s="8" customFormat="1" x14ac:dyDescent="0.35"/>
    <row r="12434" s="8" customFormat="1" x14ac:dyDescent="0.35"/>
    <row r="12435" s="8" customFormat="1" x14ac:dyDescent="0.35"/>
    <row r="12436" s="8" customFormat="1" x14ac:dyDescent="0.35"/>
    <row r="12437" s="8" customFormat="1" x14ac:dyDescent="0.35"/>
    <row r="12438" s="8" customFormat="1" x14ac:dyDescent="0.35"/>
    <row r="12439" s="8" customFormat="1" x14ac:dyDescent="0.35"/>
    <row r="12440" s="8" customFormat="1" x14ac:dyDescent="0.35"/>
    <row r="12441" s="8" customFormat="1" x14ac:dyDescent="0.35"/>
    <row r="12442" s="8" customFormat="1" x14ac:dyDescent="0.35"/>
    <row r="12443" s="8" customFormat="1" x14ac:dyDescent="0.35"/>
    <row r="12444" s="8" customFormat="1" x14ac:dyDescent="0.35"/>
    <row r="12445" s="8" customFormat="1" x14ac:dyDescent="0.35"/>
    <row r="12446" s="8" customFormat="1" x14ac:dyDescent="0.35"/>
    <row r="12447" s="8" customFormat="1" x14ac:dyDescent="0.35"/>
    <row r="12448" s="8" customFormat="1" x14ac:dyDescent="0.35"/>
    <row r="12449" s="8" customFormat="1" x14ac:dyDescent="0.35"/>
    <row r="12450" s="8" customFormat="1" x14ac:dyDescent="0.35"/>
    <row r="12451" s="8" customFormat="1" x14ac:dyDescent="0.35"/>
    <row r="12452" s="8" customFormat="1" x14ac:dyDescent="0.35"/>
    <row r="12453" s="8" customFormat="1" x14ac:dyDescent="0.35"/>
    <row r="12454" s="8" customFormat="1" x14ac:dyDescent="0.35"/>
    <row r="12455" s="8" customFormat="1" x14ac:dyDescent="0.35"/>
    <row r="12456" s="8" customFormat="1" x14ac:dyDescent="0.35"/>
    <row r="12457" s="8" customFormat="1" x14ac:dyDescent="0.35"/>
    <row r="12458" s="8" customFormat="1" x14ac:dyDescent="0.35"/>
    <row r="12459" s="8" customFormat="1" x14ac:dyDescent="0.35"/>
    <row r="12460" s="8" customFormat="1" x14ac:dyDescent="0.35"/>
    <row r="12461" s="8" customFormat="1" x14ac:dyDescent="0.35"/>
    <row r="12462" s="8" customFormat="1" x14ac:dyDescent="0.35"/>
    <row r="12463" s="8" customFormat="1" x14ac:dyDescent="0.35"/>
    <row r="12464" s="8" customFormat="1" x14ac:dyDescent="0.35"/>
    <row r="12465" s="8" customFormat="1" x14ac:dyDescent="0.35"/>
    <row r="12466" s="8" customFormat="1" x14ac:dyDescent="0.35"/>
    <row r="12467" s="8" customFormat="1" x14ac:dyDescent="0.35"/>
    <row r="12468" s="8" customFormat="1" x14ac:dyDescent="0.35"/>
    <row r="12469" s="8" customFormat="1" x14ac:dyDescent="0.35"/>
    <row r="12470" s="8" customFormat="1" x14ac:dyDescent="0.35"/>
    <row r="12471" s="8" customFormat="1" x14ac:dyDescent="0.35"/>
    <row r="12472" s="8" customFormat="1" x14ac:dyDescent="0.35"/>
    <row r="12473" s="8" customFormat="1" x14ac:dyDescent="0.35"/>
    <row r="12474" s="8" customFormat="1" x14ac:dyDescent="0.35"/>
    <row r="12475" s="8" customFormat="1" x14ac:dyDescent="0.35"/>
    <row r="12476" s="8" customFormat="1" x14ac:dyDescent="0.35"/>
    <row r="12477" s="8" customFormat="1" x14ac:dyDescent="0.35"/>
    <row r="12478" s="8" customFormat="1" x14ac:dyDescent="0.35"/>
    <row r="12479" s="8" customFormat="1" x14ac:dyDescent="0.35"/>
    <row r="12480" s="8" customFormat="1" x14ac:dyDescent="0.35"/>
    <row r="12481" s="8" customFormat="1" x14ac:dyDescent="0.35"/>
    <row r="12482" s="8" customFormat="1" x14ac:dyDescent="0.35"/>
    <row r="12483" s="8" customFormat="1" x14ac:dyDescent="0.35"/>
    <row r="12484" s="8" customFormat="1" x14ac:dyDescent="0.35"/>
    <row r="12485" s="8" customFormat="1" x14ac:dyDescent="0.35"/>
    <row r="12486" s="8" customFormat="1" x14ac:dyDescent="0.35"/>
    <row r="12487" s="8" customFormat="1" x14ac:dyDescent="0.35"/>
    <row r="12488" s="8" customFormat="1" x14ac:dyDescent="0.35"/>
    <row r="12489" s="8" customFormat="1" x14ac:dyDescent="0.35"/>
    <row r="12490" s="8" customFormat="1" x14ac:dyDescent="0.35"/>
    <row r="12491" s="8" customFormat="1" x14ac:dyDescent="0.35"/>
    <row r="12492" s="8" customFormat="1" x14ac:dyDescent="0.35"/>
    <row r="12493" s="8" customFormat="1" x14ac:dyDescent="0.35"/>
    <row r="12494" s="8" customFormat="1" x14ac:dyDescent="0.35"/>
    <row r="12495" s="8" customFormat="1" x14ac:dyDescent="0.35"/>
    <row r="12496" s="8" customFormat="1" x14ac:dyDescent="0.35"/>
    <row r="12497" s="8" customFormat="1" x14ac:dyDescent="0.35"/>
    <row r="12498" s="8" customFormat="1" x14ac:dyDescent="0.35"/>
    <row r="12499" s="8" customFormat="1" x14ac:dyDescent="0.35"/>
    <row r="12500" s="8" customFormat="1" x14ac:dyDescent="0.35"/>
    <row r="12501" s="8" customFormat="1" x14ac:dyDescent="0.35"/>
    <row r="12502" s="8" customFormat="1" x14ac:dyDescent="0.35"/>
    <row r="12503" s="8" customFormat="1" x14ac:dyDescent="0.35"/>
    <row r="12504" s="8" customFormat="1" x14ac:dyDescent="0.35"/>
    <row r="12505" s="8" customFormat="1" x14ac:dyDescent="0.35"/>
    <row r="12506" s="8" customFormat="1" x14ac:dyDescent="0.35"/>
    <row r="12507" s="8" customFormat="1" x14ac:dyDescent="0.35"/>
    <row r="12508" s="8" customFormat="1" x14ac:dyDescent="0.35"/>
    <row r="12509" s="8" customFormat="1" x14ac:dyDescent="0.35"/>
    <row r="12510" s="8" customFormat="1" x14ac:dyDescent="0.35"/>
    <row r="12511" s="8" customFormat="1" x14ac:dyDescent="0.35"/>
    <row r="12512" s="8" customFormat="1" x14ac:dyDescent="0.35"/>
    <row r="12513" s="8" customFormat="1" x14ac:dyDescent="0.35"/>
    <row r="12514" s="8" customFormat="1" x14ac:dyDescent="0.35"/>
    <row r="12515" s="8" customFormat="1" x14ac:dyDescent="0.35"/>
    <row r="12516" s="8" customFormat="1" x14ac:dyDescent="0.35"/>
    <row r="12517" s="8" customFormat="1" x14ac:dyDescent="0.35"/>
    <row r="12518" s="8" customFormat="1" x14ac:dyDescent="0.35"/>
    <row r="12519" s="8" customFormat="1" x14ac:dyDescent="0.35"/>
    <row r="12520" s="8" customFormat="1" x14ac:dyDescent="0.35"/>
    <row r="12521" s="8" customFormat="1" x14ac:dyDescent="0.35"/>
    <row r="12522" s="8" customFormat="1" x14ac:dyDescent="0.35"/>
    <row r="12523" s="8" customFormat="1" x14ac:dyDescent="0.35"/>
    <row r="12524" s="8" customFormat="1" x14ac:dyDescent="0.35"/>
    <row r="12525" s="8" customFormat="1" x14ac:dyDescent="0.35"/>
    <row r="12526" s="8" customFormat="1" x14ac:dyDescent="0.35"/>
    <row r="12527" s="8" customFormat="1" x14ac:dyDescent="0.35"/>
    <row r="12528" s="8" customFormat="1" x14ac:dyDescent="0.35"/>
    <row r="12529" s="8" customFormat="1" x14ac:dyDescent="0.35"/>
    <row r="12530" s="8" customFormat="1" x14ac:dyDescent="0.35"/>
    <row r="12531" s="8" customFormat="1" x14ac:dyDescent="0.35"/>
    <row r="12532" s="8" customFormat="1" x14ac:dyDescent="0.35"/>
    <row r="12533" s="8" customFormat="1" x14ac:dyDescent="0.35"/>
    <row r="12534" s="8" customFormat="1" x14ac:dyDescent="0.35"/>
    <row r="12535" s="8" customFormat="1" x14ac:dyDescent="0.35"/>
    <row r="12536" s="8" customFormat="1" x14ac:dyDescent="0.35"/>
    <row r="12537" s="8" customFormat="1" x14ac:dyDescent="0.35"/>
    <row r="12538" s="8" customFormat="1" x14ac:dyDescent="0.35"/>
    <row r="12539" s="8" customFormat="1" x14ac:dyDescent="0.35"/>
    <row r="12540" s="8" customFormat="1" x14ac:dyDescent="0.35"/>
    <row r="12541" s="8" customFormat="1" x14ac:dyDescent="0.35"/>
    <row r="12542" s="8" customFormat="1" x14ac:dyDescent="0.35"/>
    <row r="12543" s="8" customFormat="1" x14ac:dyDescent="0.35"/>
    <row r="12544" s="8" customFormat="1" x14ac:dyDescent="0.35"/>
    <row r="12545" s="8" customFormat="1" x14ac:dyDescent="0.35"/>
    <row r="12546" s="8" customFormat="1" x14ac:dyDescent="0.35"/>
    <row r="12547" s="8" customFormat="1" x14ac:dyDescent="0.35"/>
    <row r="12548" s="8" customFormat="1" x14ac:dyDescent="0.35"/>
    <row r="12549" s="8" customFormat="1" x14ac:dyDescent="0.35"/>
    <row r="12550" s="8" customFormat="1" x14ac:dyDescent="0.35"/>
    <row r="12551" s="8" customFormat="1" x14ac:dyDescent="0.35"/>
    <row r="12552" s="8" customFormat="1" x14ac:dyDescent="0.35"/>
    <row r="12553" s="8" customFormat="1" x14ac:dyDescent="0.35"/>
    <row r="12554" s="8" customFormat="1" x14ac:dyDescent="0.35"/>
    <row r="12555" s="8" customFormat="1" x14ac:dyDescent="0.35"/>
    <row r="12556" s="8" customFormat="1" x14ac:dyDescent="0.35"/>
    <row r="12557" s="8" customFormat="1" x14ac:dyDescent="0.35"/>
    <row r="12558" s="8" customFormat="1" x14ac:dyDescent="0.35"/>
    <row r="12559" s="8" customFormat="1" x14ac:dyDescent="0.35"/>
    <row r="12560" s="8" customFormat="1" x14ac:dyDescent="0.35"/>
    <row r="12561" s="8" customFormat="1" x14ac:dyDescent="0.35"/>
    <row r="12562" s="8" customFormat="1" x14ac:dyDescent="0.35"/>
    <row r="12563" s="8" customFormat="1" x14ac:dyDescent="0.35"/>
    <row r="12564" s="8" customFormat="1" x14ac:dyDescent="0.35"/>
    <row r="12565" s="8" customFormat="1" x14ac:dyDescent="0.35"/>
    <row r="12566" s="8" customFormat="1" x14ac:dyDescent="0.35"/>
    <row r="12567" s="8" customFormat="1" x14ac:dyDescent="0.35"/>
    <row r="12568" s="8" customFormat="1" x14ac:dyDescent="0.35"/>
    <row r="12569" s="8" customFormat="1" x14ac:dyDescent="0.35"/>
    <row r="12570" s="8" customFormat="1" x14ac:dyDescent="0.35"/>
    <row r="12571" s="8" customFormat="1" x14ac:dyDescent="0.35"/>
    <row r="12572" s="8" customFormat="1" x14ac:dyDescent="0.35"/>
    <row r="12573" s="8" customFormat="1" x14ac:dyDescent="0.35"/>
    <row r="12574" s="8" customFormat="1" x14ac:dyDescent="0.35"/>
    <row r="12575" s="8" customFormat="1" x14ac:dyDescent="0.35"/>
    <row r="12576" s="8" customFormat="1" x14ac:dyDescent="0.35"/>
    <row r="12577" s="8" customFormat="1" x14ac:dyDescent="0.35"/>
    <row r="12578" s="8" customFormat="1" x14ac:dyDescent="0.35"/>
    <row r="12579" s="8" customFormat="1" x14ac:dyDescent="0.35"/>
    <row r="12580" s="8" customFormat="1" x14ac:dyDescent="0.35"/>
    <row r="12581" s="8" customFormat="1" x14ac:dyDescent="0.35"/>
    <row r="12582" s="8" customFormat="1" x14ac:dyDescent="0.35"/>
    <row r="12583" s="8" customFormat="1" x14ac:dyDescent="0.35"/>
    <row r="12584" s="8" customFormat="1" x14ac:dyDescent="0.35"/>
    <row r="12585" s="8" customFormat="1" x14ac:dyDescent="0.35"/>
    <row r="12586" s="8" customFormat="1" x14ac:dyDescent="0.35"/>
    <row r="12587" s="8" customFormat="1" x14ac:dyDescent="0.35"/>
    <row r="12588" s="8" customFormat="1" x14ac:dyDescent="0.35"/>
    <row r="12589" s="8" customFormat="1" x14ac:dyDescent="0.35"/>
    <row r="12590" s="8" customFormat="1" x14ac:dyDescent="0.35"/>
    <row r="12591" s="8" customFormat="1" x14ac:dyDescent="0.35"/>
    <row r="12592" s="8" customFormat="1" x14ac:dyDescent="0.35"/>
    <row r="12593" s="8" customFormat="1" x14ac:dyDescent="0.35"/>
    <row r="12594" s="8" customFormat="1" x14ac:dyDescent="0.35"/>
    <row r="12595" s="8" customFormat="1" x14ac:dyDescent="0.35"/>
    <row r="12596" s="8" customFormat="1" x14ac:dyDescent="0.35"/>
    <row r="12597" s="8" customFormat="1" x14ac:dyDescent="0.35"/>
    <row r="12598" s="8" customFormat="1" x14ac:dyDescent="0.35"/>
    <row r="12599" s="8" customFormat="1" x14ac:dyDescent="0.35"/>
    <row r="12600" s="8" customFormat="1" x14ac:dyDescent="0.35"/>
    <row r="12601" s="8" customFormat="1" x14ac:dyDescent="0.35"/>
    <row r="12602" s="8" customFormat="1" x14ac:dyDescent="0.35"/>
    <row r="12603" s="8" customFormat="1" x14ac:dyDescent="0.35"/>
    <row r="12604" s="8" customFormat="1" x14ac:dyDescent="0.35"/>
    <row r="12605" s="8" customFormat="1" x14ac:dyDescent="0.35"/>
    <row r="12606" s="8" customFormat="1" x14ac:dyDescent="0.35"/>
    <row r="12607" s="8" customFormat="1" x14ac:dyDescent="0.35"/>
    <row r="12608" s="8" customFormat="1" x14ac:dyDescent="0.35"/>
    <row r="12609" s="8" customFormat="1" x14ac:dyDescent="0.35"/>
    <row r="12610" s="8" customFormat="1" x14ac:dyDescent="0.35"/>
    <row r="12611" s="8" customFormat="1" x14ac:dyDescent="0.35"/>
    <row r="12612" s="8" customFormat="1" x14ac:dyDescent="0.35"/>
    <row r="12613" s="8" customFormat="1" x14ac:dyDescent="0.35"/>
    <row r="12614" s="8" customFormat="1" x14ac:dyDescent="0.35"/>
    <row r="12615" s="8" customFormat="1" x14ac:dyDescent="0.35"/>
    <row r="12616" s="8" customFormat="1" x14ac:dyDescent="0.35"/>
    <row r="12617" s="8" customFormat="1" x14ac:dyDescent="0.35"/>
    <row r="12618" s="8" customFormat="1" x14ac:dyDescent="0.35"/>
    <row r="12619" s="8" customFormat="1" x14ac:dyDescent="0.35"/>
    <row r="12620" s="8" customFormat="1" x14ac:dyDescent="0.35"/>
    <row r="12621" s="8" customFormat="1" x14ac:dyDescent="0.35"/>
    <row r="12622" s="8" customFormat="1" x14ac:dyDescent="0.35"/>
    <row r="12623" s="8" customFormat="1" x14ac:dyDescent="0.35"/>
    <row r="12624" s="8" customFormat="1" x14ac:dyDescent="0.35"/>
    <row r="12625" s="8" customFormat="1" x14ac:dyDescent="0.35"/>
    <row r="12626" s="8" customFormat="1" x14ac:dyDescent="0.35"/>
    <row r="12627" s="8" customFormat="1" x14ac:dyDescent="0.35"/>
    <row r="12628" s="8" customFormat="1" x14ac:dyDescent="0.35"/>
    <row r="12629" s="8" customFormat="1" x14ac:dyDescent="0.35"/>
    <row r="12630" s="8" customFormat="1" x14ac:dyDescent="0.35"/>
    <row r="12631" s="8" customFormat="1" x14ac:dyDescent="0.35"/>
    <row r="12632" s="8" customFormat="1" x14ac:dyDescent="0.35"/>
    <row r="12633" s="8" customFormat="1" x14ac:dyDescent="0.35"/>
    <row r="12634" s="8" customFormat="1" x14ac:dyDescent="0.35"/>
    <row r="12635" s="8" customFormat="1" x14ac:dyDescent="0.35"/>
    <row r="12636" s="8" customFormat="1" x14ac:dyDescent="0.35"/>
    <row r="12637" s="8" customFormat="1" x14ac:dyDescent="0.35"/>
    <row r="12638" s="8" customFormat="1" x14ac:dyDescent="0.35"/>
    <row r="12639" s="8" customFormat="1" x14ac:dyDescent="0.35"/>
    <row r="12640" s="8" customFormat="1" x14ac:dyDescent="0.35"/>
    <row r="12641" s="8" customFormat="1" x14ac:dyDescent="0.35"/>
    <row r="12642" s="8" customFormat="1" x14ac:dyDescent="0.35"/>
    <row r="12643" s="8" customFormat="1" x14ac:dyDescent="0.35"/>
    <row r="12644" s="8" customFormat="1" x14ac:dyDescent="0.35"/>
    <row r="12645" s="8" customFormat="1" x14ac:dyDescent="0.35"/>
    <row r="12646" s="8" customFormat="1" x14ac:dyDescent="0.35"/>
    <row r="12647" s="8" customFormat="1" x14ac:dyDescent="0.35"/>
    <row r="12648" s="8" customFormat="1" x14ac:dyDescent="0.35"/>
    <row r="12649" s="8" customFormat="1" x14ac:dyDescent="0.35"/>
    <row r="12650" s="8" customFormat="1" x14ac:dyDescent="0.35"/>
    <row r="12651" s="8" customFormat="1" x14ac:dyDescent="0.35"/>
    <row r="12652" s="8" customFormat="1" x14ac:dyDescent="0.35"/>
    <row r="12653" s="8" customFormat="1" x14ac:dyDescent="0.35"/>
    <row r="12654" s="8" customFormat="1" x14ac:dyDescent="0.35"/>
    <row r="12655" s="8" customFormat="1" x14ac:dyDescent="0.35"/>
    <row r="12656" s="8" customFormat="1" x14ac:dyDescent="0.35"/>
    <row r="12657" s="8" customFormat="1" x14ac:dyDescent="0.35"/>
    <row r="12658" s="8" customFormat="1" x14ac:dyDescent="0.35"/>
    <row r="12659" s="8" customFormat="1" x14ac:dyDescent="0.35"/>
    <row r="12660" s="8" customFormat="1" x14ac:dyDescent="0.35"/>
    <row r="12661" s="8" customFormat="1" x14ac:dyDescent="0.35"/>
    <row r="12662" s="8" customFormat="1" x14ac:dyDescent="0.35"/>
    <row r="12663" s="8" customFormat="1" x14ac:dyDescent="0.35"/>
    <row r="12664" s="8" customFormat="1" x14ac:dyDescent="0.35"/>
    <row r="12665" s="8" customFormat="1" x14ac:dyDescent="0.35"/>
    <row r="12666" s="8" customFormat="1" x14ac:dyDescent="0.35"/>
    <row r="12667" s="8" customFormat="1" x14ac:dyDescent="0.35"/>
    <row r="12668" s="8" customFormat="1" x14ac:dyDescent="0.35"/>
    <row r="12669" s="8" customFormat="1" x14ac:dyDescent="0.35"/>
    <row r="12670" s="8" customFormat="1" x14ac:dyDescent="0.35"/>
    <row r="12671" s="8" customFormat="1" x14ac:dyDescent="0.35"/>
    <row r="12672" s="8" customFormat="1" x14ac:dyDescent="0.35"/>
    <row r="12673" s="8" customFormat="1" x14ac:dyDescent="0.35"/>
    <row r="12674" s="8" customFormat="1" x14ac:dyDescent="0.35"/>
    <row r="12675" s="8" customFormat="1" x14ac:dyDescent="0.35"/>
    <row r="12676" s="8" customFormat="1" x14ac:dyDescent="0.35"/>
    <row r="12677" s="8" customFormat="1" x14ac:dyDescent="0.35"/>
    <row r="12678" s="8" customFormat="1" x14ac:dyDescent="0.35"/>
    <row r="12679" s="8" customFormat="1" x14ac:dyDescent="0.35"/>
    <row r="12680" s="8" customFormat="1" x14ac:dyDescent="0.35"/>
    <row r="12681" s="8" customFormat="1" x14ac:dyDescent="0.35"/>
    <row r="12682" s="8" customFormat="1" x14ac:dyDescent="0.35"/>
    <row r="12683" s="8" customFormat="1" x14ac:dyDescent="0.35"/>
    <row r="12684" s="8" customFormat="1" x14ac:dyDescent="0.35"/>
    <row r="12685" s="8" customFormat="1" x14ac:dyDescent="0.35"/>
    <row r="12686" s="8" customFormat="1" x14ac:dyDescent="0.35"/>
    <row r="12687" s="8" customFormat="1" x14ac:dyDescent="0.35"/>
    <row r="12688" s="8" customFormat="1" x14ac:dyDescent="0.35"/>
    <row r="12689" s="8" customFormat="1" x14ac:dyDescent="0.35"/>
    <row r="12690" s="8" customFormat="1" x14ac:dyDescent="0.35"/>
    <row r="12691" s="8" customFormat="1" x14ac:dyDescent="0.35"/>
    <row r="12692" s="8" customFormat="1" x14ac:dyDescent="0.35"/>
    <row r="12693" s="8" customFormat="1" x14ac:dyDescent="0.35"/>
    <row r="12694" s="8" customFormat="1" x14ac:dyDescent="0.35"/>
    <row r="12695" s="8" customFormat="1" x14ac:dyDescent="0.35"/>
    <row r="12696" s="8" customFormat="1" x14ac:dyDescent="0.35"/>
    <row r="12697" s="8" customFormat="1" x14ac:dyDescent="0.35"/>
    <row r="12698" s="8" customFormat="1" x14ac:dyDescent="0.35"/>
    <row r="12699" s="8" customFormat="1" x14ac:dyDescent="0.35"/>
    <row r="12700" s="8" customFormat="1" x14ac:dyDescent="0.35"/>
    <row r="12701" s="8" customFormat="1" x14ac:dyDescent="0.35"/>
    <row r="12702" s="8" customFormat="1" x14ac:dyDescent="0.35"/>
    <row r="12703" s="8" customFormat="1" x14ac:dyDescent="0.35"/>
    <row r="12704" s="8" customFormat="1" x14ac:dyDescent="0.35"/>
    <row r="12705" s="8" customFormat="1" x14ac:dyDescent="0.35"/>
    <row r="12706" s="8" customFormat="1" x14ac:dyDescent="0.35"/>
    <row r="12707" s="8" customFormat="1" x14ac:dyDescent="0.35"/>
    <row r="12708" s="8" customFormat="1" x14ac:dyDescent="0.35"/>
    <row r="12709" s="8" customFormat="1" x14ac:dyDescent="0.35"/>
    <row r="12710" s="8" customFormat="1" x14ac:dyDescent="0.35"/>
    <row r="12711" s="8" customFormat="1" x14ac:dyDescent="0.35"/>
    <row r="12712" s="8" customFormat="1" x14ac:dyDescent="0.35"/>
    <row r="12713" s="8" customFormat="1" x14ac:dyDescent="0.35"/>
    <row r="12714" s="8" customFormat="1" x14ac:dyDescent="0.35"/>
    <row r="12715" s="8" customFormat="1" x14ac:dyDescent="0.35"/>
    <row r="12716" s="8" customFormat="1" x14ac:dyDescent="0.35"/>
    <row r="12717" s="8" customFormat="1" x14ac:dyDescent="0.35"/>
    <row r="12718" s="8" customFormat="1" x14ac:dyDescent="0.35"/>
    <row r="12719" s="8" customFormat="1" x14ac:dyDescent="0.35"/>
    <row r="12720" s="8" customFormat="1" x14ac:dyDescent="0.35"/>
    <row r="12721" s="8" customFormat="1" x14ac:dyDescent="0.35"/>
    <row r="12722" s="8" customFormat="1" x14ac:dyDescent="0.35"/>
    <row r="12723" s="8" customFormat="1" x14ac:dyDescent="0.35"/>
    <row r="12724" s="8" customFormat="1" x14ac:dyDescent="0.35"/>
    <row r="12725" s="8" customFormat="1" x14ac:dyDescent="0.35"/>
    <row r="12726" s="8" customFormat="1" x14ac:dyDescent="0.35"/>
    <row r="12727" s="8" customFormat="1" x14ac:dyDescent="0.35"/>
    <row r="12728" s="8" customFormat="1" x14ac:dyDescent="0.35"/>
    <row r="12729" s="8" customFormat="1" x14ac:dyDescent="0.35"/>
    <row r="12730" s="8" customFormat="1" x14ac:dyDescent="0.35"/>
    <row r="12731" s="8" customFormat="1" x14ac:dyDescent="0.35"/>
    <row r="12732" s="8" customFormat="1" x14ac:dyDescent="0.35"/>
    <row r="12733" s="8" customFormat="1" x14ac:dyDescent="0.35"/>
    <row r="12734" s="8" customFormat="1" x14ac:dyDescent="0.35"/>
    <row r="12735" s="8" customFormat="1" x14ac:dyDescent="0.35"/>
    <row r="12736" s="8" customFormat="1" x14ac:dyDescent="0.35"/>
    <row r="12737" s="8" customFormat="1" x14ac:dyDescent="0.35"/>
    <row r="12738" s="8" customFormat="1" x14ac:dyDescent="0.35"/>
    <row r="12739" s="8" customFormat="1" x14ac:dyDescent="0.35"/>
    <row r="12740" s="8" customFormat="1" x14ac:dyDescent="0.35"/>
    <row r="12741" s="8" customFormat="1" x14ac:dyDescent="0.35"/>
    <row r="12742" s="8" customFormat="1" x14ac:dyDescent="0.35"/>
    <row r="12743" s="8" customFormat="1" x14ac:dyDescent="0.35"/>
    <row r="12744" s="8" customFormat="1" x14ac:dyDescent="0.35"/>
    <row r="12745" s="8" customFormat="1" x14ac:dyDescent="0.35"/>
    <row r="12746" s="8" customFormat="1" x14ac:dyDescent="0.35"/>
    <row r="12747" s="8" customFormat="1" x14ac:dyDescent="0.35"/>
    <row r="12748" s="8" customFormat="1" x14ac:dyDescent="0.35"/>
    <row r="12749" s="8" customFormat="1" x14ac:dyDescent="0.35"/>
    <row r="12750" s="8" customFormat="1" x14ac:dyDescent="0.35"/>
    <row r="12751" s="8" customFormat="1" x14ac:dyDescent="0.35"/>
    <row r="12752" s="8" customFormat="1" x14ac:dyDescent="0.35"/>
    <row r="12753" s="8" customFormat="1" x14ac:dyDescent="0.35"/>
    <row r="12754" s="8" customFormat="1" x14ac:dyDescent="0.35"/>
    <row r="12755" s="8" customFormat="1" x14ac:dyDescent="0.35"/>
    <row r="12756" s="8" customFormat="1" x14ac:dyDescent="0.35"/>
    <row r="12757" s="8" customFormat="1" x14ac:dyDescent="0.35"/>
    <row r="12758" s="8" customFormat="1" x14ac:dyDescent="0.35"/>
    <row r="12759" s="8" customFormat="1" x14ac:dyDescent="0.35"/>
    <row r="12760" s="8" customFormat="1" x14ac:dyDescent="0.35"/>
    <row r="12761" s="8" customFormat="1" x14ac:dyDescent="0.35"/>
    <row r="12762" s="8" customFormat="1" x14ac:dyDescent="0.35"/>
    <row r="12763" s="8" customFormat="1" x14ac:dyDescent="0.35"/>
    <row r="12764" s="8" customFormat="1" x14ac:dyDescent="0.35"/>
    <row r="12765" s="8" customFormat="1" x14ac:dyDescent="0.35"/>
    <row r="12766" s="8" customFormat="1" x14ac:dyDescent="0.35"/>
    <row r="12767" s="8" customFormat="1" x14ac:dyDescent="0.35"/>
    <row r="12768" s="8" customFormat="1" x14ac:dyDescent="0.35"/>
    <row r="12769" s="8" customFormat="1" x14ac:dyDescent="0.35"/>
    <row r="12770" s="8" customFormat="1" x14ac:dyDescent="0.35"/>
    <row r="12771" s="8" customFormat="1" x14ac:dyDescent="0.35"/>
    <row r="12772" s="8" customFormat="1" x14ac:dyDescent="0.35"/>
    <row r="12773" s="8" customFormat="1" x14ac:dyDescent="0.35"/>
    <row r="12774" s="8" customFormat="1" x14ac:dyDescent="0.35"/>
    <row r="12775" s="8" customFormat="1" x14ac:dyDescent="0.35"/>
    <row r="12776" s="8" customFormat="1" x14ac:dyDescent="0.35"/>
    <row r="12777" s="8" customFormat="1" x14ac:dyDescent="0.35"/>
    <row r="12778" s="8" customFormat="1" x14ac:dyDescent="0.35"/>
    <row r="12779" s="8" customFormat="1" x14ac:dyDescent="0.35"/>
    <row r="12780" s="8" customFormat="1" x14ac:dyDescent="0.35"/>
    <row r="12781" s="8" customFormat="1" x14ac:dyDescent="0.35"/>
    <row r="12782" s="8" customFormat="1" x14ac:dyDescent="0.35"/>
    <row r="12783" s="8" customFormat="1" x14ac:dyDescent="0.35"/>
    <row r="12784" s="8" customFormat="1" x14ac:dyDescent="0.35"/>
    <row r="12785" s="8" customFormat="1" x14ac:dyDescent="0.35"/>
    <row r="12786" s="8" customFormat="1" x14ac:dyDescent="0.35"/>
    <row r="12787" s="8" customFormat="1" x14ac:dyDescent="0.35"/>
    <row r="12788" s="8" customFormat="1" x14ac:dyDescent="0.35"/>
    <row r="12789" s="8" customFormat="1" x14ac:dyDescent="0.35"/>
    <row r="12790" s="8" customFormat="1" x14ac:dyDescent="0.35"/>
    <row r="12791" s="8" customFormat="1" x14ac:dyDescent="0.35"/>
    <row r="12792" s="8" customFormat="1" x14ac:dyDescent="0.35"/>
    <row r="12793" s="8" customFormat="1" x14ac:dyDescent="0.35"/>
    <row r="12794" s="8" customFormat="1" x14ac:dyDescent="0.35"/>
    <row r="12795" s="8" customFormat="1" x14ac:dyDescent="0.35"/>
    <row r="12796" s="8" customFormat="1" x14ac:dyDescent="0.35"/>
    <row r="12797" s="8" customFormat="1" x14ac:dyDescent="0.35"/>
    <row r="12798" s="8" customFormat="1" x14ac:dyDescent="0.35"/>
    <row r="12799" s="8" customFormat="1" x14ac:dyDescent="0.35"/>
    <row r="12800" s="8" customFormat="1" x14ac:dyDescent="0.35"/>
    <row r="12801" s="8" customFormat="1" x14ac:dyDescent="0.35"/>
    <row r="12802" s="8" customFormat="1" x14ac:dyDescent="0.35"/>
    <row r="12803" s="8" customFormat="1" x14ac:dyDescent="0.35"/>
    <row r="12804" s="8" customFormat="1" x14ac:dyDescent="0.35"/>
    <row r="12805" s="8" customFormat="1" x14ac:dyDescent="0.35"/>
    <row r="12806" s="8" customFormat="1" x14ac:dyDescent="0.35"/>
    <row r="12807" s="8" customFormat="1" x14ac:dyDescent="0.35"/>
    <row r="12808" s="8" customFormat="1" x14ac:dyDescent="0.35"/>
    <row r="12809" s="8" customFormat="1" x14ac:dyDescent="0.35"/>
    <row r="12810" s="8" customFormat="1" x14ac:dyDescent="0.35"/>
    <row r="12811" s="8" customFormat="1" x14ac:dyDescent="0.35"/>
    <row r="12812" s="8" customFormat="1" x14ac:dyDescent="0.35"/>
    <row r="12813" s="8" customFormat="1" x14ac:dyDescent="0.35"/>
    <row r="12814" s="8" customFormat="1" x14ac:dyDescent="0.35"/>
    <row r="12815" s="8" customFormat="1" x14ac:dyDescent="0.35"/>
    <row r="12816" s="8" customFormat="1" x14ac:dyDescent="0.35"/>
    <row r="12817" s="8" customFormat="1" x14ac:dyDescent="0.35"/>
    <row r="12818" s="8" customFormat="1" x14ac:dyDescent="0.35"/>
    <row r="12819" s="8" customFormat="1" x14ac:dyDescent="0.35"/>
    <row r="12820" s="8" customFormat="1" x14ac:dyDescent="0.35"/>
    <row r="12821" s="8" customFormat="1" x14ac:dyDescent="0.35"/>
    <row r="12822" s="8" customFormat="1" x14ac:dyDescent="0.35"/>
    <row r="12823" s="8" customFormat="1" x14ac:dyDescent="0.35"/>
    <row r="12824" s="8" customFormat="1" x14ac:dyDescent="0.35"/>
    <row r="12825" s="8" customFormat="1" x14ac:dyDescent="0.35"/>
    <row r="12826" s="8" customFormat="1" x14ac:dyDescent="0.35"/>
    <row r="12827" s="8" customFormat="1" x14ac:dyDescent="0.35"/>
    <row r="12828" s="8" customFormat="1" x14ac:dyDescent="0.35"/>
    <row r="12829" s="8" customFormat="1" x14ac:dyDescent="0.35"/>
    <row r="12830" s="8" customFormat="1" x14ac:dyDescent="0.35"/>
    <row r="12831" s="8" customFormat="1" x14ac:dyDescent="0.35"/>
    <row r="12832" s="8" customFormat="1" x14ac:dyDescent="0.35"/>
    <row r="12833" s="8" customFormat="1" x14ac:dyDescent="0.35"/>
    <row r="12834" s="8" customFormat="1" x14ac:dyDescent="0.35"/>
    <row r="12835" s="8" customFormat="1" x14ac:dyDescent="0.35"/>
    <row r="12836" s="8" customFormat="1" x14ac:dyDescent="0.35"/>
    <row r="12837" s="8" customFormat="1" x14ac:dyDescent="0.35"/>
    <row r="12838" s="8" customFormat="1" x14ac:dyDescent="0.35"/>
    <row r="12839" s="8" customFormat="1" x14ac:dyDescent="0.35"/>
    <row r="12840" s="8" customFormat="1" x14ac:dyDescent="0.35"/>
    <row r="12841" s="8" customFormat="1" x14ac:dyDescent="0.35"/>
    <row r="12842" s="8" customFormat="1" x14ac:dyDescent="0.35"/>
    <row r="12843" s="8" customFormat="1" x14ac:dyDescent="0.35"/>
    <row r="12844" s="8" customFormat="1" x14ac:dyDescent="0.35"/>
    <row r="12845" s="8" customFormat="1" x14ac:dyDescent="0.35"/>
    <row r="12846" s="8" customFormat="1" x14ac:dyDescent="0.35"/>
    <row r="12847" s="8" customFormat="1" x14ac:dyDescent="0.35"/>
    <row r="12848" s="8" customFormat="1" x14ac:dyDescent="0.35"/>
    <row r="12849" s="8" customFormat="1" x14ac:dyDescent="0.35"/>
    <row r="12850" s="8" customFormat="1" x14ac:dyDescent="0.35"/>
    <row r="12851" s="8" customFormat="1" x14ac:dyDescent="0.35"/>
    <row r="12852" s="8" customFormat="1" x14ac:dyDescent="0.35"/>
    <row r="12853" s="8" customFormat="1" x14ac:dyDescent="0.35"/>
    <row r="12854" s="8" customFormat="1" x14ac:dyDescent="0.35"/>
    <row r="12855" s="8" customFormat="1" x14ac:dyDescent="0.35"/>
    <row r="12856" s="8" customFormat="1" x14ac:dyDescent="0.35"/>
    <row r="12857" s="8" customFormat="1" x14ac:dyDescent="0.35"/>
    <row r="12858" s="8" customFormat="1" x14ac:dyDescent="0.35"/>
    <row r="12859" s="8" customFormat="1" x14ac:dyDescent="0.35"/>
    <row r="12860" s="8" customFormat="1" x14ac:dyDescent="0.35"/>
    <row r="12861" s="8" customFormat="1" x14ac:dyDescent="0.35"/>
    <row r="12862" s="8" customFormat="1" x14ac:dyDescent="0.35"/>
    <row r="12863" s="8" customFormat="1" x14ac:dyDescent="0.35"/>
    <row r="12864" s="8" customFormat="1" x14ac:dyDescent="0.35"/>
    <row r="12865" s="8" customFormat="1" x14ac:dyDescent="0.35"/>
    <row r="12866" s="8" customFormat="1" x14ac:dyDescent="0.35"/>
    <row r="12867" s="8" customFormat="1" x14ac:dyDescent="0.35"/>
    <row r="12868" s="8" customFormat="1" x14ac:dyDescent="0.35"/>
    <row r="12869" s="8" customFormat="1" x14ac:dyDescent="0.35"/>
    <row r="12870" s="8" customFormat="1" x14ac:dyDescent="0.35"/>
    <row r="12871" s="8" customFormat="1" x14ac:dyDescent="0.35"/>
    <row r="12872" s="8" customFormat="1" x14ac:dyDescent="0.35"/>
    <row r="12873" s="8" customFormat="1" x14ac:dyDescent="0.35"/>
    <row r="12874" s="8" customFormat="1" x14ac:dyDescent="0.35"/>
    <row r="12875" s="8" customFormat="1" x14ac:dyDescent="0.35"/>
    <row r="12876" s="8" customFormat="1" x14ac:dyDescent="0.35"/>
    <row r="12877" s="8" customFormat="1" x14ac:dyDescent="0.35"/>
    <row r="12878" s="8" customFormat="1" x14ac:dyDescent="0.35"/>
    <row r="12879" s="8" customFormat="1" x14ac:dyDescent="0.35"/>
    <row r="12880" s="8" customFormat="1" x14ac:dyDescent="0.35"/>
    <row r="12881" s="8" customFormat="1" x14ac:dyDescent="0.35"/>
    <row r="12882" s="8" customFormat="1" x14ac:dyDescent="0.35"/>
    <row r="12883" s="8" customFormat="1" x14ac:dyDescent="0.35"/>
    <row r="12884" s="8" customFormat="1" x14ac:dyDescent="0.35"/>
    <row r="12885" s="8" customFormat="1" x14ac:dyDescent="0.35"/>
    <row r="12886" s="8" customFormat="1" x14ac:dyDescent="0.35"/>
    <row r="12887" s="8" customFormat="1" x14ac:dyDescent="0.35"/>
    <row r="12888" s="8" customFormat="1" x14ac:dyDescent="0.35"/>
    <row r="12889" s="8" customFormat="1" x14ac:dyDescent="0.35"/>
    <row r="12890" s="8" customFormat="1" x14ac:dyDescent="0.35"/>
    <row r="12891" s="8" customFormat="1" x14ac:dyDescent="0.35"/>
    <row r="12892" s="8" customFormat="1" x14ac:dyDescent="0.35"/>
    <row r="12893" s="8" customFormat="1" x14ac:dyDescent="0.35"/>
    <row r="12894" s="8" customFormat="1" x14ac:dyDescent="0.35"/>
    <row r="12895" s="8" customFormat="1" x14ac:dyDescent="0.35"/>
    <row r="12896" s="8" customFormat="1" x14ac:dyDescent="0.35"/>
    <row r="12897" s="8" customFormat="1" x14ac:dyDescent="0.35"/>
    <row r="12898" s="8" customFormat="1" x14ac:dyDescent="0.35"/>
    <row r="12899" s="8" customFormat="1" x14ac:dyDescent="0.35"/>
    <row r="12900" s="8" customFormat="1" x14ac:dyDescent="0.35"/>
    <row r="12901" s="8" customFormat="1" x14ac:dyDescent="0.35"/>
    <row r="12902" s="8" customFormat="1" x14ac:dyDescent="0.35"/>
    <row r="12903" s="8" customFormat="1" x14ac:dyDescent="0.35"/>
    <row r="12904" s="8" customFormat="1" x14ac:dyDescent="0.35"/>
    <row r="12905" s="8" customFormat="1" x14ac:dyDescent="0.35"/>
    <row r="12906" s="8" customFormat="1" x14ac:dyDescent="0.35"/>
    <row r="12907" s="8" customFormat="1" x14ac:dyDescent="0.35"/>
    <row r="12908" s="8" customFormat="1" x14ac:dyDescent="0.35"/>
    <row r="12909" s="8" customFormat="1" x14ac:dyDescent="0.35"/>
    <row r="12910" s="8" customFormat="1" x14ac:dyDescent="0.35"/>
    <row r="12911" s="8" customFormat="1" x14ac:dyDescent="0.35"/>
    <row r="12912" s="8" customFormat="1" x14ac:dyDescent="0.35"/>
    <row r="12913" s="8" customFormat="1" x14ac:dyDescent="0.35"/>
    <row r="12914" s="8" customFormat="1" x14ac:dyDescent="0.35"/>
    <row r="12915" s="8" customFormat="1" x14ac:dyDescent="0.35"/>
    <row r="12916" s="8" customFormat="1" x14ac:dyDescent="0.35"/>
    <row r="12917" s="8" customFormat="1" x14ac:dyDescent="0.35"/>
    <row r="12918" s="8" customFormat="1" x14ac:dyDescent="0.35"/>
    <row r="12919" s="8" customFormat="1" x14ac:dyDescent="0.35"/>
    <row r="12920" s="8" customFormat="1" x14ac:dyDescent="0.35"/>
    <row r="12921" s="8" customFormat="1" x14ac:dyDescent="0.35"/>
    <row r="12922" s="8" customFormat="1" x14ac:dyDescent="0.35"/>
    <row r="12923" s="8" customFormat="1" x14ac:dyDescent="0.35"/>
    <row r="12924" s="8" customFormat="1" x14ac:dyDescent="0.35"/>
    <row r="12925" s="8" customFormat="1" x14ac:dyDescent="0.35"/>
    <row r="12926" s="8" customFormat="1" x14ac:dyDescent="0.35"/>
    <row r="12927" s="8" customFormat="1" x14ac:dyDescent="0.35"/>
    <row r="12928" s="8" customFormat="1" x14ac:dyDescent="0.35"/>
    <row r="12929" s="8" customFormat="1" x14ac:dyDescent="0.35"/>
    <row r="12930" s="8" customFormat="1" x14ac:dyDescent="0.35"/>
    <row r="12931" s="8" customFormat="1" x14ac:dyDescent="0.35"/>
    <row r="12932" s="8" customFormat="1" x14ac:dyDescent="0.35"/>
    <row r="12933" s="8" customFormat="1" x14ac:dyDescent="0.35"/>
    <row r="12934" s="8" customFormat="1" x14ac:dyDescent="0.35"/>
    <row r="12935" s="8" customFormat="1" x14ac:dyDescent="0.35"/>
    <row r="12936" s="8" customFormat="1" x14ac:dyDescent="0.35"/>
    <row r="12937" s="8" customFormat="1" x14ac:dyDescent="0.35"/>
    <row r="12938" s="8" customFormat="1" x14ac:dyDescent="0.35"/>
    <row r="12939" s="8" customFormat="1" x14ac:dyDescent="0.35"/>
    <row r="12940" s="8" customFormat="1" x14ac:dyDescent="0.35"/>
    <row r="12941" s="8" customFormat="1" x14ac:dyDescent="0.35"/>
    <row r="12942" s="8" customFormat="1" x14ac:dyDescent="0.35"/>
    <row r="12943" s="8" customFormat="1" x14ac:dyDescent="0.35"/>
    <row r="12944" s="8" customFormat="1" x14ac:dyDescent="0.35"/>
    <row r="12945" s="8" customFormat="1" x14ac:dyDescent="0.35"/>
    <row r="12946" s="8" customFormat="1" x14ac:dyDescent="0.35"/>
    <row r="12947" s="8" customFormat="1" x14ac:dyDescent="0.35"/>
    <row r="12948" s="8" customFormat="1" x14ac:dyDescent="0.35"/>
    <row r="12949" s="8" customFormat="1" x14ac:dyDescent="0.35"/>
    <row r="12950" s="8" customFormat="1" x14ac:dyDescent="0.35"/>
    <row r="12951" s="8" customFormat="1" x14ac:dyDescent="0.35"/>
    <row r="12952" s="8" customFormat="1" x14ac:dyDescent="0.35"/>
    <row r="12953" s="8" customFormat="1" x14ac:dyDescent="0.35"/>
    <row r="12954" s="8" customFormat="1" x14ac:dyDescent="0.35"/>
    <row r="12955" s="8" customFormat="1" x14ac:dyDescent="0.35"/>
    <row r="12956" s="8" customFormat="1" x14ac:dyDescent="0.35"/>
    <row r="12957" s="8" customFormat="1" x14ac:dyDescent="0.35"/>
    <row r="12958" s="8" customFormat="1" x14ac:dyDescent="0.35"/>
    <row r="12959" s="8" customFormat="1" x14ac:dyDescent="0.35"/>
    <row r="12960" s="8" customFormat="1" x14ac:dyDescent="0.35"/>
    <row r="12961" s="8" customFormat="1" x14ac:dyDescent="0.35"/>
    <row r="12962" s="8" customFormat="1" x14ac:dyDescent="0.35"/>
    <row r="12963" s="8" customFormat="1" x14ac:dyDescent="0.35"/>
    <row r="12964" s="8" customFormat="1" x14ac:dyDescent="0.35"/>
    <row r="12965" s="8" customFormat="1" x14ac:dyDescent="0.35"/>
    <row r="12966" s="8" customFormat="1" x14ac:dyDescent="0.35"/>
    <row r="12967" s="8" customFormat="1" x14ac:dyDescent="0.35"/>
    <row r="12968" s="8" customFormat="1" x14ac:dyDescent="0.35"/>
    <row r="12969" s="8" customFormat="1" x14ac:dyDescent="0.35"/>
    <row r="12970" s="8" customFormat="1" x14ac:dyDescent="0.35"/>
    <row r="12971" s="8" customFormat="1" x14ac:dyDescent="0.35"/>
    <row r="12972" s="8" customFormat="1" x14ac:dyDescent="0.35"/>
    <row r="12973" s="8" customFormat="1" x14ac:dyDescent="0.35"/>
    <row r="12974" s="8" customFormat="1" x14ac:dyDescent="0.35"/>
    <row r="12975" s="8" customFormat="1" x14ac:dyDescent="0.35"/>
    <row r="12976" s="8" customFormat="1" x14ac:dyDescent="0.35"/>
    <row r="12977" s="8" customFormat="1" x14ac:dyDescent="0.35"/>
    <row r="12978" s="8" customFormat="1" x14ac:dyDescent="0.35"/>
    <row r="12979" s="8" customFormat="1" x14ac:dyDescent="0.35"/>
    <row r="12980" s="8" customFormat="1" x14ac:dyDescent="0.35"/>
    <row r="12981" s="8" customFormat="1" x14ac:dyDescent="0.35"/>
    <row r="12982" s="8" customFormat="1" x14ac:dyDescent="0.35"/>
    <row r="12983" s="8" customFormat="1" x14ac:dyDescent="0.35"/>
    <row r="12984" s="8" customFormat="1" x14ac:dyDescent="0.35"/>
    <row r="12985" s="8" customFormat="1" x14ac:dyDescent="0.35"/>
    <row r="12986" s="8" customFormat="1" x14ac:dyDescent="0.35"/>
    <row r="12987" s="8" customFormat="1" x14ac:dyDescent="0.35"/>
    <row r="12988" s="8" customFormat="1" x14ac:dyDescent="0.35"/>
    <row r="12989" s="8" customFormat="1" x14ac:dyDescent="0.35"/>
    <row r="12990" s="8" customFormat="1" x14ac:dyDescent="0.35"/>
    <row r="12991" s="8" customFormat="1" x14ac:dyDescent="0.35"/>
    <row r="12992" s="8" customFormat="1" x14ac:dyDescent="0.35"/>
    <row r="12993" s="8" customFormat="1" x14ac:dyDescent="0.35"/>
    <row r="12994" s="8" customFormat="1" x14ac:dyDescent="0.35"/>
    <row r="12995" s="8" customFormat="1" x14ac:dyDescent="0.35"/>
    <row r="12996" s="8" customFormat="1" x14ac:dyDescent="0.35"/>
    <row r="12997" s="8" customFormat="1" x14ac:dyDescent="0.35"/>
    <row r="12998" s="8" customFormat="1" x14ac:dyDescent="0.35"/>
    <row r="12999" s="8" customFormat="1" x14ac:dyDescent="0.35"/>
    <row r="13000" s="8" customFormat="1" x14ac:dyDescent="0.35"/>
    <row r="13001" s="8" customFormat="1" x14ac:dyDescent="0.35"/>
    <row r="13002" s="8" customFormat="1" x14ac:dyDescent="0.35"/>
    <row r="13003" s="8" customFormat="1" x14ac:dyDescent="0.35"/>
    <row r="13004" s="8" customFormat="1" x14ac:dyDescent="0.35"/>
    <row r="13005" s="8" customFormat="1" x14ac:dyDescent="0.35"/>
    <row r="13006" s="8" customFormat="1" x14ac:dyDescent="0.35"/>
    <row r="13007" s="8" customFormat="1" x14ac:dyDescent="0.35"/>
    <row r="13008" s="8" customFormat="1" x14ac:dyDescent="0.35"/>
    <row r="13009" s="8" customFormat="1" x14ac:dyDescent="0.35"/>
    <row r="13010" s="8" customFormat="1" x14ac:dyDescent="0.35"/>
    <row r="13011" s="8" customFormat="1" x14ac:dyDescent="0.35"/>
    <row r="13012" s="8" customFormat="1" x14ac:dyDescent="0.35"/>
    <row r="13013" s="8" customFormat="1" x14ac:dyDescent="0.35"/>
    <row r="13014" s="8" customFormat="1" x14ac:dyDescent="0.35"/>
    <row r="13015" s="8" customFormat="1" x14ac:dyDescent="0.35"/>
    <row r="13016" s="8" customFormat="1" x14ac:dyDescent="0.35"/>
    <row r="13017" s="8" customFormat="1" x14ac:dyDescent="0.35"/>
    <row r="13018" s="8" customFormat="1" x14ac:dyDescent="0.35"/>
    <row r="13019" s="8" customFormat="1" x14ac:dyDescent="0.35"/>
    <row r="13020" s="8" customFormat="1" x14ac:dyDescent="0.35"/>
    <row r="13021" s="8" customFormat="1" x14ac:dyDescent="0.35"/>
    <row r="13022" s="8" customFormat="1" x14ac:dyDescent="0.35"/>
    <row r="13023" s="8" customFormat="1" x14ac:dyDescent="0.35"/>
    <row r="13024" s="8" customFormat="1" x14ac:dyDescent="0.35"/>
    <row r="13025" s="8" customFormat="1" x14ac:dyDescent="0.35"/>
    <row r="13026" s="8" customFormat="1" x14ac:dyDescent="0.35"/>
    <row r="13027" s="8" customFormat="1" x14ac:dyDescent="0.35"/>
    <row r="13028" s="8" customFormat="1" x14ac:dyDescent="0.35"/>
    <row r="13029" s="8" customFormat="1" x14ac:dyDescent="0.35"/>
    <row r="13030" s="8" customFormat="1" x14ac:dyDescent="0.35"/>
    <row r="13031" s="8" customFormat="1" x14ac:dyDescent="0.35"/>
    <row r="13032" s="8" customFormat="1" x14ac:dyDescent="0.35"/>
    <row r="13033" s="8" customFormat="1" x14ac:dyDescent="0.35"/>
    <row r="13034" s="8" customFormat="1" x14ac:dyDescent="0.35"/>
    <row r="13035" s="8" customFormat="1" x14ac:dyDescent="0.35"/>
    <row r="13036" s="8" customFormat="1" x14ac:dyDescent="0.35"/>
    <row r="13037" s="8" customFormat="1" x14ac:dyDescent="0.35"/>
    <row r="13038" s="8" customFormat="1" x14ac:dyDescent="0.35"/>
    <row r="13039" s="8" customFormat="1" x14ac:dyDescent="0.35"/>
    <row r="13040" s="8" customFormat="1" x14ac:dyDescent="0.35"/>
    <row r="13041" s="8" customFormat="1" x14ac:dyDescent="0.35"/>
    <row r="13042" s="8" customFormat="1" x14ac:dyDescent="0.35"/>
    <row r="13043" s="8" customFormat="1" x14ac:dyDescent="0.35"/>
    <row r="13044" s="8" customFormat="1" x14ac:dyDescent="0.35"/>
    <row r="13045" s="8" customFormat="1" x14ac:dyDescent="0.35"/>
    <row r="13046" s="8" customFormat="1" x14ac:dyDescent="0.35"/>
    <row r="13047" s="8" customFormat="1" x14ac:dyDescent="0.35"/>
    <row r="13048" s="8" customFormat="1" x14ac:dyDescent="0.35"/>
    <row r="13049" s="8" customFormat="1" x14ac:dyDescent="0.35"/>
    <row r="13050" s="8" customFormat="1" x14ac:dyDescent="0.35"/>
    <row r="13051" s="8" customFormat="1" x14ac:dyDescent="0.35"/>
    <row r="13052" s="8" customFormat="1" x14ac:dyDescent="0.35"/>
    <row r="13053" s="8" customFormat="1" x14ac:dyDescent="0.35"/>
    <row r="13054" s="8" customFormat="1" x14ac:dyDescent="0.35"/>
    <row r="13055" s="8" customFormat="1" x14ac:dyDescent="0.35"/>
    <row r="13056" s="8" customFormat="1" x14ac:dyDescent="0.35"/>
    <row r="13057" s="8" customFormat="1" x14ac:dyDescent="0.35"/>
    <row r="13058" s="8" customFormat="1" x14ac:dyDescent="0.35"/>
    <row r="13059" s="8" customFormat="1" x14ac:dyDescent="0.35"/>
    <row r="13060" s="8" customFormat="1" x14ac:dyDescent="0.35"/>
    <row r="13061" s="8" customFormat="1" x14ac:dyDescent="0.35"/>
    <row r="13062" s="8" customFormat="1" x14ac:dyDescent="0.35"/>
    <row r="13063" s="8" customFormat="1" x14ac:dyDescent="0.35"/>
    <row r="13064" s="8" customFormat="1" x14ac:dyDescent="0.35"/>
    <row r="13065" s="8" customFormat="1" x14ac:dyDescent="0.35"/>
    <row r="13066" s="8" customFormat="1" x14ac:dyDescent="0.35"/>
    <row r="13067" s="8" customFormat="1" x14ac:dyDescent="0.35"/>
    <row r="13068" s="8" customFormat="1" x14ac:dyDescent="0.35"/>
    <row r="13069" s="8" customFormat="1" x14ac:dyDescent="0.35"/>
    <row r="13070" s="8" customFormat="1" x14ac:dyDescent="0.35"/>
    <row r="13071" s="8" customFormat="1" x14ac:dyDescent="0.35"/>
    <row r="13072" s="8" customFormat="1" x14ac:dyDescent="0.35"/>
    <row r="13073" s="8" customFormat="1" x14ac:dyDescent="0.35"/>
    <row r="13074" s="8" customFormat="1" x14ac:dyDescent="0.35"/>
    <row r="13075" s="8" customFormat="1" x14ac:dyDescent="0.35"/>
    <row r="13076" s="8" customFormat="1" x14ac:dyDescent="0.35"/>
    <row r="13077" s="8" customFormat="1" x14ac:dyDescent="0.35"/>
    <row r="13078" s="8" customFormat="1" x14ac:dyDescent="0.35"/>
    <row r="13079" s="8" customFormat="1" x14ac:dyDescent="0.35"/>
    <row r="13080" s="8" customFormat="1" x14ac:dyDescent="0.35"/>
    <row r="13081" s="8" customFormat="1" x14ac:dyDescent="0.35"/>
    <row r="13082" s="8" customFormat="1" x14ac:dyDescent="0.35"/>
    <row r="13083" s="8" customFormat="1" x14ac:dyDescent="0.35"/>
    <row r="13084" s="8" customFormat="1" x14ac:dyDescent="0.35"/>
    <row r="13085" s="8" customFormat="1" x14ac:dyDescent="0.35"/>
    <row r="13086" s="8" customFormat="1" x14ac:dyDescent="0.35"/>
    <row r="13087" s="8" customFormat="1" x14ac:dyDescent="0.35"/>
    <row r="13088" s="8" customFormat="1" x14ac:dyDescent="0.35"/>
    <row r="13089" s="8" customFormat="1" x14ac:dyDescent="0.35"/>
    <row r="13090" s="8" customFormat="1" x14ac:dyDescent="0.35"/>
    <row r="13091" s="8" customFormat="1" x14ac:dyDescent="0.35"/>
    <row r="13092" s="8" customFormat="1" x14ac:dyDescent="0.35"/>
    <row r="13093" s="8" customFormat="1" x14ac:dyDescent="0.35"/>
    <row r="13094" s="8" customFormat="1" x14ac:dyDescent="0.35"/>
    <row r="13095" s="8" customFormat="1" x14ac:dyDescent="0.35"/>
    <row r="13096" s="8" customFormat="1" x14ac:dyDescent="0.35"/>
    <row r="13097" s="8" customFormat="1" x14ac:dyDescent="0.35"/>
    <row r="13098" s="8" customFormat="1" x14ac:dyDescent="0.35"/>
    <row r="13099" s="8" customFormat="1" x14ac:dyDescent="0.35"/>
    <row r="13100" s="8" customFormat="1" x14ac:dyDescent="0.35"/>
    <row r="13101" s="8" customFormat="1" x14ac:dyDescent="0.35"/>
    <row r="13102" s="8" customFormat="1" x14ac:dyDescent="0.35"/>
    <row r="13103" s="8" customFormat="1" x14ac:dyDescent="0.35"/>
    <row r="13104" s="8" customFormat="1" x14ac:dyDescent="0.35"/>
    <row r="13105" s="8" customFormat="1" x14ac:dyDescent="0.35"/>
    <row r="13106" s="8" customFormat="1" x14ac:dyDescent="0.35"/>
    <row r="13107" s="8" customFormat="1" x14ac:dyDescent="0.35"/>
    <row r="13108" s="8" customFormat="1" x14ac:dyDescent="0.35"/>
    <row r="13109" s="8" customFormat="1" x14ac:dyDescent="0.35"/>
    <row r="13110" s="8" customFormat="1" x14ac:dyDescent="0.35"/>
    <row r="13111" s="8" customFormat="1" x14ac:dyDescent="0.35"/>
    <row r="13112" s="8" customFormat="1" x14ac:dyDescent="0.35"/>
    <row r="13113" s="8" customFormat="1" x14ac:dyDescent="0.35"/>
    <row r="13114" s="8" customFormat="1" x14ac:dyDescent="0.35"/>
    <row r="13115" s="8" customFormat="1" x14ac:dyDescent="0.35"/>
    <row r="13116" s="8" customFormat="1" x14ac:dyDescent="0.35"/>
    <row r="13117" s="8" customFormat="1" x14ac:dyDescent="0.35"/>
    <row r="13118" s="8" customFormat="1" x14ac:dyDescent="0.35"/>
    <row r="13119" s="8" customFormat="1" x14ac:dyDescent="0.35"/>
    <row r="13120" s="8" customFormat="1" x14ac:dyDescent="0.35"/>
    <row r="13121" s="8" customFormat="1" x14ac:dyDescent="0.35"/>
    <row r="13122" s="8" customFormat="1" x14ac:dyDescent="0.35"/>
    <row r="13123" s="8" customFormat="1" x14ac:dyDescent="0.35"/>
    <row r="13124" s="8" customFormat="1" x14ac:dyDescent="0.35"/>
    <row r="13125" s="8" customFormat="1" x14ac:dyDescent="0.35"/>
    <row r="13126" s="8" customFormat="1" x14ac:dyDescent="0.35"/>
    <row r="13127" s="8" customFormat="1" x14ac:dyDescent="0.35"/>
    <row r="13128" s="8" customFormat="1" x14ac:dyDescent="0.35"/>
    <row r="13129" s="8" customFormat="1" x14ac:dyDescent="0.35"/>
    <row r="13130" s="8" customFormat="1" x14ac:dyDescent="0.35"/>
    <row r="13131" s="8" customFormat="1" x14ac:dyDescent="0.35"/>
    <row r="13132" s="8" customFormat="1" x14ac:dyDescent="0.35"/>
    <row r="13133" s="8" customFormat="1" x14ac:dyDescent="0.35"/>
    <row r="13134" s="8" customFormat="1" x14ac:dyDescent="0.35"/>
    <row r="13135" s="8" customFormat="1" x14ac:dyDescent="0.35"/>
    <row r="13136" s="8" customFormat="1" x14ac:dyDescent="0.35"/>
    <row r="13137" s="8" customFormat="1" x14ac:dyDescent="0.35"/>
    <row r="13138" s="8" customFormat="1" x14ac:dyDescent="0.35"/>
    <row r="13139" s="8" customFormat="1" x14ac:dyDescent="0.35"/>
    <row r="13140" s="8" customFormat="1" x14ac:dyDescent="0.35"/>
    <row r="13141" s="8" customFormat="1" x14ac:dyDescent="0.35"/>
    <row r="13142" s="8" customFormat="1" x14ac:dyDescent="0.35"/>
    <row r="13143" s="8" customFormat="1" x14ac:dyDescent="0.35"/>
    <row r="13144" s="8" customFormat="1" x14ac:dyDescent="0.35"/>
    <row r="13145" s="8" customFormat="1" x14ac:dyDescent="0.35"/>
    <row r="13146" s="8" customFormat="1" x14ac:dyDescent="0.35"/>
    <row r="13147" s="8" customFormat="1" x14ac:dyDescent="0.35"/>
    <row r="13148" s="8" customFormat="1" x14ac:dyDescent="0.35"/>
    <row r="13149" s="8" customFormat="1" x14ac:dyDescent="0.35"/>
    <row r="13150" s="8" customFormat="1" x14ac:dyDescent="0.35"/>
    <row r="13151" s="8" customFormat="1" x14ac:dyDescent="0.35"/>
    <row r="13152" s="8" customFormat="1" x14ac:dyDescent="0.35"/>
    <row r="13153" s="8" customFormat="1" x14ac:dyDescent="0.35"/>
    <row r="13154" s="8" customFormat="1" x14ac:dyDescent="0.35"/>
    <row r="13155" s="8" customFormat="1" x14ac:dyDescent="0.35"/>
    <row r="13156" s="8" customFormat="1" x14ac:dyDescent="0.35"/>
    <row r="13157" s="8" customFormat="1" x14ac:dyDescent="0.35"/>
    <row r="13158" s="8" customFormat="1" x14ac:dyDescent="0.35"/>
    <row r="13159" s="8" customFormat="1" x14ac:dyDescent="0.35"/>
    <row r="13160" s="8" customFormat="1" x14ac:dyDescent="0.35"/>
    <row r="13161" s="8" customFormat="1" x14ac:dyDescent="0.35"/>
    <row r="13162" s="8" customFormat="1" x14ac:dyDescent="0.35"/>
    <row r="13163" s="8" customFormat="1" x14ac:dyDescent="0.35"/>
    <row r="13164" s="8" customFormat="1" x14ac:dyDescent="0.35"/>
    <row r="13165" s="8" customFormat="1" x14ac:dyDescent="0.35"/>
    <row r="13166" s="8" customFormat="1" x14ac:dyDescent="0.35"/>
    <row r="13167" s="8" customFormat="1" x14ac:dyDescent="0.35"/>
    <row r="13168" s="8" customFormat="1" x14ac:dyDescent="0.35"/>
    <row r="13169" s="8" customFormat="1" x14ac:dyDescent="0.35"/>
    <row r="13170" s="8" customFormat="1" x14ac:dyDescent="0.35"/>
    <row r="13171" s="8" customFormat="1" x14ac:dyDescent="0.35"/>
    <row r="13172" s="8" customFormat="1" x14ac:dyDescent="0.35"/>
    <row r="13173" s="8" customFormat="1" x14ac:dyDescent="0.35"/>
    <row r="13174" s="8" customFormat="1" x14ac:dyDescent="0.35"/>
    <row r="13175" s="8" customFormat="1" x14ac:dyDescent="0.35"/>
    <row r="13176" s="8" customFormat="1" x14ac:dyDescent="0.35"/>
    <row r="13177" s="8" customFormat="1" x14ac:dyDescent="0.35"/>
    <row r="13178" s="8" customFormat="1" x14ac:dyDescent="0.35"/>
    <row r="13179" s="8" customFormat="1" x14ac:dyDescent="0.35"/>
    <row r="13180" s="8" customFormat="1" x14ac:dyDescent="0.35"/>
    <row r="13181" s="8" customFormat="1" x14ac:dyDescent="0.35"/>
    <row r="13182" s="8" customFormat="1" x14ac:dyDescent="0.35"/>
    <row r="13183" s="8" customFormat="1" x14ac:dyDescent="0.35"/>
    <row r="13184" s="8" customFormat="1" x14ac:dyDescent="0.35"/>
    <row r="13185" s="8" customFormat="1" x14ac:dyDescent="0.35"/>
    <row r="13186" s="8" customFormat="1" x14ac:dyDescent="0.35"/>
    <row r="13187" s="8" customFormat="1" x14ac:dyDescent="0.35"/>
    <row r="13188" s="8" customFormat="1" x14ac:dyDescent="0.35"/>
    <row r="13189" s="8" customFormat="1" x14ac:dyDescent="0.35"/>
    <row r="13190" s="8" customFormat="1" x14ac:dyDescent="0.35"/>
    <row r="13191" s="8" customFormat="1" x14ac:dyDescent="0.35"/>
    <row r="13192" s="8" customFormat="1" x14ac:dyDescent="0.35"/>
    <row r="13193" s="8" customFormat="1" x14ac:dyDescent="0.35"/>
    <row r="13194" s="8" customFormat="1" x14ac:dyDescent="0.35"/>
    <row r="13195" s="8" customFormat="1" x14ac:dyDescent="0.35"/>
    <row r="13196" s="8" customFormat="1" x14ac:dyDescent="0.35"/>
    <row r="13197" s="8" customFormat="1" x14ac:dyDescent="0.35"/>
    <row r="13198" s="8" customFormat="1" x14ac:dyDescent="0.35"/>
    <row r="13199" s="8" customFormat="1" x14ac:dyDescent="0.35"/>
    <row r="13200" s="8" customFormat="1" x14ac:dyDescent="0.35"/>
    <row r="13201" s="8" customFormat="1" x14ac:dyDescent="0.35"/>
    <row r="13202" s="8" customFormat="1" x14ac:dyDescent="0.35"/>
    <row r="13203" s="8" customFormat="1" x14ac:dyDescent="0.35"/>
    <row r="13204" s="8" customFormat="1" x14ac:dyDescent="0.35"/>
    <row r="13205" s="8" customFormat="1" x14ac:dyDescent="0.35"/>
    <row r="13206" s="8" customFormat="1" x14ac:dyDescent="0.35"/>
    <row r="13207" s="8" customFormat="1" x14ac:dyDescent="0.35"/>
    <row r="13208" s="8" customFormat="1" x14ac:dyDescent="0.35"/>
    <row r="13209" s="8" customFormat="1" x14ac:dyDescent="0.35"/>
    <row r="13210" s="8" customFormat="1" x14ac:dyDescent="0.35"/>
    <row r="13211" s="8" customFormat="1" x14ac:dyDescent="0.35"/>
    <row r="13212" s="8" customFormat="1" x14ac:dyDescent="0.35"/>
    <row r="13213" s="8" customFormat="1" x14ac:dyDescent="0.35"/>
    <row r="13214" s="8" customFormat="1" x14ac:dyDescent="0.35"/>
    <row r="13215" s="8" customFormat="1" x14ac:dyDescent="0.35"/>
    <row r="13216" s="8" customFormat="1" x14ac:dyDescent="0.35"/>
    <row r="13217" s="8" customFormat="1" x14ac:dyDescent="0.35"/>
    <row r="13218" s="8" customFormat="1" x14ac:dyDescent="0.35"/>
    <row r="13219" s="8" customFormat="1" x14ac:dyDescent="0.35"/>
    <row r="13220" s="8" customFormat="1" x14ac:dyDescent="0.35"/>
    <row r="13221" s="8" customFormat="1" x14ac:dyDescent="0.35"/>
    <row r="13222" s="8" customFormat="1" x14ac:dyDescent="0.35"/>
    <row r="13223" s="8" customFormat="1" x14ac:dyDescent="0.35"/>
    <row r="13224" s="8" customFormat="1" x14ac:dyDescent="0.35"/>
    <row r="13225" s="8" customFormat="1" x14ac:dyDescent="0.35"/>
    <row r="13226" s="8" customFormat="1" x14ac:dyDescent="0.35"/>
    <row r="13227" s="8" customFormat="1" x14ac:dyDescent="0.35"/>
    <row r="13228" s="8" customFormat="1" x14ac:dyDescent="0.35"/>
    <row r="13229" s="8" customFormat="1" x14ac:dyDescent="0.35"/>
    <row r="13230" s="8" customFormat="1" x14ac:dyDescent="0.35"/>
    <row r="13231" s="8" customFormat="1" x14ac:dyDescent="0.35"/>
    <row r="13232" s="8" customFormat="1" x14ac:dyDescent="0.35"/>
    <row r="13233" s="8" customFormat="1" x14ac:dyDescent="0.35"/>
    <row r="13234" s="8" customFormat="1" x14ac:dyDescent="0.35"/>
    <row r="13235" s="8" customFormat="1" x14ac:dyDescent="0.35"/>
    <row r="13236" s="8" customFormat="1" x14ac:dyDescent="0.35"/>
    <row r="13237" s="8" customFormat="1" x14ac:dyDescent="0.35"/>
    <row r="13238" s="8" customFormat="1" x14ac:dyDescent="0.35"/>
    <row r="13239" s="8" customFormat="1" x14ac:dyDescent="0.35"/>
    <row r="13240" s="8" customFormat="1" x14ac:dyDescent="0.35"/>
    <row r="13241" s="8" customFormat="1" x14ac:dyDescent="0.35"/>
    <row r="13242" s="8" customFormat="1" x14ac:dyDescent="0.35"/>
    <row r="13243" s="8" customFormat="1" x14ac:dyDescent="0.35"/>
    <row r="13244" s="8" customFormat="1" x14ac:dyDescent="0.35"/>
    <row r="13245" s="8" customFormat="1" x14ac:dyDescent="0.35"/>
    <row r="13246" s="8" customFormat="1" x14ac:dyDescent="0.35"/>
    <row r="13247" s="8" customFormat="1" x14ac:dyDescent="0.35"/>
    <row r="13248" s="8" customFormat="1" x14ac:dyDescent="0.35"/>
    <row r="13249" s="8" customFormat="1" x14ac:dyDescent="0.35"/>
    <row r="13250" s="8" customFormat="1" x14ac:dyDescent="0.35"/>
    <row r="13251" s="8" customFormat="1" x14ac:dyDescent="0.35"/>
    <row r="13252" s="8" customFormat="1" x14ac:dyDescent="0.35"/>
    <row r="13253" s="8" customFormat="1" x14ac:dyDescent="0.35"/>
    <row r="13254" s="8" customFormat="1" x14ac:dyDescent="0.35"/>
    <row r="13255" s="8" customFormat="1" x14ac:dyDescent="0.35"/>
    <row r="13256" s="8" customFormat="1" x14ac:dyDescent="0.35"/>
    <row r="13257" s="8" customFormat="1" x14ac:dyDescent="0.35"/>
    <row r="13258" s="8" customFormat="1" x14ac:dyDescent="0.35"/>
    <row r="13259" s="8" customFormat="1" x14ac:dyDescent="0.35"/>
    <row r="13260" s="8" customFormat="1" x14ac:dyDescent="0.35"/>
    <row r="13261" s="8" customFormat="1" x14ac:dyDescent="0.35"/>
    <row r="13262" s="8" customFormat="1" x14ac:dyDescent="0.35"/>
    <row r="13263" s="8" customFormat="1" x14ac:dyDescent="0.35"/>
    <row r="13264" s="8" customFormat="1" x14ac:dyDescent="0.35"/>
    <row r="13265" s="8" customFormat="1" x14ac:dyDescent="0.35"/>
    <row r="13266" s="8" customFormat="1" x14ac:dyDescent="0.35"/>
    <row r="13267" s="8" customFormat="1" x14ac:dyDescent="0.35"/>
    <row r="13268" s="8" customFormat="1" x14ac:dyDescent="0.35"/>
    <row r="13269" s="8" customFormat="1" x14ac:dyDescent="0.35"/>
    <row r="13270" s="8" customFormat="1" x14ac:dyDescent="0.35"/>
    <row r="13271" s="8" customFormat="1" x14ac:dyDescent="0.35"/>
    <row r="13272" s="8" customFormat="1" x14ac:dyDescent="0.35"/>
    <row r="13273" s="8" customFormat="1" x14ac:dyDescent="0.35"/>
    <row r="13274" s="8" customFormat="1" x14ac:dyDescent="0.35"/>
    <row r="13275" s="8" customFormat="1" x14ac:dyDescent="0.35"/>
    <row r="13276" s="8" customFormat="1" x14ac:dyDescent="0.35"/>
    <row r="13277" s="8" customFormat="1" x14ac:dyDescent="0.35"/>
    <row r="13278" s="8" customFormat="1" x14ac:dyDescent="0.35"/>
    <row r="13279" s="8" customFormat="1" x14ac:dyDescent="0.35"/>
    <row r="13280" s="8" customFormat="1" x14ac:dyDescent="0.35"/>
    <row r="13281" s="8" customFormat="1" x14ac:dyDescent="0.35"/>
    <row r="13282" s="8" customFormat="1" x14ac:dyDescent="0.35"/>
    <row r="13283" s="8" customFormat="1" x14ac:dyDescent="0.35"/>
    <row r="13284" s="8" customFormat="1" x14ac:dyDescent="0.35"/>
    <row r="13285" s="8" customFormat="1" x14ac:dyDescent="0.35"/>
    <row r="13286" s="8" customFormat="1" x14ac:dyDescent="0.35"/>
    <row r="13287" s="8" customFormat="1" x14ac:dyDescent="0.35"/>
    <row r="13288" s="8" customFormat="1" x14ac:dyDescent="0.35"/>
    <row r="13289" s="8" customFormat="1" x14ac:dyDescent="0.35"/>
    <row r="13290" s="8" customFormat="1" x14ac:dyDescent="0.35"/>
    <row r="13291" s="8" customFormat="1" x14ac:dyDescent="0.35"/>
    <row r="13292" s="8" customFormat="1" x14ac:dyDescent="0.35"/>
    <row r="13293" s="8" customFormat="1" x14ac:dyDescent="0.35"/>
    <row r="13294" s="8" customFormat="1" x14ac:dyDescent="0.35"/>
    <row r="13295" s="8" customFormat="1" x14ac:dyDescent="0.35"/>
    <row r="13296" s="8" customFormat="1" x14ac:dyDescent="0.35"/>
    <row r="13297" s="8" customFormat="1" x14ac:dyDescent="0.35"/>
    <row r="13298" s="8" customFormat="1" x14ac:dyDescent="0.35"/>
    <row r="13299" s="8" customFormat="1" x14ac:dyDescent="0.35"/>
    <row r="13300" s="8" customFormat="1" x14ac:dyDescent="0.35"/>
    <row r="13301" s="8" customFormat="1" x14ac:dyDescent="0.35"/>
    <row r="13302" s="8" customFormat="1" x14ac:dyDescent="0.35"/>
    <row r="13303" s="8" customFormat="1" x14ac:dyDescent="0.35"/>
    <row r="13304" s="8" customFormat="1" x14ac:dyDescent="0.35"/>
    <row r="13305" s="8" customFormat="1" x14ac:dyDescent="0.35"/>
    <row r="13306" s="8" customFormat="1" x14ac:dyDescent="0.35"/>
    <row r="13307" s="8" customFormat="1" x14ac:dyDescent="0.35"/>
    <row r="13308" s="8" customFormat="1" x14ac:dyDescent="0.35"/>
    <row r="13309" s="8" customFormat="1" x14ac:dyDescent="0.35"/>
    <row r="13310" s="8" customFormat="1" x14ac:dyDescent="0.35"/>
    <row r="13311" s="8" customFormat="1" x14ac:dyDescent="0.35"/>
    <row r="13312" s="8" customFormat="1" x14ac:dyDescent="0.35"/>
    <row r="13313" s="8" customFormat="1" x14ac:dyDescent="0.35"/>
    <row r="13314" s="8" customFormat="1" x14ac:dyDescent="0.35"/>
    <row r="13315" s="8" customFormat="1" x14ac:dyDescent="0.35"/>
    <row r="13316" s="8" customFormat="1" x14ac:dyDescent="0.35"/>
    <row r="13317" s="8" customFormat="1" x14ac:dyDescent="0.35"/>
    <row r="13318" s="8" customFormat="1" x14ac:dyDescent="0.35"/>
    <row r="13319" s="8" customFormat="1" x14ac:dyDescent="0.35"/>
    <row r="13320" s="8" customFormat="1" x14ac:dyDescent="0.35"/>
    <row r="13321" s="8" customFormat="1" x14ac:dyDescent="0.35"/>
    <row r="13322" s="8" customFormat="1" x14ac:dyDescent="0.35"/>
    <row r="13323" s="8" customFormat="1" x14ac:dyDescent="0.35"/>
    <row r="13324" s="8" customFormat="1" x14ac:dyDescent="0.35"/>
    <row r="13325" s="8" customFormat="1" x14ac:dyDescent="0.35"/>
    <row r="13326" s="8" customFormat="1" x14ac:dyDescent="0.35"/>
    <row r="13327" s="8" customFormat="1" x14ac:dyDescent="0.35"/>
    <row r="13328" s="8" customFormat="1" x14ac:dyDescent="0.35"/>
    <row r="13329" s="8" customFormat="1" x14ac:dyDescent="0.35"/>
    <row r="13330" s="8" customFormat="1" x14ac:dyDescent="0.35"/>
    <row r="13331" s="8" customFormat="1" x14ac:dyDescent="0.35"/>
    <row r="13332" s="8" customFormat="1" x14ac:dyDescent="0.35"/>
    <row r="13333" s="8" customFormat="1" x14ac:dyDescent="0.35"/>
    <row r="13334" s="8" customFormat="1" x14ac:dyDescent="0.35"/>
    <row r="13335" s="8" customFormat="1" x14ac:dyDescent="0.35"/>
    <row r="13336" s="8" customFormat="1" x14ac:dyDescent="0.35"/>
    <row r="13337" s="8" customFormat="1" x14ac:dyDescent="0.35"/>
    <row r="13338" s="8" customFormat="1" x14ac:dyDescent="0.35"/>
    <row r="13339" s="8" customFormat="1" x14ac:dyDescent="0.35"/>
    <row r="13340" s="8" customFormat="1" x14ac:dyDescent="0.35"/>
    <row r="13341" s="8" customFormat="1" x14ac:dyDescent="0.35"/>
    <row r="13342" s="8" customFormat="1" x14ac:dyDescent="0.35"/>
    <row r="13343" s="8" customFormat="1" x14ac:dyDescent="0.35"/>
    <row r="13344" s="8" customFormat="1" x14ac:dyDescent="0.35"/>
    <row r="13345" s="8" customFormat="1" x14ac:dyDescent="0.35"/>
    <row r="13346" s="8" customFormat="1" x14ac:dyDescent="0.35"/>
    <row r="13347" s="8" customFormat="1" x14ac:dyDescent="0.35"/>
    <row r="13348" s="8" customFormat="1" x14ac:dyDescent="0.35"/>
    <row r="13349" s="8" customFormat="1" x14ac:dyDescent="0.35"/>
    <row r="13350" s="8" customFormat="1" x14ac:dyDescent="0.35"/>
    <row r="13351" s="8" customFormat="1" x14ac:dyDescent="0.35"/>
    <row r="13352" s="8" customFormat="1" x14ac:dyDescent="0.35"/>
    <row r="13353" s="8" customFormat="1" x14ac:dyDescent="0.35"/>
    <row r="13354" s="8" customFormat="1" x14ac:dyDescent="0.35"/>
    <row r="13355" s="8" customFormat="1" x14ac:dyDescent="0.35"/>
    <row r="13356" s="8" customFormat="1" x14ac:dyDescent="0.35"/>
    <row r="13357" s="8" customFormat="1" x14ac:dyDescent="0.35"/>
    <row r="13358" s="8" customFormat="1" x14ac:dyDescent="0.35"/>
    <row r="13359" s="8" customFormat="1" x14ac:dyDescent="0.35"/>
    <row r="13360" s="8" customFormat="1" x14ac:dyDescent="0.35"/>
    <row r="13361" s="8" customFormat="1" x14ac:dyDescent="0.35"/>
    <row r="13362" s="8" customFormat="1" x14ac:dyDescent="0.35"/>
    <row r="13363" s="8" customFormat="1" x14ac:dyDescent="0.35"/>
    <row r="13364" s="8" customFormat="1" x14ac:dyDescent="0.35"/>
    <row r="13365" s="8" customFormat="1" x14ac:dyDescent="0.35"/>
    <row r="13366" s="8" customFormat="1" x14ac:dyDescent="0.35"/>
    <row r="13367" s="8" customFormat="1" x14ac:dyDescent="0.35"/>
    <row r="13368" s="8" customFormat="1" x14ac:dyDescent="0.35"/>
    <row r="13369" s="8" customFormat="1" x14ac:dyDescent="0.35"/>
    <row r="13370" s="8" customFormat="1" x14ac:dyDescent="0.35"/>
    <row r="13371" s="8" customFormat="1" x14ac:dyDescent="0.35"/>
    <row r="13372" s="8" customFormat="1" x14ac:dyDescent="0.35"/>
    <row r="13373" s="8" customFormat="1" x14ac:dyDescent="0.35"/>
    <row r="13374" s="8" customFormat="1" x14ac:dyDescent="0.35"/>
    <row r="13375" s="8" customFormat="1" x14ac:dyDescent="0.35"/>
    <row r="13376" s="8" customFormat="1" x14ac:dyDescent="0.35"/>
    <row r="13377" s="8" customFormat="1" x14ac:dyDescent="0.35"/>
    <row r="13378" s="8" customFormat="1" x14ac:dyDescent="0.35"/>
    <row r="13379" s="8" customFormat="1" x14ac:dyDescent="0.35"/>
    <row r="13380" s="8" customFormat="1" x14ac:dyDescent="0.35"/>
    <row r="13381" s="8" customFormat="1" x14ac:dyDescent="0.35"/>
    <row r="13382" s="8" customFormat="1" x14ac:dyDescent="0.35"/>
    <row r="13383" s="8" customFormat="1" x14ac:dyDescent="0.35"/>
    <row r="13384" s="8" customFormat="1" x14ac:dyDescent="0.35"/>
    <row r="13385" s="8" customFormat="1" x14ac:dyDescent="0.35"/>
    <row r="13386" s="8" customFormat="1" x14ac:dyDescent="0.35"/>
    <row r="13387" s="8" customFormat="1" x14ac:dyDescent="0.35"/>
    <row r="13388" s="8" customFormat="1" x14ac:dyDescent="0.35"/>
    <row r="13389" s="8" customFormat="1" x14ac:dyDescent="0.35"/>
    <row r="13390" s="8" customFormat="1" x14ac:dyDescent="0.35"/>
    <row r="13391" s="8" customFormat="1" x14ac:dyDescent="0.35"/>
    <row r="13392" s="8" customFormat="1" x14ac:dyDescent="0.35"/>
    <row r="13393" s="8" customFormat="1" x14ac:dyDescent="0.35"/>
    <row r="13394" s="8" customFormat="1" x14ac:dyDescent="0.35"/>
    <row r="13395" s="8" customFormat="1" x14ac:dyDescent="0.35"/>
    <row r="13396" s="8" customFormat="1" x14ac:dyDescent="0.35"/>
    <row r="13397" s="8" customFormat="1" x14ac:dyDescent="0.35"/>
    <row r="13398" s="8" customFormat="1" x14ac:dyDescent="0.35"/>
    <row r="13399" s="8" customFormat="1" x14ac:dyDescent="0.35"/>
    <row r="13400" s="8" customFormat="1" x14ac:dyDescent="0.35"/>
    <row r="13401" s="8" customFormat="1" x14ac:dyDescent="0.35"/>
    <row r="13402" s="8" customFormat="1" x14ac:dyDescent="0.35"/>
    <row r="13403" s="8" customFormat="1" x14ac:dyDescent="0.35"/>
    <row r="13404" s="8" customFormat="1" x14ac:dyDescent="0.35"/>
    <row r="13405" s="8" customFormat="1" x14ac:dyDescent="0.35"/>
    <row r="13406" s="8" customFormat="1" x14ac:dyDescent="0.35"/>
    <row r="13407" s="8" customFormat="1" x14ac:dyDescent="0.35"/>
    <row r="13408" s="8" customFormat="1" x14ac:dyDescent="0.35"/>
    <row r="13409" s="8" customFormat="1" x14ac:dyDescent="0.35"/>
    <row r="13410" s="8" customFormat="1" x14ac:dyDescent="0.35"/>
    <row r="13411" s="8" customFormat="1" x14ac:dyDescent="0.35"/>
    <row r="13412" s="8" customFormat="1" x14ac:dyDescent="0.35"/>
    <row r="13413" s="8" customFormat="1" x14ac:dyDescent="0.35"/>
    <row r="13414" s="8" customFormat="1" x14ac:dyDescent="0.35"/>
    <row r="13415" s="8" customFormat="1" x14ac:dyDescent="0.35"/>
    <row r="13416" s="8" customFormat="1" x14ac:dyDescent="0.35"/>
    <row r="13417" s="8" customFormat="1" x14ac:dyDescent="0.35"/>
    <row r="13418" s="8" customFormat="1" x14ac:dyDescent="0.35"/>
    <row r="13419" s="8" customFormat="1" x14ac:dyDescent="0.35"/>
    <row r="13420" s="8" customFormat="1" x14ac:dyDescent="0.35"/>
    <row r="13421" s="8" customFormat="1" x14ac:dyDescent="0.35"/>
    <row r="13422" s="8" customFormat="1" x14ac:dyDescent="0.35"/>
    <row r="13423" s="8" customFormat="1" x14ac:dyDescent="0.35"/>
    <row r="13424" s="8" customFormat="1" x14ac:dyDescent="0.35"/>
    <row r="13425" s="8" customFormat="1" x14ac:dyDescent="0.35"/>
    <row r="13426" s="8" customFormat="1" x14ac:dyDescent="0.35"/>
    <row r="13427" s="8" customFormat="1" x14ac:dyDescent="0.35"/>
    <row r="13428" s="8" customFormat="1" x14ac:dyDescent="0.35"/>
    <row r="13429" s="8" customFormat="1" x14ac:dyDescent="0.35"/>
    <row r="13430" s="8" customFormat="1" x14ac:dyDescent="0.35"/>
    <row r="13431" s="8" customFormat="1" x14ac:dyDescent="0.35"/>
    <row r="13432" s="8" customFormat="1" x14ac:dyDescent="0.35"/>
    <row r="13433" s="8" customFormat="1" x14ac:dyDescent="0.35"/>
    <row r="13434" s="8" customFormat="1" x14ac:dyDescent="0.35"/>
    <row r="13435" s="8" customFormat="1" x14ac:dyDescent="0.35"/>
    <row r="13436" s="8" customFormat="1" x14ac:dyDescent="0.35"/>
    <row r="13437" s="8" customFormat="1" x14ac:dyDescent="0.35"/>
    <row r="13438" s="8" customFormat="1" x14ac:dyDescent="0.35"/>
    <row r="13439" s="8" customFormat="1" x14ac:dyDescent="0.35"/>
    <row r="13440" s="8" customFormat="1" x14ac:dyDescent="0.35"/>
    <row r="13441" s="8" customFormat="1" x14ac:dyDescent="0.35"/>
    <row r="13442" s="8" customFormat="1" x14ac:dyDescent="0.35"/>
    <row r="13443" s="8" customFormat="1" x14ac:dyDescent="0.35"/>
    <row r="13444" s="8" customFormat="1" x14ac:dyDescent="0.35"/>
    <row r="13445" s="8" customFormat="1" x14ac:dyDescent="0.35"/>
    <row r="13446" s="8" customFormat="1" x14ac:dyDescent="0.35"/>
    <row r="13447" s="8" customFormat="1" x14ac:dyDescent="0.35"/>
    <row r="13448" s="8" customFormat="1" x14ac:dyDescent="0.35"/>
    <row r="13449" s="8" customFormat="1" x14ac:dyDescent="0.35"/>
    <row r="13450" s="8" customFormat="1" x14ac:dyDescent="0.35"/>
    <row r="13451" s="8" customFormat="1" x14ac:dyDescent="0.35"/>
    <row r="13452" s="8" customFormat="1" x14ac:dyDescent="0.35"/>
    <row r="13453" s="8" customFormat="1" x14ac:dyDescent="0.35"/>
    <row r="13454" s="8" customFormat="1" x14ac:dyDescent="0.35"/>
    <row r="13455" s="8" customFormat="1" x14ac:dyDescent="0.35"/>
    <row r="13456" s="8" customFormat="1" x14ac:dyDescent="0.35"/>
    <row r="13457" s="8" customFormat="1" x14ac:dyDescent="0.35"/>
    <row r="13458" s="8" customFormat="1" x14ac:dyDescent="0.35"/>
    <row r="13459" s="8" customFormat="1" x14ac:dyDescent="0.35"/>
    <row r="13460" s="8" customFormat="1" x14ac:dyDescent="0.35"/>
    <row r="13461" s="8" customFormat="1" x14ac:dyDescent="0.35"/>
    <row r="13462" s="8" customFormat="1" x14ac:dyDescent="0.35"/>
    <row r="13463" s="8" customFormat="1" x14ac:dyDescent="0.35"/>
    <row r="13464" s="8" customFormat="1" x14ac:dyDescent="0.35"/>
    <row r="13465" s="8" customFormat="1" x14ac:dyDescent="0.35"/>
    <row r="13466" s="8" customFormat="1" x14ac:dyDescent="0.35"/>
    <row r="13467" s="8" customFormat="1" x14ac:dyDescent="0.35"/>
    <row r="13468" s="8" customFormat="1" x14ac:dyDescent="0.35"/>
    <row r="13469" s="8" customFormat="1" x14ac:dyDescent="0.35"/>
    <row r="13470" s="8" customFormat="1" x14ac:dyDescent="0.35"/>
    <row r="13471" s="8" customFormat="1" x14ac:dyDescent="0.35"/>
    <row r="13472" s="8" customFormat="1" x14ac:dyDescent="0.35"/>
    <row r="13473" s="8" customFormat="1" x14ac:dyDescent="0.35"/>
    <row r="13474" s="8" customFormat="1" x14ac:dyDescent="0.35"/>
    <row r="13475" s="8" customFormat="1" x14ac:dyDescent="0.35"/>
    <row r="13476" s="8" customFormat="1" x14ac:dyDescent="0.35"/>
    <row r="13477" s="8" customFormat="1" x14ac:dyDescent="0.35"/>
    <row r="13478" s="8" customFormat="1" x14ac:dyDescent="0.35"/>
    <row r="13479" s="8" customFormat="1" x14ac:dyDescent="0.35"/>
    <row r="13480" s="8" customFormat="1" x14ac:dyDescent="0.35"/>
    <row r="13481" s="8" customFormat="1" x14ac:dyDescent="0.35"/>
    <row r="13482" s="8" customFormat="1" x14ac:dyDescent="0.35"/>
    <row r="13483" s="8" customFormat="1" x14ac:dyDescent="0.35"/>
    <row r="13484" s="8" customFormat="1" x14ac:dyDescent="0.35"/>
    <row r="13485" s="8" customFormat="1" x14ac:dyDescent="0.35"/>
    <row r="13486" s="8" customFormat="1" x14ac:dyDescent="0.35"/>
    <row r="13487" s="8" customFormat="1" x14ac:dyDescent="0.35"/>
    <row r="13488" s="8" customFormat="1" x14ac:dyDescent="0.35"/>
    <row r="13489" s="8" customFormat="1" x14ac:dyDescent="0.35"/>
    <row r="13490" s="8" customFormat="1" x14ac:dyDescent="0.35"/>
    <row r="13491" s="8" customFormat="1" x14ac:dyDescent="0.35"/>
    <row r="13492" s="8" customFormat="1" x14ac:dyDescent="0.35"/>
    <row r="13493" s="8" customFormat="1" x14ac:dyDescent="0.35"/>
    <row r="13494" s="8" customFormat="1" x14ac:dyDescent="0.35"/>
    <row r="13495" s="8" customFormat="1" x14ac:dyDescent="0.35"/>
    <row r="13496" s="8" customFormat="1" x14ac:dyDescent="0.35"/>
    <row r="13497" s="8" customFormat="1" x14ac:dyDescent="0.35"/>
    <row r="13498" s="8" customFormat="1" x14ac:dyDescent="0.35"/>
    <row r="13499" s="8" customFormat="1" x14ac:dyDescent="0.35"/>
    <row r="13500" s="8" customFormat="1" x14ac:dyDescent="0.35"/>
    <row r="13501" s="8" customFormat="1" x14ac:dyDescent="0.35"/>
    <row r="13502" s="8" customFormat="1" x14ac:dyDescent="0.35"/>
    <row r="13503" s="8" customFormat="1" x14ac:dyDescent="0.35"/>
    <row r="13504" s="8" customFormat="1" x14ac:dyDescent="0.35"/>
    <row r="13505" s="8" customFormat="1" x14ac:dyDescent="0.35"/>
    <row r="13506" s="8" customFormat="1" x14ac:dyDescent="0.35"/>
    <row r="13507" s="8" customFormat="1" x14ac:dyDescent="0.35"/>
    <row r="13508" s="8" customFormat="1" x14ac:dyDescent="0.35"/>
    <row r="13509" s="8" customFormat="1" x14ac:dyDescent="0.35"/>
    <row r="13510" s="8" customFormat="1" x14ac:dyDescent="0.35"/>
    <row r="13511" s="8" customFormat="1" x14ac:dyDescent="0.35"/>
    <row r="13512" s="8" customFormat="1" x14ac:dyDescent="0.35"/>
    <row r="13513" s="8" customFormat="1" x14ac:dyDescent="0.35"/>
    <row r="13514" s="8" customFormat="1" x14ac:dyDescent="0.35"/>
    <row r="13515" s="8" customFormat="1" x14ac:dyDescent="0.35"/>
    <row r="13516" s="8" customFormat="1" x14ac:dyDescent="0.35"/>
    <row r="13517" s="8" customFormat="1" x14ac:dyDescent="0.35"/>
    <row r="13518" s="8" customFormat="1" x14ac:dyDescent="0.35"/>
    <row r="13519" s="8" customFormat="1" x14ac:dyDescent="0.35"/>
    <row r="13520" s="8" customFormat="1" x14ac:dyDescent="0.35"/>
    <row r="13521" s="8" customFormat="1" x14ac:dyDescent="0.35"/>
    <row r="13522" s="8" customFormat="1" x14ac:dyDescent="0.35"/>
    <row r="13523" s="8" customFormat="1" x14ac:dyDescent="0.35"/>
    <row r="13524" s="8" customFormat="1" x14ac:dyDescent="0.35"/>
    <row r="13525" s="8" customFormat="1" x14ac:dyDescent="0.35"/>
    <row r="13526" s="8" customFormat="1" x14ac:dyDescent="0.35"/>
    <row r="13527" s="8" customFormat="1" x14ac:dyDescent="0.35"/>
    <row r="13528" s="8" customFormat="1" x14ac:dyDescent="0.35"/>
    <row r="13529" s="8" customFormat="1" x14ac:dyDescent="0.35"/>
    <row r="13530" s="8" customFormat="1" x14ac:dyDescent="0.35"/>
    <row r="13531" s="8" customFormat="1" x14ac:dyDescent="0.35"/>
    <row r="13532" s="8" customFormat="1" x14ac:dyDescent="0.35"/>
    <row r="13533" s="8" customFormat="1" x14ac:dyDescent="0.35"/>
    <row r="13534" s="8" customFormat="1" x14ac:dyDescent="0.35"/>
    <row r="13535" s="8" customFormat="1" x14ac:dyDescent="0.35"/>
    <row r="13536" s="8" customFormat="1" x14ac:dyDescent="0.35"/>
    <row r="13537" s="8" customFormat="1" x14ac:dyDescent="0.35"/>
    <row r="13538" s="8" customFormat="1" x14ac:dyDescent="0.35"/>
    <row r="13539" s="8" customFormat="1" x14ac:dyDescent="0.35"/>
    <row r="13540" s="8" customFormat="1" x14ac:dyDescent="0.35"/>
    <row r="13541" s="8" customFormat="1" x14ac:dyDescent="0.35"/>
    <row r="13542" s="8" customFormat="1" x14ac:dyDescent="0.35"/>
    <row r="13543" s="8" customFormat="1" x14ac:dyDescent="0.35"/>
    <row r="13544" s="8" customFormat="1" x14ac:dyDescent="0.35"/>
    <row r="13545" s="8" customFormat="1" x14ac:dyDescent="0.35"/>
    <row r="13546" s="8" customFormat="1" x14ac:dyDescent="0.35"/>
    <row r="13547" s="8" customFormat="1" x14ac:dyDescent="0.35"/>
    <row r="13548" s="8" customFormat="1" x14ac:dyDescent="0.35"/>
    <row r="13549" s="8" customFormat="1" x14ac:dyDescent="0.35"/>
    <row r="13550" s="8" customFormat="1" x14ac:dyDescent="0.35"/>
    <row r="13551" s="8" customFormat="1" x14ac:dyDescent="0.35"/>
    <row r="13552" s="8" customFormat="1" x14ac:dyDescent="0.35"/>
    <row r="13553" s="8" customFormat="1" x14ac:dyDescent="0.35"/>
    <row r="13554" s="8" customFormat="1" x14ac:dyDescent="0.35"/>
    <row r="13555" s="8" customFormat="1" x14ac:dyDescent="0.35"/>
    <row r="13556" s="8" customFormat="1" x14ac:dyDescent="0.35"/>
    <row r="13557" s="8" customFormat="1" x14ac:dyDescent="0.35"/>
    <row r="13558" s="8" customFormat="1" x14ac:dyDescent="0.35"/>
    <row r="13559" s="8" customFormat="1" x14ac:dyDescent="0.35"/>
    <row r="13560" s="8" customFormat="1" x14ac:dyDescent="0.35"/>
    <row r="13561" s="8" customFormat="1" x14ac:dyDescent="0.35"/>
    <row r="13562" s="8" customFormat="1" x14ac:dyDescent="0.35"/>
    <row r="13563" s="8" customFormat="1" x14ac:dyDescent="0.35"/>
    <row r="13564" s="8" customFormat="1" x14ac:dyDescent="0.35"/>
    <row r="13565" s="8" customFormat="1" x14ac:dyDescent="0.35"/>
    <row r="13566" s="8" customFormat="1" x14ac:dyDescent="0.35"/>
    <row r="13567" s="8" customFormat="1" x14ac:dyDescent="0.35"/>
    <row r="13568" s="8" customFormat="1" x14ac:dyDescent="0.35"/>
    <row r="13569" s="8" customFormat="1" x14ac:dyDescent="0.35"/>
    <row r="13570" s="8" customFormat="1" x14ac:dyDescent="0.35"/>
    <row r="13571" s="8" customFormat="1" x14ac:dyDescent="0.35"/>
    <row r="13572" s="8" customFormat="1" x14ac:dyDescent="0.35"/>
    <row r="13573" s="8" customFormat="1" x14ac:dyDescent="0.35"/>
    <row r="13574" s="8" customFormat="1" x14ac:dyDescent="0.35"/>
    <row r="13575" s="8" customFormat="1" x14ac:dyDescent="0.35"/>
    <row r="13576" s="8" customFormat="1" x14ac:dyDescent="0.35"/>
    <row r="13577" s="8" customFormat="1" x14ac:dyDescent="0.35"/>
    <row r="13578" s="8" customFormat="1" x14ac:dyDescent="0.35"/>
    <row r="13579" s="8" customFormat="1" x14ac:dyDescent="0.35"/>
    <row r="13580" s="8" customFormat="1" x14ac:dyDescent="0.35"/>
    <row r="13581" s="8" customFormat="1" x14ac:dyDescent="0.35"/>
    <row r="13582" s="8" customFormat="1" x14ac:dyDescent="0.35"/>
    <row r="13583" s="8" customFormat="1" x14ac:dyDescent="0.35"/>
    <row r="13584" s="8" customFormat="1" x14ac:dyDescent="0.35"/>
    <row r="13585" s="8" customFormat="1" x14ac:dyDescent="0.35"/>
    <row r="13586" s="8" customFormat="1" x14ac:dyDescent="0.35"/>
    <row r="13587" s="8" customFormat="1" x14ac:dyDescent="0.35"/>
    <row r="13588" s="8" customFormat="1" x14ac:dyDescent="0.35"/>
    <row r="13589" s="8" customFormat="1" x14ac:dyDescent="0.35"/>
    <row r="13590" s="8" customFormat="1" x14ac:dyDescent="0.35"/>
    <row r="13591" s="8" customFormat="1" x14ac:dyDescent="0.35"/>
    <row r="13592" s="8" customFormat="1" x14ac:dyDescent="0.35"/>
    <row r="13593" s="8" customFormat="1" x14ac:dyDescent="0.35"/>
    <row r="13594" s="8" customFormat="1" x14ac:dyDescent="0.35"/>
    <row r="13595" s="8" customFormat="1" x14ac:dyDescent="0.35"/>
    <row r="13596" s="8" customFormat="1" x14ac:dyDescent="0.35"/>
    <row r="13597" s="8" customFormat="1" x14ac:dyDescent="0.35"/>
    <row r="13598" s="8" customFormat="1" x14ac:dyDescent="0.35"/>
    <row r="13599" s="8" customFormat="1" x14ac:dyDescent="0.35"/>
    <row r="13600" s="8" customFormat="1" x14ac:dyDescent="0.35"/>
    <row r="13601" s="8" customFormat="1" x14ac:dyDescent="0.35"/>
    <row r="13602" s="8" customFormat="1" x14ac:dyDescent="0.35"/>
    <row r="13603" s="8" customFormat="1" x14ac:dyDescent="0.35"/>
    <row r="13604" s="8" customFormat="1" x14ac:dyDescent="0.35"/>
    <row r="13605" s="8" customFormat="1" x14ac:dyDescent="0.35"/>
    <row r="13606" s="8" customFormat="1" x14ac:dyDescent="0.35"/>
    <row r="13607" s="8" customFormat="1" x14ac:dyDescent="0.35"/>
    <row r="13608" s="8" customFormat="1" x14ac:dyDescent="0.35"/>
    <row r="13609" s="8" customFormat="1" x14ac:dyDescent="0.35"/>
    <row r="13610" s="8" customFormat="1" x14ac:dyDescent="0.35"/>
    <row r="13611" s="8" customFormat="1" x14ac:dyDescent="0.35"/>
    <row r="13612" s="8" customFormat="1" x14ac:dyDescent="0.35"/>
    <row r="13613" s="8" customFormat="1" x14ac:dyDescent="0.35"/>
    <row r="13614" s="8" customFormat="1" x14ac:dyDescent="0.35"/>
    <row r="13615" s="8" customFormat="1" x14ac:dyDescent="0.35"/>
    <row r="13616" s="8" customFormat="1" x14ac:dyDescent="0.35"/>
    <row r="13617" s="8" customFormat="1" x14ac:dyDescent="0.35"/>
    <row r="13618" s="8" customFormat="1" x14ac:dyDescent="0.35"/>
    <row r="13619" s="8" customFormat="1" x14ac:dyDescent="0.35"/>
    <row r="13620" s="8" customFormat="1" x14ac:dyDescent="0.35"/>
    <row r="13621" s="8" customFormat="1" x14ac:dyDescent="0.35"/>
    <row r="13622" s="8" customFormat="1" x14ac:dyDescent="0.35"/>
    <row r="13623" s="8" customFormat="1" x14ac:dyDescent="0.35"/>
    <row r="13624" s="8" customFormat="1" x14ac:dyDescent="0.35"/>
    <row r="13625" s="8" customFormat="1" x14ac:dyDescent="0.35"/>
    <row r="13626" s="8" customFormat="1" x14ac:dyDescent="0.35"/>
    <row r="13627" s="8" customFormat="1" x14ac:dyDescent="0.35"/>
    <row r="13628" s="8" customFormat="1" x14ac:dyDescent="0.35"/>
    <row r="13629" s="8" customFormat="1" x14ac:dyDescent="0.35"/>
    <row r="13630" s="8" customFormat="1" x14ac:dyDescent="0.35"/>
    <row r="13631" s="8" customFormat="1" x14ac:dyDescent="0.35"/>
    <row r="13632" s="8" customFormat="1" x14ac:dyDescent="0.35"/>
    <row r="13633" s="8" customFormat="1" x14ac:dyDescent="0.35"/>
    <row r="13634" s="8" customFormat="1" x14ac:dyDescent="0.35"/>
    <row r="13635" s="8" customFormat="1" x14ac:dyDescent="0.35"/>
    <row r="13636" s="8" customFormat="1" x14ac:dyDescent="0.35"/>
    <row r="13637" s="8" customFormat="1" x14ac:dyDescent="0.35"/>
    <row r="13638" s="8" customFormat="1" x14ac:dyDescent="0.35"/>
    <row r="13639" s="8" customFormat="1" x14ac:dyDescent="0.35"/>
    <row r="13640" s="8" customFormat="1" x14ac:dyDescent="0.35"/>
    <row r="13641" s="8" customFormat="1" x14ac:dyDescent="0.35"/>
    <row r="13642" s="8" customFormat="1" x14ac:dyDescent="0.35"/>
    <row r="13643" s="8" customFormat="1" x14ac:dyDescent="0.35"/>
    <row r="13644" s="8" customFormat="1" x14ac:dyDescent="0.35"/>
    <row r="13645" s="8" customFormat="1" x14ac:dyDescent="0.35"/>
    <row r="13646" s="8" customFormat="1" x14ac:dyDescent="0.35"/>
    <row r="13647" s="8" customFormat="1" x14ac:dyDescent="0.35"/>
    <row r="13648" s="8" customFormat="1" x14ac:dyDescent="0.35"/>
    <row r="13649" s="8" customFormat="1" x14ac:dyDescent="0.35"/>
    <row r="13650" s="8" customFormat="1" x14ac:dyDescent="0.35"/>
    <row r="13651" s="8" customFormat="1" x14ac:dyDescent="0.35"/>
    <row r="13652" s="8" customFormat="1" x14ac:dyDescent="0.35"/>
    <row r="13653" s="8" customFormat="1" x14ac:dyDescent="0.35"/>
    <row r="13654" s="8" customFormat="1" x14ac:dyDescent="0.35"/>
    <row r="13655" s="8" customFormat="1" x14ac:dyDescent="0.35"/>
    <row r="13656" s="8" customFormat="1" x14ac:dyDescent="0.35"/>
    <row r="13657" s="8" customFormat="1" x14ac:dyDescent="0.35"/>
    <row r="13658" s="8" customFormat="1" x14ac:dyDescent="0.35"/>
    <row r="13659" s="8" customFormat="1" x14ac:dyDescent="0.35"/>
    <row r="13660" s="8" customFormat="1" x14ac:dyDescent="0.35"/>
    <row r="13661" s="8" customFormat="1" x14ac:dyDescent="0.35"/>
    <row r="13662" s="8" customFormat="1" x14ac:dyDescent="0.35"/>
    <row r="13663" s="8" customFormat="1" x14ac:dyDescent="0.35"/>
    <row r="13664" s="8" customFormat="1" x14ac:dyDescent="0.35"/>
    <row r="13665" s="8" customFormat="1" x14ac:dyDescent="0.35"/>
    <row r="13666" s="8" customFormat="1" x14ac:dyDescent="0.35"/>
    <row r="13667" s="8" customFormat="1" x14ac:dyDescent="0.35"/>
    <row r="13668" s="8" customFormat="1" x14ac:dyDescent="0.35"/>
    <row r="13669" s="8" customFormat="1" x14ac:dyDescent="0.35"/>
    <row r="13670" s="8" customFormat="1" x14ac:dyDescent="0.35"/>
    <row r="13671" s="8" customFormat="1" x14ac:dyDescent="0.35"/>
    <row r="13672" s="8" customFormat="1" x14ac:dyDescent="0.35"/>
    <row r="13673" s="8" customFormat="1" x14ac:dyDescent="0.35"/>
    <row r="13674" s="8" customFormat="1" x14ac:dyDescent="0.35"/>
    <row r="13675" s="8" customFormat="1" x14ac:dyDescent="0.35"/>
    <row r="13676" s="8" customFormat="1" x14ac:dyDescent="0.35"/>
    <row r="13677" s="8" customFormat="1" x14ac:dyDescent="0.35"/>
    <row r="13678" s="8" customFormat="1" x14ac:dyDescent="0.35"/>
    <row r="13679" s="8" customFormat="1" x14ac:dyDescent="0.35"/>
    <row r="13680" s="8" customFormat="1" x14ac:dyDescent="0.35"/>
    <row r="13681" s="8" customFormat="1" x14ac:dyDescent="0.35"/>
    <row r="13682" s="8" customFormat="1" x14ac:dyDescent="0.35"/>
    <row r="13683" s="8" customFormat="1" x14ac:dyDescent="0.35"/>
    <row r="13684" s="8" customFormat="1" x14ac:dyDescent="0.35"/>
    <row r="13685" s="8" customFormat="1" x14ac:dyDescent="0.35"/>
    <row r="13686" s="8" customFormat="1" x14ac:dyDescent="0.35"/>
    <row r="13687" s="8" customFormat="1" x14ac:dyDescent="0.35"/>
    <row r="13688" s="8" customFormat="1" x14ac:dyDescent="0.35"/>
    <row r="13689" s="8" customFormat="1" x14ac:dyDescent="0.35"/>
    <row r="13690" s="8" customFormat="1" x14ac:dyDescent="0.35"/>
    <row r="13691" s="8" customFormat="1" x14ac:dyDescent="0.35"/>
    <row r="13692" s="8" customFormat="1" x14ac:dyDescent="0.35"/>
    <row r="13693" s="8" customFormat="1" x14ac:dyDescent="0.35"/>
    <row r="13694" s="8" customFormat="1" x14ac:dyDescent="0.35"/>
    <row r="13695" s="8" customFormat="1" x14ac:dyDescent="0.35"/>
    <row r="13696" s="8" customFormat="1" x14ac:dyDescent="0.35"/>
    <row r="13697" s="8" customFormat="1" x14ac:dyDescent="0.35"/>
    <row r="13698" s="8" customFormat="1" x14ac:dyDescent="0.35"/>
    <row r="13699" s="8" customFormat="1" x14ac:dyDescent="0.35"/>
    <row r="13700" s="8" customFormat="1" x14ac:dyDescent="0.35"/>
    <row r="13701" s="8" customFormat="1" x14ac:dyDescent="0.35"/>
    <row r="13702" s="8" customFormat="1" x14ac:dyDescent="0.35"/>
    <row r="13703" s="8" customFormat="1" x14ac:dyDescent="0.35"/>
    <row r="13704" s="8" customFormat="1" x14ac:dyDescent="0.35"/>
    <row r="13705" s="8" customFormat="1" x14ac:dyDescent="0.35"/>
    <row r="13706" s="8" customFormat="1" x14ac:dyDescent="0.35"/>
    <row r="13707" s="8" customFormat="1" x14ac:dyDescent="0.35"/>
    <row r="13708" s="8" customFormat="1" x14ac:dyDescent="0.35"/>
    <row r="13709" s="8" customFormat="1" x14ac:dyDescent="0.35"/>
    <row r="13710" s="8" customFormat="1" x14ac:dyDescent="0.35"/>
    <row r="13711" s="8" customFormat="1" x14ac:dyDescent="0.35"/>
    <row r="13712" s="8" customFormat="1" x14ac:dyDescent="0.35"/>
    <row r="13713" s="8" customFormat="1" x14ac:dyDescent="0.35"/>
    <row r="13714" s="8" customFormat="1" x14ac:dyDescent="0.35"/>
    <row r="13715" s="8" customFormat="1" x14ac:dyDescent="0.35"/>
    <row r="13716" s="8" customFormat="1" x14ac:dyDescent="0.35"/>
    <row r="13717" s="8" customFormat="1" x14ac:dyDescent="0.35"/>
    <row r="13718" s="8" customFormat="1" x14ac:dyDescent="0.35"/>
    <row r="13719" s="8" customFormat="1" x14ac:dyDescent="0.35"/>
    <row r="13720" s="8" customFormat="1" x14ac:dyDescent="0.35"/>
    <row r="13721" s="8" customFormat="1" x14ac:dyDescent="0.35"/>
    <row r="13722" s="8" customFormat="1" x14ac:dyDescent="0.35"/>
    <row r="13723" s="8" customFormat="1" x14ac:dyDescent="0.35"/>
    <row r="13724" s="8" customFormat="1" x14ac:dyDescent="0.35"/>
    <row r="13725" s="8" customFormat="1" x14ac:dyDescent="0.35"/>
    <row r="13726" s="8" customFormat="1" x14ac:dyDescent="0.35"/>
    <row r="13727" s="8" customFormat="1" x14ac:dyDescent="0.35"/>
    <row r="13728" s="8" customFormat="1" x14ac:dyDescent="0.35"/>
    <row r="13729" s="8" customFormat="1" x14ac:dyDescent="0.35"/>
    <row r="13730" s="8" customFormat="1" x14ac:dyDescent="0.35"/>
    <row r="13731" s="8" customFormat="1" x14ac:dyDescent="0.35"/>
    <row r="13732" s="8" customFormat="1" x14ac:dyDescent="0.35"/>
    <row r="13733" s="8" customFormat="1" x14ac:dyDescent="0.35"/>
    <row r="13734" s="8" customFormat="1" x14ac:dyDescent="0.35"/>
    <row r="13735" s="8" customFormat="1" x14ac:dyDescent="0.35"/>
    <row r="13736" s="8" customFormat="1" x14ac:dyDescent="0.35"/>
    <row r="13737" s="8" customFormat="1" x14ac:dyDescent="0.35"/>
    <row r="13738" s="8" customFormat="1" x14ac:dyDescent="0.35"/>
    <row r="13739" s="8" customFormat="1" x14ac:dyDescent="0.35"/>
    <row r="13740" s="8" customFormat="1" x14ac:dyDescent="0.35"/>
    <row r="13741" s="8" customFormat="1" x14ac:dyDescent="0.35"/>
    <row r="13742" s="8" customFormat="1" x14ac:dyDescent="0.35"/>
    <row r="13743" s="8" customFormat="1" x14ac:dyDescent="0.35"/>
    <row r="13744" s="8" customFormat="1" x14ac:dyDescent="0.35"/>
    <row r="13745" s="8" customFormat="1" x14ac:dyDescent="0.35"/>
    <row r="13746" s="8" customFormat="1" x14ac:dyDescent="0.35"/>
    <row r="13747" s="8" customFormat="1" x14ac:dyDescent="0.35"/>
    <row r="13748" s="8" customFormat="1" x14ac:dyDescent="0.35"/>
    <row r="13749" s="8" customFormat="1" x14ac:dyDescent="0.35"/>
    <row r="13750" s="8" customFormat="1" x14ac:dyDescent="0.35"/>
    <row r="13751" s="8" customFormat="1" x14ac:dyDescent="0.35"/>
    <row r="13752" s="8" customFormat="1" x14ac:dyDescent="0.35"/>
    <row r="13753" s="8" customFormat="1" x14ac:dyDescent="0.35"/>
    <row r="13754" s="8" customFormat="1" x14ac:dyDescent="0.35"/>
    <row r="13755" s="8" customFormat="1" x14ac:dyDescent="0.35"/>
    <row r="13756" s="8" customFormat="1" x14ac:dyDescent="0.35"/>
    <row r="13757" s="8" customFormat="1" x14ac:dyDescent="0.35"/>
    <row r="13758" s="8" customFormat="1" x14ac:dyDescent="0.35"/>
    <row r="13759" s="8" customFormat="1" x14ac:dyDescent="0.35"/>
    <row r="13760" s="8" customFormat="1" x14ac:dyDescent="0.35"/>
    <row r="13761" s="8" customFormat="1" x14ac:dyDescent="0.35"/>
    <row r="13762" s="8" customFormat="1" x14ac:dyDescent="0.35"/>
    <row r="13763" s="8" customFormat="1" x14ac:dyDescent="0.35"/>
    <row r="13764" s="8" customFormat="1" x14ac:dyDescent="0.35"/>
    <row r="13765" s="8" customFormat="1" x14ac:dyDescent="0.35"/>
    <row r="13766" s="8" customFormat="1" x14ac:dyDescent="0.35"/>
    <row r="13767" s="8" customFormat="1" x14ac:dyDescent="0.35"/>
    <row r="13768" s="8" customFormat="1" x14ac:dyDescent="0.35"/>
    <row r="13769" s="8" customFormat="1" x14ac:dyDescent="0.35"/>
    <row r="13770" s="8" customFormat="1" x14ac:dyDescent="0.35"/>
    <row r="13771" s="8" customFormat="1" x14ac:dyDescent="0.35"/>
    <row r="13772" s="8" customFormat="1" x14ac:dyDescent="0.35"/>
    <row r="13773" s="8" customFormat="1" x14ac:dyDescent="0.35"/>
    <row r="13774" s="8" customFormat="1" x14ac:dyDescent="0.35"/>
    <row r="13775" s="8" customFormat="1" x14ac:dyDescent="0.35"/>
    <row r="13776" s="8" customFormat="1" x14ac:dyDescent="0.35"/>
    <row r="13777" s="8" customFormat="1" x14ac:dyDescent="0.35"/>
    <row r="13778" s="8" customFormat="1" x14ac:dyDescent="0.35"/>
    <row r="13779" s="8" customFormat="1" x14ac:dyDescent="0.35"/>
    <row r="13780" s="8" customFormat="1" x14ac:dyDescent="0.35"/>
    <row r="13781" s="8" customFormat="1" x14ac:dyDescent="0.35"/>
    <row r="13782" s="8" customFormat="1" x14ac:dyDescent="0.35"/>
    <row r="13783" s="8" customFormat="1" x14ac:dyDescent="0.35"/>
    <row r="13784" s="8" customFormat="1" x14ac:dyDescent="0.35"/>
    <row r="13785" s="8" customFormat="1" x14ac:dyDescent="0.35"/>
    <row r="13786" s="8" customFormat="1" x14ac:dyDescent="0.35"/>
    <row r="13787" s="8" customFormat="1" x14ac:dyDescent="0.35"/>
    <row r="13788" s="8" customFormat="1" x14ac:dyDescent="0.35"/>
    <row r="13789" s="8" customFormat="1" x14ac:dyDescent="0.35"/>
    <row r="13790" s="8" customFormat="1" x14ac:dyDescent="0.35"/>
    <row r="13791" s="8" customFormat="1" x14ac:dyDescent="0.35"/>
    <row r="13792" s="8" customFormat="1" x14ac:dyDescent="0.35"/>
    <row r="13793" s="8" customFormat="1" x14ac:dyDescent="0.35"/>
    <row r="13794" s="8" customFormat="1" x14ac:dyDescent="0.35"/>
    <row r="13795" s="8" customFormat="1" x14ac:dyDescent="0.35"/>
    <row r="13796" s="8" customFormat="1" x14ac:dyDescent="0.35"/>
    <row r="13797" s="8" customFormat="1" x14ac:dyDescent="0.35"/>
    <row r="13798" s="8" customFormat="1" x14ac:dyDescent="0.35"/>
    <row r="13799" s="8" customFormat="1" x14ac:dyDescent="0.35"/>
    <row r="13800" s="8" customFormat="1" x14ac:dyDescent="0.35"/>
    <row r="13801" s="8" customFormat="1" x14ac:dyDescent="0.35"/>
    <row r="13802" s="8" customFormat="1" x14ac:dyDescent="0.35"/>
    <row r="13803" s="8" customFormat="1" x14ac:dyDescent="0.35"/>
    <row r="13804" s="8" customFormat="1" x14ac:dyDescent="0.35"/>
    <row r="13805" s="8" customFormat="1" x14ac:dyDescent="0.35"/>
    <row r="13806" s="8" customFormat="1" x14ac:dyDescent="0.35"/>
    <row r="13807" s="8" customFormat="1" x14ac:dyDescent="0.35"/>
    <row r="13808" s="8" customFormat="1" x14ac:dyDescent="0.35"/>
    <row r="13809" s="8" customFormat="1" x14ac:dyDescent="0.35"/>
    <row r="13810" s="8" customFormat="1" x14ac:dyDescent="0.35"/>
    <row r="13811" s="8" customFormat="1" x14ac:dyDescent="0.35"/>
    <row r="13812" s="8" customFormat="1" x14ac:dyDescent="0.35"/>
    <row r="13813" s="8" customFormat="1" x14ac:dyDescent="0.35"/>
    <row r="13814" s="8" customFormat="1" x14ac:dyDescent="0.35"/>
    <row r="13815" s="8" customFormat="1" x14ac:dyDescent="0.35"/>
    <row r="13816" s="8" customFormat="1" x14ac:dyDescent="0.35"/>
    <row r="13817" s="8" customFormat="1" x14ac:dyDescent="0.35"/>
    <row r="13818" s="8" customFormat="1" x14ac:dyDescent="0.35"/>
    <row r="13819" s="8" customFormat="1" x14ac:dyDescent="0.35"/>
    <row r="13820" s="8" customFormat="1" x14ac:dyDescent="0.35"/>
    <row r="13821" s="8" customFormat="1" x14ac:dyDescent="0.35"/>
    <row r="13822" s="8" customFormat="1" x14ac:dyDescent="0.35"/>
    <row r="13823" s="8" customFormat="1" x14ac:dyDescent="0.35"/>
    <row r="13824" s="8" customFormat="1" x14ac:dyDescent="0.35"/>
    <row r="13825" s="8" customFormat="1" x14ac:dyDescent="0.35"/>
    <row r="13826" s="8" customFormat="1" x14ac:dyDescent="0.35"/>
    <row r="13827" s="8" customFormat="1" x14ac:dyDescent="0.35"/>
    <row r="13828" s="8" customFormat="1" x14ac:dyDescent="0.35"/>
    <row r="13829" s="8" customFormat="1" x14ac:dyDescent="0.35"/>
    <row r="13830" s="8" customFormat="1" x14ac:dyDescent="0.35"/>
    <row r="13831" s="8" customFormat="1" x14ac:dyDescent="0.35"/>
    <row r="13832" s="8" customFormat="1" x14ac:dyDescent="0.35"/>
    <row r="13833" s="8" customFormat="1" x14ac:dyDescent="0.35"/>
    <row r="13834" s="8" customFormat="1" x14ac:dyDescent="0.35"/>
    <row r="13835" s="8" customFormat="1" x14ac:dyDescent="0.35"/>
    <row r="13836" s="8" customFormat="1" x14ac:dyDescent="0.35"/>
    <row r="13837" s="8" customFormat="1" x14ac:dyDescent="0.35"/>
    <row r="13838" s="8" customFormat="1" x14ac:dyDescent="0.35"/>
    <row r="13839" s="8" customFormat="1" x14ac:dyDescent="0.35"/>
    <row r="13840" s="8" customFormat="1" x14ac:dyDescent="0.35"/>
    <row r="13841" s="8" customFormat="1" x14ac:dyDescent="0.35"/>
    <row r="13842" s="8" customFormat="1" x14ac:dyDescent="0.35"/>
    <row r="13843" s="8" customFormat="1" x14ac:dyDescent="0.35"/>
    <row r="13844" s="8" customFormat="1" x14ac:dyDescent="0.35"/>
    <row r="13845" s="8" customFormat="1" x14ac:dyDescent="0.35"/>
    <row r="13846" s="8" customFormat="1" x14ac:dyDescent="0.35"/>
    <row r="13847" s="8" customFormat="1" x14ac:dyDescent="0.35"/>
    <row r="13848" s="8" customFormat="1" x14ac:dyDescent="0.35"/>
    <row r="13849" s="8" customFormat="1" x14ac:dyDescent="0.35"/>
    <row r="13850" s="8" customFormat="1" x14ac:dyDescent="0.35"/>
    <row r="13851" s="8" customFormat="1" x14ac:dyDescent="0.35"/>
    <row r="13852" s="8" customFormat="1" x14ac:dyDescent="0.35"/>
    <row r="13853" s="8" customFormat="1" x14ac:dyDescent="0.35"/>
    <row r="13854" s="8" customFormat="1" x14ac:dyDescent="0.35"/>
    <row r="13855" s="8" customFormat="1" x14ac:dyDescent="0.35"/>
    <row r="13856" s="8" customFormat="1" x14ac:dyDescent="0.35"/>
    <row r="13857" s="8" customFormat="1" x14ac:dyDescent="0.35"/>
    <row r="13858" s="8" customFormat="1" x14ac:dyDescent="0.35"/>
    <row r="13859" s="8" customFormat="1" x14ac:dyDescent="0.35"/>
    <row r="13860" s="8" customFormat="1" x14ac:dyDescent="0.35"/>
    <row r="13861" s="8" customFormat="1" x14ac:dyDescent="0.35"/>
    <row r="13862" s="8" customFormat="1" x14ac:dyDescent="0.35"/>
    <row r="13863" s="8" customFormat="1" x14ac:dyDescent="0.35"/>
    <row r="13864" s="8" customFormat="1" x14ac:dyDescent="0.35"/>
    <row r="13865" s="8" customFormat="1" x14ac:dyDescent="0.35"/>
    <row r="13866" s="8" customFormat="1" x14ac:dyDescent="0.35"/>
    <row r="13867" s="8" customFormat="1" x14ac:dyDescent="0.35"/>
    <row r="13868" s="8" customFormat="1" x14ac:dyDescent="0.35"/>
    <row r="13869" s="8" customFormat="1" x14ac:dyDescent="0.35"/>
    <row r="13870" s="8" customFormat="1" x14ac:dyDescent="0.35"/>
    <row r="13871" s="8" customFormat="1" x14ac:dyDescent="0.35"/>
    <row r="13872" s="8" customFormat="1" x14ac:dyDescent="0.35"/>
    <row r="13873" s="8" customFormat="1" x14ac:dyDescent="0.35"/>
    <row r="13874" s="8" customFormat="1" x14ac:dyDescent="0.35"/>
    <row r="13875" s="8" customFormat="1" x14ac:dyDescent="0.35"/>
    <row r="13876" s="8" customFormat="1" x14ac:dyDescent="0.35"/>
    <row r="13877" s="8" customFormat="1" x14ac:dyDescent="0.35"/>
    <row r="13878" s="8" customFormat="1" x14ac:dyDescent="0.35"/>
    <row r="13879" s="8" customFormat="1" x14ac:dyDescent="0.35"/>
    <row r="13880" s="8" customFormat="1" x14ac:dyDescent="0.35"/>
    <row r="13881" s="8" customFormat="1" x14ac:dyDescent="0.35"/>
    <row r="13882" s="8" customFormat="1" x14ac:dyDescent="0.35"/>
    <row r="13883" s="8" customFormat="1" x14ac:dyDescent="0.35"/>
    <row r="13884" s="8" customFormat="1" x14ac:dyDescent="0.35"/>
    <row r="13885" s="8" customFormat="1" x14ac:dyDescent="0.35"/>
    <row r="13886" s="8" customFormat="1" x14ac:dyDescent="0.35"/>
    <row r="13887" s="8" customFormat="1" x14ac:dyDescent="0.35"/>
    <row r="13888" s="8" customFormat="1" x14ac:dyDescent="0.35"/>
    <row r="13889" s="8" customFormat="1" x14ac:dyDescent="0.35"/>
    <row r="13890" s="8" customFormat="1" x14ac:dyDescent="0.35"/>
    <row r="13891" s="8" customFormat="1" x14ac:dyDescent="0.35"/>
    <row r="13892" s="8" customFormat="1" x14ac:dyDescent="0.35"/>
    <row r="13893" s="8" customFormat="1" x14ac:dyDescent="0.35"/>
    <row r="13894" s="8" customFormat="1" x14ac:dyDescent="0.35"/>
    <row r="13895" s="8" customFormat="1" x14ac:dyDescent="0.35"/>
    <row r="13896" s="8" customFormat="1" x14ac:dyDescent="0.35"/>
    <row r="13897" s="8" customFormat="1" x14ac:dyDescent="0.35"/>
    <row r="13898" s="8" customFormat="1" x14ac:dyDescent="0.35"/>
    <row r="13899" s="8" customFormat="1" x14ac:dyDescent="0.35"/>
    <row r="13900" s="8" customFormat="1" x14ac:dyDescent="0.35"/>
    <row r="13901" s="8" customFormat="1" x14ac:dyDescent="0.35"/>
    <row r="13902" s="8" customFormat="1" x14ac:dyDescent="0.35"/>
    <row r="13903" s="8" customFormat="1" x14ac:dyDescent="0.35"/>
    <row r="13904" s="8" customFormat="1" x14ac:dyDescent="0.35"/>
    <row r="13905" s="8" customFormat="1" x14ac:dyDescent="0.35"/>
    <row r="13906" s="8" customFormat="1" x14ac:dyDescent="0.35"/>
    <row r="13907" s="8" customFormat="1" x14ac:dyDescent="0.35"/>
    <row r="13908" s="8" customFormat="1" x14ac:dyDescent="0.35"/>
    <row r="13909" s="8" customFormat="1" x14ac:dyDescent="0.35"/>
    <row r="13910" s="8" customFormat="1" x14ac:dyDescent="0.35"/>
    <row r="13911" s="8" customFormat="1" x14ac:dyDescent="0.35"/>
    <row r="13912" s="8" customFormat="1" x14ac:dyDescent="0.35"/>
    <row r="13913" s="8" customFormat="1" x14ac:dyDescent="0.35"/>
    <row r="13914" s="8" customFormat="1" x14ac:dyDescent="0.35"/>
    <row r="13915" s="8" customFormat="1" x14ac:dyDescent="0.35"/>
    <row r="13916" s="8" customFormat="1" x14ac:dyDescent="0.35"/>
    <row r="13917" s="8" customFormat="1" x14ac:dyDescent="0.35"/>
    <row r="13918" s="8" customFormat="1" x14ac:dyDescent="0.35"/>
    <row r="13919" s="8" customFormat="1" x14ac:dyDescent="0.35"/>
    <row r="13920" s="8" customFormat="1" x14ac:dyDescent="0.35"/>
    <row r="13921" s="8" customFormat="1" x14ac:dyDescent="0.35"/>
    <row r="13922" s="8" customFormat="1" x14ac:dyDescent="0.35"/>
    <row r="13923" s="8" customFormat="1" x14ac:dyDescent="0.35"/>
    <row r="13924" s="8" customFormat="1" x14ac:dyDescent="0.35"/>
    <row r="13925" s="8" customFormat="1" x14ac:dyDescent="0.35"/>
    <row r="13926" s="8" customFormat="1" x14ac:dyDescent="0.35"/>
    <row r="13927" s="8" customFormat="1" x14ac:dyDescent="0.35"/>
    <row r="13928" s="8" customFormat="1" x14ac:dyDescent="0.35"/>
    <row r="13929" s="8" customFormat="1" x14ac:dyDescent="0.35"/>
    <row r="13930" s="8" customFormat="1" x14ac:dyDescent="0.35"/>
    <row r="13931" s="8" customFormat="1" x14ac:dyDescent="0.35"/>
    <row r="13932" s="8" customFormat="1" x14ac:dyDescent="0.35"/>
    <row r="13933" s="8" customFormat="1" x14ac:dyDescent="0.35"/>
    <row r="13934" s="8" customFormat="1" x14ac:dyDescent="0.35"/>
    <row r="13935" s="8" customFormat="1" x14ac:dyDescent="0.35"/>
    <row r="13936" s="8" customFormat="1" x14ac:dyDescent="0.35"/>
    <row r="13937" s="8" customFormat="1" x14ac:dyDescent="0.35"/>
    <row r="13938" s="8" customFormat="1" x14ac:dyDescent="0.35"/>
    <row r="13939" s="8" customFormat="1" x14ac:dyDescent="0.35"/>
    <row r="13940" s="8" customFormat="1" x14ac:dyDescent="0.35"/>
    <row r="13941" s="8" customFormat="1" x14ac:dyDescent="0.35"/>
    <row r="13942" s="8" customFormat="1" x14ac:dyDescent="0.35"/>
    <row r="13943" s="8" customFormat="1" x14ac:dyDescent="0.35"/>
    <row r="13944" s="8" customFormat="1" x14ac:dyDescent="0.35"/>
    <row r="13945" s="8" customFormat="1" x14ac:dyDescent="0.35"/>
    <row r="13946" s="8" customFormat="1" x14ac:dyDescent="0.35"/>
    <row r="13947" s="8" customFormat="1" x14ac:dyDescent="0.35"/>
    <row r="13948" s="8" customFormat="1" x14ac:dyDescent="0.35"/>
    <row r="13949" s="8" customFormat="1" x14ac:dyDescent="0.35"/>
    <row r="13950" s="8" customFormat="1" x14ac:dyDescent="0.35"/>
    <row r="13951" s="8" customFormat="1" x14ac:dyDescent="0.35"/>
    <row r="13952" s="8" customFormat="1" x14ac:dyDescent="0.35"/>
    <row r="13953" s="8" customFormat="1" x14ac:dyDescent="0.35"/>
    <row r="13954" s="8" customFormat="1" x14ac:dyDescent="0.35"/>
    <row r="13955" s="8" customFormat="1" x14ac:dyDescent="0.35"/>
    <row r="13956" s="8" customFormat="1" x14ac:dyDescent="0.35"/>
    <row r="13957" s="8" customFormat="1" x14ac:dyDescent="0.35"/>
    <row r="13958" s="8" customFormat="1" x14ac:dyDescent="0.35"/>
    <row r="13959" s="8" customFormat="1" x14ac:dyDescent="0.35"/>
    <row r="13960" s="8" customFormat="1" x14ac:dyDescent="0.35"/>
    <row r="13961" s="8" customFormat="1" x14ac:dyDescent="0.35"/>
    <row r="13962" s="8" customFormat="1" x14ac:dyDescent="0.35"/>
    <row r="13963" s="8" customFormat="1" x14ac:dyDescent="0.35"/>
    <row r="13964" s="8" customFormat="1" x14ac:dyDescent="0.35"/>
    <row r="13965" s="8" customFormat="1" x14ac:dyDescent="0.35"/>
    <row r="13966" s="8" customFormat="1" x14ac:dyDescent="0.35"/>
    <row r="13967" s="8" customFormat="1" x14ac:dyDescent="0.35"/>
    <row r="13968" s="8" customFormat="1" x14ac:dyDescent="0.35"/>
    <row r="13969" s="8" customFormat="1" x14ac:dyDescent="0.35"/>
    <row r="13970" s="8" customFormat="1" x14ac:dyDescent="0.35"/>
    <row r="13971" s="8" customFormat="1" x14ac:dyDescent="0.35"/>
    <row r="13972" s="8" customFormat="1" x14ac:dyDescent="0.35"/>
    <row r="13973" s="8" customFormat="1" x14ac:dyDescent="0.35"/>
    <row r="13974" s="8" customFormat="1" x14ac:dyDescent="0.35"/>
    <row r="13975" s="8" customFormat="1" x14ac:dyDescent="0.35"/>
    <row r="13976" s="8" customFormat="1" x14ac:dyDescent="0.35"/>
    <row r="13977" s="8" customFormat="1" x14ac:dyDescent="0.35"/>
    <row r="13978" s="8" customFormat="1" x14ac:dyDescent="0.35"/>
    <row r="13979" s="8" customFormat="1" x14ac:dyDescent="0.35"/>
    <row r="13980" s="8" customFormat="1" x14ac:dyDescent="0.35"/>
    <row r="13981" s="8" customFormat="1" x14ac:dyDescent="0.35"/>
    <row r="13982" s="8" customFormat="1" x14ac:dyDescent="0.35"/>
    <row r="13983" s="8" customFormat="1" x14ac:dyDescent="0.35"/>
    <row r="13984" s="8" customFormat="1" x14ac:dyDescent="0.35"/>
    <row r="13985" s="8" customFormat="1" x14ac:dyDescent="0.35"/>
    <row r="13986" s="8" customFormat="1" x14ac:dyDescent="0.35"/>
    <row r="13987" s="8" customFormat="1" x14ac:dyDescent="0.35"/>
    <row r="13988" s="8" customFormat="1" x14ac:dyDescent="0.35"/>
    <row r="13989" s="8" customFormat="1" x14ac:dyDescent="0.35"/>
    <row r="13990" s="8" customFormat="1" x14ac:dyDescent="0.35"/>
    <row r="13991" s="8" customFormat="1" x14ac:dyDescent="0.35"/>
    <row r="13992" s="8" customFormat="1" x14ac:dyDescent="0.35"/>
    <row r="13993" s="8" customFormat="1" x14ac:dyDescent="0.35"/>
    <row r="13994" s="8" customFormat="1" x14ac:dyDescent="0.35"/>
    <row r="13995" s="8" customFormat="1" x14ac:dyDescent="0.35"/>
    <row r="13996" s="8" customFormat="1" x14ac:dyDescent="0.35"/>
    <row r="13997" s="8" customFormat="1" x14ac:dyDescent="0.35"/>
    <row r="13998" s="8" customFormat="1" x14ac:dyDescent="0.35"/>
    <row r="13999" s="8" customFormat="1" x14ac:dyDescent="0.35"/>
    <row r="14000" s="8" customFormat="1" x14ac:dyDescent="0.35"/>
    <row r="14001" s="8" customFormat="1" x14ac:dyDescent="0.35"/>
    <row r="14002" s="8" customFormat="1" x14ac:dyDescent="0.35"/>
    <row r="14003" s="8" customFormat="1" x14ac:dyDescent="0.35"/>
    <row r="14004" s="8" customFormat="1" x14ac:dyDescent="0.35"/>
    <row r="14005" s="8" customFormat="1" x14ac:dyDescent="0.35"/>
    <row r="14006" s="8" customFormat="1" x14ac:dyDescent="0.35"/>
    <row r="14007" s="8" customFormat="1" x14ac:dyDescent="0.35"/>
    <row r="14008" s="8" customFormat="1" x14ac:dyDescent="0.35"/>
    <row r="14009" s="8" customFormat="1" x14ac:dyDescent="0.35"/>
    <row r="14010" s="8" customFormat="1" x14ac:dyDescent="0.35"/>
    <row r="14011" s="8" customFormat="1" x14ac:dyDescent="0.35"/>
    <row r="14012" s="8" customFormat="1" x14ac:dyDescent="0.35"/>
    <row r="14013" s="8" customFormat="1" x14ac:dyDescent="0.35"/>
    <row r="14014" s="8" customFormat="1" x14ac:dyDescent="0.35"/>
    <row r="14015" s="8" customFormat="1" x14ac:dyDescent="0.35"/>
    <row r="14016" s="8" customFormat="1" x14ac:dyDescent="0.35"/>
    <row r="14017" s="8" customFormat="1" x14ac:dyDescent="0.35"/>
    <row r="14018" s="8" customFormat="1" x14ac:dyDescent="0.35"/>
    <row r="14019" s="8" customFormat="1" x14ac:dyDescent="0.35"/>
    <row r="14020" s="8" customFormat="1" x14ac:dyDescent="0.35"/>
    <row r="14021" s="8" customFormat="1" x14ac:dyDescent="0.35"/>
    <row r="14022" s="8" customFormat="1" x14ac:dyDescent="0.35"/>
    <row r="14023" s="8" customFormat="1" x14ac:dyDescent="0.35"/>
    <row r="14024" s="8" customFormat="1" x14ac:dyDescent="0.35"/>
    <row r="14025" s="8" customFormat="1" x14ac:dyDescent="0.35"/>
    <row r="14026" s="8" customFormat="1" x14ac:dyDescent="0.35"/>
    <row r="14027" s="8" customFormat="1" x14ac:dyDescent="0.35"/>
    <row r="14028" s="8" customFormat="1" x14ac:dyDescent="0.35"/>
    <row r="14029" s="8" customFormat="1" x14ac:dyDescent="0.35"/>
    <row r="14030" s="8" customFormat="1" x14ac:dyDescent="0.35"/>
    <row r="14031" s="8" customFormat="1" x14ac:dyDescent="0.35"/>
    <row r="14032" s="8" customFormat="1" x14ac:dyDescent="0.35"/>
    <row r="14033" s="8" customFormat="1" x14ac:dyDescent="0.35"/>
    <row r="14034" s="8" customFormat="1" x14ac:dyDescent="0.35"/>
    <row r="14035" s="8" customFormat="1" x14ac:dyDescent="0.35"/>
    <row r="14036" s="8" customFormat="1" x14ac:dyDescent="0.35"/>
    <row r="14037" s="8" customFormat="1" x14ac:dyDescent="0.35"/>
    <row r="14038" s="8" customFormat="1" x14ac:dyDescent="0.35"/>
    <row r="14039" s="8" customFormat="1" x14ac:dyDescent="0.35"/>
    <row r="14040" s="8" customFormat="1" x14ac:dyDescent="0.35"/>
    <row r="14041" s="8" customFormat="1" x14ac:dyDescent="0.35"/>
    <row r="14042" s="8" customFormat="1" x14ac:dyDescent="0.35"/>
    <row r="14043" s="8" customFormat="1" x14ac:dyDescent="0.35"/>
    <row r="14044" s="8" customFormat="1" x14ac:dyDescent="0.35"/>
    <row r="14045" s="8" customFormat="1" x14ac:dyDescent="0.35"/>
    <row r="14046" s="8" customFormat="1" x14ac:dyDescent="0.35"/>
    <row r="14047" s="8" customFormat="1" x14ac:dyDescent="0.35"/>
    <row r="14048" s="8" customFormat="1" x14ac:dyDescent="0.35"/>
    <row r="14049" s="8" customFormat="1" x14ac:dyDescent="0.35"/>
    <row r="14050" s="8" customFormat="1" x14ac:dyDescent="0.35"/>
    <row r="14051" s="8" customFormat="1" x14ac:dyDescent="0.35"/>
    <row r="14052" s="8" customFormat="1" x14ac:dyDescent="0.35"/>
    <row r="14053" s="8" customFormat="1" x14ac:dyDescent="0.35"/>
    <row r="14054" s="8" customFormat="1" x14ac:dyDescent="0.35"/>
    <row r="14055" s="8" customFormat="1" x14ac:dyDescent="0.35"/>
    <row r="14056" s="8" customFormat="1" x14ac:dyDescent="0.35"/>
    <row r="14057" s="8" customFormat="1" x14ac:dyDescent="0.35"/>
    <row r="14058" s="8" customFormat="1" x14ac:dyDescent="0.35"/>
    <row r="14059" s="8" customFormat="1" x14ac:dyDescent="0.35"/>
    <row r="14060" s="8" customFormat="1" x14ac:dyDescent="0.35"/>
    <row r="14061" s="8" customFormat="1" x14ac:dyDescent="0.35"/>
    <row r="14062" s="8" customFormat="1" x14ac:dyDescent="0.35"/>
    <row r="14063" s="8" customFormat="1" x14ac:dyDescent="0.35"/>
    <row r="14064" s="8" customFormat="1" x14ac:dyDescent="0.35"/>
    <row r="14065" s="8" customFormat="1" x14ac:dyDescent="0.35"/>
    <row r="14066" s="8" customFormat="1" x14ac:dyDescent="0.35"/>
    <row r="14067" s="8" customFormat="1" x14ac:dyDescent="0.35"/>
    <row r="14068" s="8" customFormat="1" x14ac:dyDescent="0.35"/>
    <row r="14069" s="8" customFormat="1" x14ac:dyDescent="0.35"/>
    <row r="14070" s="8" customFormat="1" x14ac:dyDescent="0.35"/>
    <row r="14071" s="8" customFormat="1" x14ac:dyDescent="0.35"/>
    <row r="14072" s="8" customFormat="1" x14ac:dyDescent="0.35"/>
    <row r="14073" s="8" customFormat="1" x14ac:dyDescent="0.35"/>
    <row r="14074" s="8" customFormat="1" x14ac:dyDescent="0.35"/>
    <row r="14075" s="8" customFormat="1" x14ac:dyDescent="0.35"/>
    <row r="14076" s="8" customFormat="1" x14ac:dyDescent="0.35"/>
    <row r="14077" s="8" customFormat="1" x14ac:dyDescent="0.35"/>
    <row r="14078" s="8" customFormat="1" x14ac:dyDescent="0.35"/>
    <row r="14079" s="8" customFormat="1" x14ac:dyDescent="0.35"/>
    <row r="14080" s="8" customFormat="1" x14ac:dyDescent="0.35"/>
    <row r="14081" s="8" customFormat="1" x14ac:dyDescent="0.35"/>
    <row r="14082" s="8" customFormat="1" x14ac:dyDescent="0.35"/>
    <row r="14083" s="8" customFormat="1" x14ac:dyDescent="0.35"/>
    <row r="14084" s="8" customFormat="1" x14ac:dyDescent="0.35"/>
    <row r="14085" s="8" customFormat="1" x14ac:dyDescent="0.35"/>
    <row r="14086" s="8" customFormat="1" x14ac:dyDescent="0.35"/>
    <row r="14087" s="8" customFormat="1" x14ac:dyDescent="0.35"/>
    <row r="14088" s="8" customFormat="1" x14ac:dyDescent="0.35"/>
    <row r="14089" s="8" customFormat="1" x14ac:dyDescent="0.35"/>
    <row r="14090" s="8" customFormat="1" x14ac:dyDescent="0.35"/>
    <row r="14091" s="8" customFormat="1" x14ac:dyDescent="0.35"/>
    <row r="14092" s="8" customFormat="1" x14ac:dyDescent="0.35"/>
    <row r="14093" s="8" customFormat="1" x14ac:dyDescent="0.35"/>
    <row r="14094" s="8" customFormat="1" x14ac:dyDescent="0.35"/>
    <row r="14095" s="8" customFormat="1" x14ac:dyDescent="0.35"/>
    <row r="14096" s="8" customFormat="1" x14ac:dyDescent="0.35"/>
    <row r="14097" s="8" customFormat="1" x14ac:dyDescent="0.35"/>
    <row r="14098" s="8" customFormat="1" x14ac:dyDescent="0.35"/>
    <row r="14099" s="8" customFormat="1" x14ac:dyDescent="0.35"/>
    <row r="14100" s="8" customFormat="1" x14ac:dyDescent="0.35"/>
    <row r="14101" s="8" customFormat="1" x14ac:dyDescent="0.35"/>
    <row r="14102" s="8" customFormat="1" x14ac:dyDescent="0.35"/>
    <row r="14103" s="8" customFormat="1" x14ac:dyDescent="0.35"/>
    <row r="14104" s="8" customFormat="1" x14ac:dyDescent="0.35"/>
    <row r="14105" s="8" customFormat="1" x14ac:dyDescent="0.35"/>
    <row r="14106" s="8" customFormat="1" x14ac:dyDescent="0.35"/>
    <row r="14107" s="8" customFormat="1" x14ac:dyDescent="0.35"/>
    <row r="14108" s="8" customFormat="1" x14ac:dyDescent="0.35"/>
    <row r="14109" s="8" customFormat="1" x14ac:dyDescent="0.35"/>
    <row r="14110" s="8" customFormat="1" x14ac:dyDescent="0.35"/>
    <row r="14111" s="8" customFormat="1" x14ac:dyDescent="0.35"/>
    <row r="14112" s="8" customFormat="1" x14ac:dyDescent="0.35"/>
    <row r="14113" s="8" customFormat="1" x14ac:dyDescent="0.35"/>
    <row r="14114" s="8" customFormat="1" x14ac:dyDescent="0.35"/>
    <row r="14115" s="8" customFormat="1" x14ac:dyDescent="0.35"/>
    <row r="14116" s="8" customFormat="1" x14ac:dyDescent="0.35"/>
    <row r="14117" s="8" customFormat="1" x14ac:dyDescent="0.35"/>
    <row r="14118" s="8" customFormat="1" x14ac:dyDescent="0.35"/>
    <row r="14119" s="8" customFormat="1" x14ac:dyDescent="0.35"/>
    <row r="14120" s="8" customFormat="1" x14ac:dyDescent="0.35"/>
    <row r="14121" s="8" customFormat="1" x14ac:dyDescent="0.35"/>
    <row r="14122" s="8" customFormat="1" x14ac:dyDescent="0.35"/>
    <row r="14123" s="8" customFormat="1" x14ac:dyDescent="0.35"/>
    <row r="14124" s="8" customFormat="1" x14ac:dyDescent="0.35"/>
    <row r="14125" s="8" customFormat="1" x14ac:dyDescent="0.35"/>
    <row r="14126" s="8" customFormat="1" x14ac:dyDescent="0.35"/>
    <row r="14127" s="8" customFormat="1" x14ac:dyDescent="0.35"/>
    <row r="14128" s="8" customFormat="1" x14ac:dyDescent="0.35"/>
    <row r="14129" s="8" customFormat="1" x14ac:dyDescent="0.35"/>
    <row r="14130" s="8" customFormat="1" x14ac:dyDescent="0.35"/>
    <row r="14131" s="8" customFormat="1" x14ac:dyDescent="0.35"/>
    <row r="14132" s="8" customFormat="1" x14ac:dyDescent="0.35"/>
    <row r="14133" s="8" customFormat="1" x14ac:dyDescent="0.35"/>
    <row r="14134" s="8" customFormat="1" x14ac:dyDescent="0.35"/>
    <row r="14135" s="8" customFormat="1" x14ac:dyDescent="0.35"/>
    <row r="14136" s="8" customFormat="1" x14ac:dyDescent="0.35"/>
    <row r="14137" s="8" customFormat="1" x14ac:dyDescent="0.35"/>
    <row r="14138" s="8" customFormat="1" x14ac:dyDescent="0.35"/>
    <row r="14139" s="8" customFormat="1" x14ac:dyDescent="0.35"/>
    <row r="14140" s="8" customFormat="1" x14ac:dyDescent="0.35"/>
    <row r="14141" s="8" customFormat="1" x14ac:dyDescent="0.35"/>
    <row r="14142" s="8" customFormat="1" x14ac:dyDescent="0.35"/>
    <row r="14143" s="8" customFormat="1" x14ac:dyDescent="0.35"/>
    <row r="14144" s="8" customFormat="1" x14ac:dyDescent="0.35"/>
    <row r="14145" s="8" customFormat="1" x14ac:dyDescent="0.35"/>
    <row r="14146" s="8" customFormat="1" x14ac:dyDescent="0.35"/>
    <row r="14147" s="8" customFormat="1" x14ac:dyDescent="0.35"/>
    <row r="14148" s="8" customFormat="1" x14ac:dyDescent="0.35"/>
    <row r="14149" s="8" customFormat="1" x14ac:dyDescent="0.35"/>
    <row r="14150" s="8" customFormat="1" x14ac:dyDescent="0.35"/>
    <row r="14151" s="8" customFormat="1" x14ac:dyDescent="0.35"/>
    <row r="14152" s="8" customFormat="1" x14ac:dyDescent="0.35"/>
    <row r="14153" s="8" customFormat="1" x14ac:dyDescent="0.35"/>
    <row r="14154" s="8" customFormat="1" x14ac:dyDescent="0.35"/>
    <row r="14155" s="8" customFormat="1" x14ac:dyDescent="0.35"/>
    <row r="14156" s="8" customFormat="1" x14ac:dyDescent="0.35"/>
    <row r="14157" s="8" customFormat="1" x14ac:dyDescent="0.35"/>
    <row r="14158" s="8" customFormat="1" x14ac:dyDescent="0.35"/>
    <row r="14159" s="8" customFormat="1" x14ac:dyDescent="0.35"/>
    <row r="14160" s="8" customFormat="1" x14ac:dyDescent="0.35"/>
    <row r="14161" s="8" customFormat="1" x14ac:dyDescent="0.35"/>
    <row r="14162" s="8" customFormat="1" x14ac:dyDescent="0.35"/>
    <row r="14163" s="8" customFormat="1" x14ac:dyDescent="0.35"/>
    <row r="14164" s="8" customFormat="1" x14ac:dyDescent="0.35"/>
    <row r="14165" s="8" customFormat="1" x14ac:dyDescent="0.35"/>
    <row r="14166" s="8" customFormat="1" x14ac:dyDescent="0.35"/>
    <row r="14167" s="8" customFormat="1" x14ac:dyDescent="0.35"/>
    <row r="14168" s="8" customFormat="1" x14ac:dyDescent="0.35"/>
    <row r="14169" s="8" customFormat="1" x14ac:dyDescent="0.35"/>
    <row r="14170" s="8" customFormat="1" x14ac:dyDescent="0.35"/>
    <row r="14171" s="8" customFormat="1" x14ac:dyDescent="0.35"/>
    <row r="14172" s="8" customFormat="1" x14ac:dyDescent="0.35"/>
    <row r="14173" s="8" customFormat="1" x14ac:dyDescent="0.35"/>
    <row r="14174" s="8" customFormat="1" x14ac:dyDescent="0.35"/>
    <row r="14175" s="8" customFormat="1" x14ac:dyDescent="0.35"/>
    <row r="14176" s="8" customFormat="1" x14ac:dyDescent="0.35"/>
    <row r="14177" s="8" customFormat="1" x14ac:dyDescent="0.35"/>
    <row r="14178" s="8" customFormat="1" x14ac:dyDescent="0.35"/>
    <row r="14179" s="8" customFormat="1" x14ac:dyDescent="0.35"/>
    <row r="14180" s="8" customFormat="1" x14ac:dyDescent="0.35"/>
    <row r="14181" s="8" customFormat="1" x14ac:dyDescent="0.35"/>
    <row r="14182" s="8" customFormat="1" x14ac:dyDescent="0.35"/>
    <row r="14183" s="8" customFormat="1" x14ac:dyDescent="0.35"/>
    <row r="14184" s="8" customFormat="1" x14ac:dyDescent="0.35"/>
    <row r="14185" s="8" customFormat="1" x14ac:dyDescent="0.35"/>
    <row r="14186" s="8" customFormat="1" x14ac:dyDescent="0.35"/>
    <row r="14187" s="8" customFormat="1" x14ac:dyDescent="0.35"/>
    <row r="14188" s="8" customFormat="1" x14ac:dyDescent="0.35"/>
    <row r="14189" s="8" customFormat="1" x14ac:dyDescent="0.35"/>
    <row r="14190" s="8" customFormat="1" x14ac:dyDescent="0.35"/>
    <row r="14191" s="8" customFormat="1" x14ac:dyDescent="0.35"/>
    <row r="14192" s="8" customFormat="1" x14ac:dyDescent="0.35"/>
    <row r="14193" s="8" customFormat="1" x14ac:dyDescent="0.35"/>
    <row r="14194" s="8" customFormat="1" x14ac:dyDescent="0.35"/>
    <row r="14195" s="8" customFormat="1" x14ac:dyDescent="0.35"/>
    <row r="14196" s="8" customFormat="1" x14ac:dyDescent="0.35"/>
    <row r="14197" s="8" customFormat="1" x14ac:dyDescent="0.35"/>
    <row r="14198" s="8" customFormat="1" x14ac:dyDescent="0.35"/>
    <row r="14199" s="8" customFormat="1" x14ac:dyDescent="0.35"/>
    <row r="14200" s="8" customFormat="1" x14ac:dyDescent="0.35"/>
    <row r="14201" s="8" customFormat="1" x14ac:dyDescent="0.35"/>
    <row r="14202" s="8" customFormat="1" x14ac:dyDescent="0.35"/>
    <row r="14203" s="8" customFormat="1" x14ac:dyDescent="0.35"/>
    <row r="14204" s="8" customFormat="1" x14ac:dyDescent="0.35"/>
    <row r="14205" s="8" customFormat="1" x14ac:dyDescent="0.35"/>
    <row r="14206" s="8" customFormat="1" x14ac:dyDescent="0.35"/>
    <row r="14207" s="8" customFormat="1" x14ac:dyDescent="0.35"/>
    <row r="14208" s="8" customFormat="1" x14ac:dyDescent="0.35"/>
    <row r="14209" s="8" customFormat="1" x14ac:dyDescent="0.35"/>
    <row r="14210" s="8" customFormat="1" x14ac:dyDescent="0.35"/>
    <row r="14211" s="8" customFormat="1" x14ac:dyDescent="0.35"/>
    <row r="14212" s="8" customFormat="1" x14ac:dyDescent="0.35"/>
    <row r="14213" s="8" customFormat="1" x14ac:dyDescent="0.35"/>
    <row r="14214" s="8" customFormat="1" x14ac:dyDescent="0.35"/>
    <row r="14215" s="8" customFormat="1" x14ac:dyDescent="0.35"/>
    <row r="14216" s="8" customFormat="1" x14ac:dyDescent="0.35"/>
    <row r="14217" s="8" customFormat="1" x14ac:dyDescent="0.35"/>
    <row r="14218" s="8" customFormat="1" x14ac:dyDescent="0.35"/>
    <row r="14219" s="8" customFormat="1" x14ac:dyDescent="0.35"/>
    <row r="14220" s="8" customFormat="1" x14ac:dyDescent="0.35"/>
    <row r="14221" s="8" customFormat="1" x14ac:dyDescent="0.35"/>
    <row r="14222" s="8" customFormat="1" x14ac:dyDescent="0.35"/>
    <row r="14223" s="8" customFormat="1" x14ac:dyDescent="0.35"/>
    <row r="14224" s="8" customFormat="1" x14ac:dyDescent="0.35"/>
    <row r="14225" s="8" customFormat="1" x14ac:dyDescent="0.35"/>
    <row r="14226" s="8" customFormat="1" x14ac:dyDescent="0.35"/>
    <row r="14227" s="8" customFormat="1" x14ac:dyDescent="0.35"/>
    <row r="14228" s="8" customFormat="1" x14ac:dyDescent="0.35"/>
    <row r="14229" s="8" customFormat="1" x14ac:dyDescent="0.35"/>
    <row r="14230" s="8" customFormat="1" x14ac:dyDescent="0.35"/>
    <row r="14231" s="8" customFormat="1" x14ac:dyDescent="0.35"/>
    <row r="14232" s="8" customFormat="1" x14ac:dyDescent="0.35"/>
    <row r="14233" s="8" customFormat="1" x14ac:dyDescent="0.35"/>
    <row r="14234" s="8" customFormat="1" x14ac:dyDescent="0.35"/>
    <row r="14235" s="8" customFormat="1" x14ac:dyDescent="0.35"/>
    <row r="14236" s="8" customFormat="1" x14ac:dyDescent="0.35"/>
    <row r="14237" s="8" customFormat="1" x14ac:dyDescent="0.35"/>
    <row r="14238" s="8" customFormat="1" x14ac:dyDescent="0.35"/>
    <row r="14239" s="8" customFormat="1" x14ac:dyDescent="0.35"/>
    <row r="14240" s="8" customFormat="1" x14ac:dyDescent="0.35"/>
    <row r="14241" s="8" customFormat="1" x14ac:dyDescent="0.35"/>
    <row r="14242" s="8" customFormat="1" x14ac:dyDescent="0.35"/>
    <row r="14243" s="8" customFormat="1" x14ac:dyDescent="0.35"/>
    <row r="14244" s="8" customFormat="1" x14ac:dyDescent="0.35"/>
    <row r="14245" s="8" customFormat="1" x14ac:dyDescent="0.35"/>
    <row r="14246" s="8" customFormat="1" x14ac:dyDescent="0.35"/>
    <row r="14247" s="8" customFormat="1" x14ac:dyDescent="0.35"/>
    <row r="14248" s="8" customFormat="1" x14ac:dyDescent="0.35"/>
    <row r="14249" s="8" customFormat="1" x14ac:dyDescent="0.35"/>
    <row r="14250" s="8" customFormat="1" x14ac:dyDescent="0.35"/>
    <row r="14251" s="8" customFormat="1" x14ac:dyDescent="0.35"/>
    <row r="14252" s="8" customFormat="1" x14ac:dyDescent="0.35"/>
    <row r="14253" s="8" customFormat="1" x14ac:dyDescent="0.35"/>
    <row r="14254" s="8" customFormat="1" x14ac:dyDescent="0.35"/>
    <row r="14255" s="8" customFormat="1" x14ac:dyDescent="0.35"/>
    <row r="14256" s="8" customFormat="1" x14ac:dyDescent="0.35"/>
    <row r="14257" s="8" customFormat="1" x14ac:dyDescent="0.35"/>
    <row r="14258" s="8" customFormat="1" x14ac:dyDescent="0.35"/>
    <row r="14259" s="8" customFormat="1" x14ac:dyDescent="0.35"/>
    <row r="14260" s="8" customFormat="1" x14ac:dyDescent="0.35"/>
    <row r="14261" s="8" customFormat="1" x14ac:dyDescent="0.35"/>
    <row r="14262" s="8" customFormat="1" x14ac:dyDescent="0.35"/>
    <row r="14263" s="8" customFormat="1" x14ac:dyDescent="0.35"/>
    <row r="14264" s="8" customFormat="1" x14ac:dyDescent="0.35"/>
    <row r="14265" s="8" customFormat="1" x14ac:dyDescent="0.35"/>
    <row r="14266" s="8" customFormat="1" x14ac:dyDescent="0.35"/>
    <row r="14267" s="8" customFormat="1" x14ac:dyDescent="0.35"/>
    <row r="14268" s="8" customFormat="1" x14ac:dyDescent="0.35"/>
    <row r="14269" s="8" customFormat="1" x14ac:dyDescent="0.35"/>
    <row r="14270" s="8" customFormat="1" x14ac:dyDescent="0.35"/>
    <row r="14271" s="8" customFormat="1" x14ac:dyDescent="0.35"/>
    <row r="14272" s="8" customFormat="1" x14ac:dyDescent="0.35"/>
    <row r="14273" s="8" customFormat="1" x14ac:dyDescent="0.35"/>
    <row r="14274" s="8" customFormat="1" x14ac:dyDescent="0.35"/>
    <row r="14275" s="8" customFormat="1" x14ac:dyDescent="0.35"/>
    <row r="14276" s="8" customFormat="1" x14ac:dyDescent="0.35"/>
    <row r="14277" s="8" customFormat="1" x14ac:dyDescent="0.35"/>
    <row r="14278" s="8" customFormat="1" x14ac:dyDescent="0.35"/>
    <row r="14279" s="8" customFormat="1" x14ac:dyDescent="0.35"/>
    <row r="14280" s="8" customFormat="1" x14ac:dyDescent="0.35"/>
    <row r="14281" s="8" customFormat="1" x14ac:dyDescent="0.35"/>
    <row r="14282" s="8" customFormat="1" x14ac:dyDescent="0.35"/>
    <row r="14283" s="8" customFormat="1" x14ac:dyDescent="0.35"/>
    <row r="14284" s="8" customFormat="1" x14ac:dyDescent="0.35"/>
    <row r="14285" s="8" customFormat="1" x14ac:dyDescent="0.35"/>
    <row r="14286" s="8" customFormat="1" x14ac:dyDescent="0.35"/>
    <row r="14287" s="8" customFormat="1" x14ac:dyDescent="0.35"/>
    <row r="14288" s="8" customFormat="1" x14ac:dyDescent="0.35"/>
    <row r="14289" s="8" customFormat="1" x14ac:dyDescent="0.35"/>
    <row r="14290" s="8" customFormat="1" x14ac:dyDescent="0.35"/>
    <row r="14291" s="8" customFormat="1" x14ac:dyDescent="0.35"/>
    <row r="14292" s="8" customFormat="1" x14ac:dyDescent="0.35"/>
    <row r="14293" s="8" customFormat="1" x14ac:dyDescent="0.35"/>
    <row r="14294" s="8" customFormat="1" x14ac:dyDescent="0.35"/>
    <row r="14295" s="8" customFormat="1" x14ac:dyDescent="0.35"/>
    <row r="14296" s="8" customFormat="1" x14ac:dyDescent="0.35"/>
    <row r="14297" s="8" customFormat="1" x14ac:dyDescent="0.35"/>
    <row r="14298" s="8" customFormat="1" x14ac:dyDescent="0.35"/>
    <row r="14299" s="8" customFormat="1" x14ac:dyDescent="0.35"/>
    <row r="14300" s="8" customFormat="1" x14ac:dyDescent="0.35"/>
    <row r="14301" s="8" customFormat="1" x14ac:dyDescent="0.35"/>
    <row r="14302" s="8" customFormat="1" x14ac:dyDescent="0.35"/>
    <row r="14303" s="8" customFormat="1" x14ac:dyDescent="0.35"/>
    <row r="14304" s="8" customFormat="1" x14ac:dyDescent="0.35"/>
    <row r="14305" s="8" customFormat="1" x14ac:dyDescent="0.35"/>
    <row r="14306" s="8" customFormat="1" x14ac:dyDescent="0.35"/>
    <row r="14307" s="8" customFormat="1" x14ac:dyDescent="0.35"/>
    <row r="14308" s="8" customFormat="1" x14ac:dyDescent="0.35"/>
    <row r="14309" s="8" customFormat="1" x14ac:dyDescent="0.35"/>
    <row r="14310" s="8" customFormat="1" x14ac:dyDescent="0.35"/>
    <row r="14311" s="8" customFormat="1" x14ac:dyDescent="0.35"/>
    <row r="14312" s="8" customFormat="1" x14ac:dyDescent="0.35"/>
    <row r="14313" s="8" customFormat="1" x14ac:dyDescent="0.35"/>
    <row r="14314" s="8" customFormat="1" x14ac:dyDescent="0.35"/>
    <row r="14315" s="8" customFormat="1" x14ac:dyDescent="0.35"/>
    <row r="14316" s="8" customFormat="1" x14ac:dyDescent="0.35"/>
    <row r="14317" s="8" customFormat="1" x14ac:dyDescent="0.35"/>
    <row r="14318" s="8" customFormat="1" x14ac:dyDescent="0.35"/>
    <row r="14319" s="8" customFormat="1" x14ac:dyDescent="0.35"/>
    <row r="14320" s="8" customFormat="1" x14ac:dyDescent="0.35"/>
    <row r="14321" s="8" customFormat="1" x14ac:dyDescent="0.35"/>
    <row r="14322" s="8" customFormat="1" x14ac:dyDescent="0.35"/>
    <row r="14323" s="8" customFormat="1" x14ac:dyDescent="0.35"/>
    <row r="14324" s="8" customFormat="1" x14ac:dyDescent="0.35"/>
    <row r="14325" s="8" customFormat="1" x14ac:dyDescent="0.35"/>
    <row r="14326" s="8" customFormat="1" x14ac:dyDescent="0.35"/>
    <row r="14327" s="8" customFormat="1" x14ac:dyDescent="0.35"/>
    <row r="14328" s="8" customFormat="1" x14ac:dyDescent="0.35"/>
    <row r="14329" s="8" customFormat="1" x14ac:dyDescent="0.35"/>
    <row r="14330" s="8" customFormat="1" x14ac:dyDescent="0.35"/>
    <row r="14331" s="8" customFormat="1" x14ac:dyDescent="0.35"/>
    <row r="14332" s="8" customFormat="1" x14ac:dyDescent="0.35"/>
    <row r="14333" s="8" customFormat="1" x14ac:dyDescent="0.35"/>
    <row r="14334" s="8" customFormat="1" x14ac:dyDescent="0.35"/>
    <row r="14335" s="8" customFormat="1" x14ac:dyDescent="0.35"/>
    <row r="14336" s="8" customFormat="1" x14ac:dyDescent="0.35"/>
    <row r="14337" s="8" customFormat="1" x14ac:dyDescent="0.35"/>
    <row r="14338" s="8" customFormat="1" x14ac:dyDescent="0.35"/>
    <row r="14339" s="8" customFormat="1" x14ac:dyDescent="0.35"/>
    <row r="14340" s="8" customFormat="1" x14ac:dyDescent="0.35"/>
    <row r="14341" s="8" customFormat="1" x14ac:dyDescent="0.35"/>
    <row r="14342" s="8" customFormat="1" x14ac:dyDescent="0.35"/>
    <row r="14343" s="8" customFormat="1" x14ac:dyDescent="0.35"/>
    <row r="14344" s="8" customFormat="1" x14ac:dyDescent="0.35"/>
    <row r="14345" s="8" customFormat="1" x14ac:dyDescent="0.35"/>
    <row r="14346" s="8" customFormat="1" x14ac:dyDescent="0.35"/>
    <row r="14347" s="8" customFormat="1" x14ac:dyDescent="0.35"/>
    <row r="14348" s="8" customFormat="1" x14ac:dyDescent="0.35"/>
    <row r="14349" s="8" customFormat="1" x14ac:dyDescent="0.35"/>
    <row r="14350" s="8" customFormat="1" x14ac:dyDescent="0.35"/>
    <row r="14351" s="8" customFormat="1" x14ac:dyDescent="0.35"/>
    <row r="14352" s="8" customFormat="1" x14ac:dyDescent="0.35"/>
    <row r="14353" s="8" customFormat="1" x14ac:dyDescent="0.35"/>
    <row r="14354" s="8" customFormat="1" x14ac:dyDescent="0.35"/>
    <row r="14355" s="8" customFormat="1" x14ac:dyDescent="0.35"/>
    <row r="14356" s="8" customFormat="1" x14ac:dyDescent="0.35"/>
    <row r="14357" s="8" customFormat="1" x14ac:dyDescent="0.35"/>
    <row r="14358" s="8" customFormat="1" x14ac:dyDescent="0.35"/>
    <row r="14359" s="8" customFormat="1" x14ac:dyDescent="0.35"/>
    <row r="14360" s="8" customFormat="1" x14ac:dyDescent="0.35"/>
    <row r="14361" s="8" customFormat="1" x14ac:dyDescent="0.35"/>
    <row r="14362" s="8" customFormat="1" x14ac:dyDescent="0.35"/>
    <row r="14363" s="8" customFormat="1" x14ac:dyDescent="0.35"/>
    <row r="14364" s="8" customFormat="1" x14ac:dyDescent="0.35"/>
    <row r="14365" s="8" customFormat="1" x14ac:dyDescent="0.35"/>
    <row r="14366" s="8" customFormat="1" x14ac:dyDescent="0.35"/>
    <row r="14367" s="8" customFormat="1" x14ac:dyDescent="0.35"/>
    <row r="14368" s="8" customFormat="1" x14ac:dyDescent="0.35"/>
    <row r="14369" s="8" customFormat="1" x14ac:dyDescent="0.35"/>
    <row r="14370" s="8" customFormat="1" x14ac:dyDescent="0.35"/>
    <row r="14371" s="8" customFormat="1" x14ac:dyDescent="0.35"/>
    <row r="14372" s="8" customFormat="1" x14ac:dyDescent="0.35"/>
    <row r="14373" s="8" customFormat="1" x14ac:dyDescent="0.35"/>
    <row r="14374" s="8" customFormat="1" x14ac:dyDescent="0.35"/>
    <row r="14375" s="8" customFormat="1" x14ac:dyDescent="0.35"/>
    <row r="14376" s="8" customFormat="1" x14ac:dyDescent="0.35"/>
    <row r="14377" s="8" customFormat="1" x14ac:dyDescent="0.35"/>
    <row r="14378" s="8" customFormat="1" x14ac:dyDescent="0.35"/>
    <row r="14379" s="8" customFormat="1" x14ac:dyDescent="0.35"/>
    <row r="14380" s="8" customFormat="1" x14ac:dyDescent="0.35"/>
    <row r="14381" s="8" customFormat="1" x14ac:dyDescent="0.35"/>
    <row r="14382" s="8" customFormat="1" x14ac:dyDescent="0.35"/>
    <row r="14383" s="8" customFormat="1" x14ac:dyDescent="0.35"/>
    <row r="14384" s="8" customFormat="1" x14ac:dyDescent="0.35"/>
    <row r="14385" s="8" customFormat="1" x14ac:dyDescent="0.35"/>
    <row r="14386" s="8" customFormat="1" x14ac:dyDescent="0.35"/>
    <row r="14387" s="8" customFormat="1" x14ac:dyDescent="0.35"/>
    <row r="14388" s="8" customFormat="1" x14ac:dyDescent="0.35"/>
    <row r="14389" s="8" customFormat="1" x14ac:dyDescent="0.35"/>
    <row r="14390" s="8" customFormat="1" x14ac:dyDescent="0.35"/>
    <row r="14391" s="8" customFormat="1" x14ac:dyDescent="0.35"/>
    <row r="14392" s="8" customFormat="1" x14ac:dyDescent="0.35"/>
    <row r="14393" s="8" customFormat="1" x14ac:dyDescent="0.35"/>
    <row r="14394" s="8" customFormat="1" x14ac:dyDescent="0.35"/>
    <row r="14395" s="8" customFormat="1" x14ac:dyDescent="0.35"/>
    <row r="14396" s="8" customFormat="1" x14ac:dyDescent="0.35"/>
    <row r="14397" s="8" customFormat="1" x14ac:dyDescent="0.35"/>
    <row r="14398" s="8" customFormat="1" x14ac:dyDescent="0.35"/>
    <row r="14399" s="8" customFormat="1" x14ac:dyDescent="0.35"/>
    <row r="14400" s="8" customFormat="1" x14ac:dyDescent="0.35"/>
    <row r="14401" s="8" customFormat="1" x14ac:dyDescent="0.35"/>
    <row r="14402" s="8" customFormat="1" x14ac:dyDescent="0.35"/>
    <row r="14403" s="8" customFormat="1" x14ac:dyDescent="0.35"/>
    <row r="14404" s="8" customFormat="1" x14ac:dyDescent="0.35"/>
    <row r="14405" s="8" customFormat="1" x14ac:dyDescent="0.35"/>
    <row r="14406" s="8" customFormat="1" x14ac:dyDescent="0.35"/>
    <row r="14407" s="8" customFormat="1" x14ac:dyDescent="0.35"/>
    <row r="14408" s="8" customFormat="1" x14ac:dyDescent="0.35"/>
    <row r="14409" s="8" customFormat="1" x14ac:dyDescent="0.35"/>
    <row r="14410" s="8" customFormat="1" x14ac:dyDescent="0.35"/>
    <row r="14411" s="8" customFormat="1" x14ac:dyDescent="0.35"/>
    <row r="14412" s="8" customFormat="1" x14ac:dyDescent="0.35"/>
    <row r="14413" s="8" customFormat="1" x14ac:dyDescent="0.35"/>
    <row r="14414" s="8" customFormat="1" x14ac:dyDescent="0.35"/>
    <row r="14415" s="8" customFormat="1" x14ac:dyDescent="0.35"/>
    <row r="14416" s="8" customFormat="1" x14ac:dyDescent="0.35"/>
    <row r="14417" s="8" customFormat="1" x14ac:dyDescent="0.35"/>
    <row r="14418" s="8" customFormat="1" x14ac:dyDescent="0.35"/>
    <row r="14419" s="8" customFormat="1" x14ac:dyDescent="0.35"/>
    <row r="14420" s="8" customFormat="1" x14ac:dyDescent="0.35"/>
    <row r="14421" s="8" customFormat="1" x14ac:dyDescent="0.35"/>
    <row r="14422" s="8" customFormat="1" x14ac:dyDescent="0.35"/>
    <row r="14423" s="8" customFormat="1" x14ac:dyDescent="0.35"/>
    <row r="14424" s="8" customFormat="1" x14ac:dyDescent="0.35"/>
    <row r="14425" s="8" customFormat="1" x14ac:dyDescent="0.35"/>
    <row r="14426" s="8" customFormat="1" x14ac:dyDescent="0.35"/>
    <row r="14427" s="8" customFormat="1" x14ac:dyDescent="0.35"/>
    <row r="14428" s="8" customFormat="1" x14ac:dyDescent="0.35"/>
    <row r="14429" s="8" customFormat="1" x14ac:dyDescent="0.35"/>
    <row r="14430" s="8" customFormat="1" x14ac:dyDescent="0.35"/>
    <row r="14431" s="8" customFormat="1" x14ac:dyDescent="0.35"/>
    <row r="14432" s="8" customFormat="1" x14ac:dyDescent="0.35"/>
    <row r="14433" s="8" customFormat="1" x14ac:dyDescent="0.35"/>
    <row r="14434" s="8" customFormat="1" x14ac:dyDescent="0.35"/>
    <row r="14435" s="8" customFormat="1" x14ac:dyDescent="0.35"/>
    <row r="14436" s="8" customFormat="1" x14ac:dyDescent="0.35"/>
    <row r="14437" s="8" customFormat="1" x14ac:dyDescent="0.35"/>
    <row r="14438" s="8" customFormat="1" x14ac:dyDescent="0.35"/>
    <row r="14439" s="8" customFormat="1" x14ac:dyDescent="0.35"/>
    <row r="14440" s="8" customFormat="1" x14ac:dyDescent="0.35"/>
    <row r="14441" s="8" customFormat="1" x14ac:dyDescent="0.35"/>
    <row r="14442" s="8" customFormat="1" x14ac:dyDescent="0.35"/>
    <row r="14443" s="8" customFormat="1" x14ac:dyDescent="0.35"/>
    <row r="14444" s="8" customFormat="1" x14ac:dyDescent="0.35"/>
    <row r="14445" s="8" customFormat="1" x14ac:dyDescent="0.35"/>
    <row r="14446" s="8" customFormat="1" x14ac:dyDescent="0.35"/>
    <row r="14447" s="8" customFormat="1" x14ac:dyDescent="0.35"/>
    <row r="14448" s="8" customFormat="1" x14ac:dyDescent="0.35"/>
    <row r="14449" s="8" customFormat="1" x14ac:dyDescent="0.35"/>
    <row r="14450" s="8" customFormat="1" x14ac:dyDescent="0.35"/>
    <row r="14451" s="8" customFormat="1" x14ac:dyDescent="0.35"/>
    <row r="14452" s="8" customFormat="1" x14ac:dyDescent="0.35"/>
    <row r="14453" s="8" customFormat="1" x14ac:dyDescent="0.35"/>
    <row r="14454" s="8" customFormat="1" x14ac:dyDescent="0.35"/>
    <row r="14455" s="8" customFormat="1" x14ac:dyDescent="0.35"/>
    <row r="14456" s="8" customFormat="1" x14ac:dyDescent="0.35"/>
    <row r="14457" s="8" customFormat="1" x14ac:dyDescent="0.35"/>
    <row r="14458" s="8" customFormat="1" x14ac:dyDescent="0.35"/>
    <row r="14459" s="8" customFormat="1" x14ac:dyDescent="0.35"/>
    <row r="14460" s="8" customFormat="1" x14ac:dyDescent="0.35"/>
    <row r="14461" s="8" customFormat="1" x14ac:dyDescent="0.35"/>
    <row r="14462" s="8" customFormat="1" x14ac:dyDescent="0.35"/>
    <row r="14463" s="8" customFormat="1" x14ac:dyDescent="0.35"/>
    <row r="14464" s="8" customFormat="1" x14ac:dyDescent="0.35"/>
    <row r="14465" s="8" customFormat="1" x14ac:dyDescent="0.35"/>
    <row r="14466" s="8" customFormat="1" x14ac:dyDescent="0.35"/>
    <row r="14467" s="8" customFormat="1" x14ac:dyDescent="0.35"/>
    <row r="14468" s="8" customFormat="1" x14ac:dyDescent="0.35"/>
    <row r="14469" s="8" customFormat="1" x14ac:dyDescent="0.35"/>
    <row r="14470" s="8" customFormat="1" x14ac:dyDescent="0.35"/>
    <row r="14471" s="8" customFormat="1" x14ac:dyDescent="0.35"/>
    <row r="14472" s="8" customFormat="1" x14ac:dyDescent="0.35"/>
    <row r="14473" s="8" customFormat="1" x14ac:dyDescent="0.35"/>
    <row r="14474" s="8" customFormat="1" x14ac:dyDescent="0.35"/>
    <row r="14475" s="8" customFormat="1" x14ac:dyDescent="0.35"/>
    <row r="14476" s="8" customFormat="1" x14ac:dyDescent="0.35"/>
    <row r="14477" s="8" customFormat="1" x14ac:dyDescent="0.35"/>
    <row r="14478" s="8" customFormat="1" x14ac:dyDescent="0.35"/>
    <row r="14479" s="8" customFormat="1" x14ac:dyDescent="0.35"/>
    <row r="14480" s="8" customFormat="1" x14ac:dyDescent="0.35"/>
    <row r="14481" s="8" customFormat="1" x14ac:dyDescent="0.35"/>
    <row r="14482" s="8" customFormat="1" x14ac:dyDescent="0.35"/>
    <row r="14483" s="8" customFormat="1" x14ac:dyDescent="0.35"/>
    <row r="14484" s="8" customFormat="1" x14ac:dyDescent="0.35"/>
    <row r="14485" s="8" customFormat="1" x14ac:dyDescent="0.35"/>
    <row r="14486" s="8" customFormat="1" x14ac:dyDescent="0.35"/>
    <row r="14487" s="8" customFormat="1" x14ac:dyDescent="0.35"/>
    <row r="14488" s="8" customFormat="1" x14ac:dyDescent="0.35"/>
    <row r="14489" s="8" customFormat="1" x14ac:dyDescent="0.35"/>
    <row r="14490" s="8" customFormat="1" x14ac:dyDescent="0.35"/>
    <row r="14491" s="8" customFormat="1" x14ac:dyDescent="0.35"/>
    <row r="14492" s="8" customFormat="1" x14ac:dyDescent="0.35"/>
    <row r="14493" s="8" customFormat="1" x14ac:dyDescent="0.35"/>
    <row r="14494" s="8" customFormat="1" x14ac:dyDescent="0.35"/>
    <row r="14495" s="8" customFormat="1" x14ac:dyDescent="0.35"/>
    <row r="14496" s="8" customFormat="1" x14ac:dyDescent="0.35"/>
    <row r="14497" s="8" customFormat="1" x14ac:dyDescent="0.35"/>
    <row r="14498" s="8" customFormat="1" x14ac:dyDescent="0.35"/>
    <row r="14499" s="8" customFormat="1" x14ac:dyDescent="0.35"/>
    <row r="14500" s="8" customFormat="1" x14ac:dyDescent="0.35"/>
    <row r="14501" s="8" customFormat="1" x14ac:dyDescent="0.35"/>
    <row r="14502" s="8" customFormat="1" x14ac:dyDescent="0.35"/>
    <row r="14503" s="8" customFormat="1" x14ac:dyDescent="0.35"/>
    <row r="14504" s="8" customFormat="1" x14ac:dyDescent="0.35"/>
    <row r="14505" s="8" customFormat="1" x14ac:dyDescent="0.35"/>
    <row r="14506" s="8" customFormat="1" x14ac:dyDescent="0.35"/>
    <row r="14507" s="8" customFormat="1" x14ac:dyDescent="0.35"/>
    <row r="14508" s="8" customFormat="1" x14ac:dyDescent="0.35"/>
    <row r="14509" s="8" customFormat="1" x14ac:dyDescent="0.35"/>
    <row r="14510" s="8" customFormat="1" x14ac:dyDescent="0.35"/>
    <row r="14511" s="8" customFormat="1" x14ac:dyDescent="0.35"/>
    <row r="14512" s="8" customFormat="1" x14ac:dyDescent="0.35"/>
    <row r="14513" s="8" customFormat="1" x14ac:dyDescent="0.35"/>
    <row r="14514" s="8" customFormat="1" x14ac:dyDescent="0.35"/>
    <row r="14515" s="8" customFormat="1" x14ac:dyDescent="0.35"/>
    <row r="14516" s="8" customFormat="1" x14ac:dyDescent="0.35"/>
    <row r="14517" s="8" customFormat="1" x14ac:dyDescent="0.35"/>
    <row r="14518" s="8" customFormat="1" x14ac:dyDescent="0.35"/>
    <row r="14519" s="8" customFormat="1" x14ac:dyDescent="0.35"/>
    <row r="14520" s="8" customFormat="1" x14ac:dyDescent="0.35"/>
    <row r="14521" s="8" customFormat="1" x14ac:dyDescent="0.35"/>
    <row r="14522" s="8" customFormat="1" x14ac:dyDescent="0.35"/>
    <row r="14523" s="8" customFormat="1" x14ac:dyDescent="0.35"/>
    <row r="14524" s="8" customFormat="1" x14ac:dyDescent="0.35"/>
    <row r="14525" s="8" customFormat="1" x14ac:dyDescent="0.35"/>
    <row r="14526" s="8" customFormat="1" x14ac:dyDescent="0.35"/>
    <row r="14527" s="8" customFormat="1" x14ac:dyDescent="0.35"/>
    <row r="14528" s="8" customFormat="1" x14ac:dyDescent="0.35"/>
    <row r="14529" s="8" customFormat="1" x14ac:dyDescent="0.35"/>
    <row r="14530" s="8" customFormat="1" x14ac:dyDescent="0.35"/>
    <row r="14531" s="8" customFormat="1" x14ac:dyDescent="0.35"/>
    <row r="14532" s="8" customFormat="1" x14ac:dyDescent="0.35"/>
    <row r="14533" s="8" customFormat="1" x14ac:dyDescent="0.35"/>
    <row r="14534" s="8" customFormat="1" x14ac:dyDescent="0.35"/>
    <row r="14535" s="8" customFormat="1" x14ac:dyDescent="0.35"/>
    <row r="14536" s="8" customFormat="1" x14ac:dyDescent="0.35"/>
    <row r="14537" s="8" customFormat="1" x14ac:dyDescent="0.35"/>
    <row r="14538" s="8" customFormat="1" x14ac:dyDescent="0.35"/>
    <row r="14539" s="8" customFormat="1" x14ac:dyDescent="0.35"/>
    <row r="14540" s="8" customFormat="1" x14ac:dyDescent="0.35"/>
    <row r="14541" s="8" customFormat="1" x14ac:dyDescent="0.35"/>
    <row r="14542" s="8" customFormat="1" x14ac:dyDescent="0.35"/>
    <row r="14543" s="8" customFormat="1" x14ac:dyDescent="0.35"/>
    <row r="14544" s="8" customFormat="1" x14ac:dyDescent="0.35"/>
    <row r="14545" s="8" customFormat="1" x14ac:dyDescent="0.35"/>
    <row r="14546" s="8" customFormat="1" x14ac:dyDescent="0.35"/>
    <row r="14547" s="8" customFormat="1" x14ac:dyDescent="0.35"/>
    <row r="14548" s="8" customFormat="1" x14ac:dyDescent="0.35"/>
    <row r="14549" s="8" customFormat="1" x14ac:dyDescent="0.35"/>
    <row r="14550" s="8" customFormat="1" x14ac:dyDescent="0.35"/>
    <row r="14551" s="8" customFormat="1" x14ac:dyDescent="0.35"/>
    <row r="14552" s="8" customFormat="1" x14ac:dyDescent="0.35"/>
    <row r="14553" s="8" customFormat="1" x14ac:dyDescent="0.35"/>
    <row r="14554" s="8" customFormat="1" x14ac:dyDescent="0.35"/>
    <row r="14555" s="8" customFormat="1" x14ac:dyDescent="0.35"/>
    <row r="14556" s="8" customFormat="1" x14ac:dyDescent="0.35"/>
    <row r="14557" s="8" customFormat="1" x14ac:dyDescent="0.35"/>
    <row r="14558" s="8" customFormat="1" x14ac:dyDescent="0.35"/>
    <row r="14559" s="8" customFormat="1" x14ac:dyDescent="0.35"/>
    <row r="14560" s="8" customFormat="1" x14ac:dyDescent="0.35"/>
    <row r="14561" s="8" customFormat="1" x14ac:dyDescent="0.35"/>
    <row r="14562" s="8" customFormat="1" x14ac:dyDescent="0.35"/>
    <row r="14563" s="8" customFormat="1" x14ac:dyDescent="0.35"/>
    <row r="14564" s="8" customFormat="1" x14ac:dyDescent="0.35"/>
    <row r="14565" s="8" customFormat="1" x14ac:dyDescent="0.35"/>
    <row r="14566" s="8" customFormat="1" x14ac:dyDescent="0.35"/>
    <row r="14567" s="8" customFormat="1" x14ac:dyDescent="0.35"/>
    <row r="14568" s="8" customFormat="1" x14ac:dyDescent="0.35"/>
    <row r="14569" s="8" customFormat="1" x14ac:dyDescent="0.35"/>
    <row r="14570" s="8" customFormat="1" x14ac:dyDescent="0.35"/>
    <row r="14571" s="8" customFormat="1" x14ac:dyDescent="0.35"/>
    <row r="14572" s="8" customFormat="1" x14ac:dyDescent="0.35"/>
    <row r="14573" s="8" customFormat="1" x14ac:dyDescent="0.35"/>
    <row r="14574" s="8" customFormat="1" x14ac:dyDescent="0.35"/>
    <row r="14575" s="8" customFormat="1" x14ac:dyDescent="0.35"/>
    <row r="14576" s="8" customFormat="1" x14ac:dyDescent="0.35"/>
    <row r="14577" s="8" customFormat="1" x14ac:dyDescent="0.35"/>
    <row r="14578" s="8" customFormat="1" x14ac:dyDescent="0.35"/>
    <row r="14579" s="8" customFormat="1" x14ac:dyDescent="0.35"/>
    <row r="14580" s="8" customFormat="1" x14ac:dyDescent="0.35"/>
    <row r="14581" s="8" customFormat="1" x14ac:dyDescent="0.35"/>
    <row r="14582" s="8" customFormat="1" x14ac:dyDescent="0.35"/>
    <row r="14583" s="8" customFormat="1" x14ac:dyDescent="0.35"/>
    <row r="14584" s="8" customFormat="1" x14ac:dyDescent="0.35"/>
    <row r="14585" s="8" customFormat="1" x14ac:dyDescent="0.35"/>
    <row r="14586" s="8" customFormat="1" x14ac:dyDescent="0.35"/>
    <row r="14587" s="8" customFormat="1" x14ac:dyDescent="0.35"/>
    <row r="14588" s="8" customFormat="1" x14ac:dyDescent="0.35"/>
    <row r="14589" s="8" customFormat="1" x14ac:dyDescent="0.35"/>
    <row r="14590" s="8" customFormat="1" x14ac:dyDescent="0.35"/>
    <row r="14591" s="8" customFormat="1" x14ac:dyDescent="0.35"/>
    <row r="14592" s="8" customFormat="1" x14ac:dyDescent="0.35"/>
    <row r="14593" s="8" customFormat="1" x14ac:dyDescent="0.35"/>
    <row r="14594" s="8" customFormat="1" x14ac:dyDescent="0.35"/>
    <row r="14595" s="8" customFormat="1" x14ac:dyDescent="0.35"/>
    <row r="14596" s="8" customFormat="1" x14ac:dyDescent="0.35"/>
    <row r="14597" s="8" customFormat="1" x14ac:dyDescent="0.35"/>
    <row r="14598" s="8" customFormat="1" x14ac:dyDescent="0.35"/>
    <row r="14599" s="8" customFormat="1" x14ac:dyDescent="0.35"/>
    <row r="14600" s="8" customFormat="1" x14ac:dyDescent="0.35"/>
    <row r="14601" s="8" customFormat="1" x14ac:dyDescent="0.35"/>
    <row r="14602" s="8" customFormat="1" x14ac:dyDescent="0.35"/>
    <row r="14603" s="8" customFormat="1" x14ac:dyDescent="0.35"/>
    <row r="14604" s="8" customFormat="1" x14ac:dyDescent="0.35"/>
    <row r="14605" s="8" customFormat="1" x14ac:dyDescent="0.35"/>
    <row r="14606" s="8" customFormat="1" x14ac:dyDescent="0.35"/>
    <row r="14607" s="8" customFormat="1" x14ac:dyDescent="0.35"/>
    <row r="14608" s="8" customFormat="1" x14ac:dyDescent="0.35"/>
    <row r="14609" s="8" customFormat="1" x14ac:dyDescent="0.35"/>
    <row r="14610" s="8" customFormat="1" x14ac:dyDescent="0.35"/>
    <row r="14611" s="8" customFormat="1" x14ac:dyDescent="0.35"/>
    <row r="14612" s="8" customFormat="1" x14ac:dyDescent="0.35"/>
    <row r="14613" s="8" customFormat="1" x14ac:dyDescent="0.35"/>
    <row r="14614" s="8" customFormat="1" x14ac:dyDescent="0.35"/>
    <row r="14615" s="8" customFormat="1" x14ac:dyDescent="0.35"/>
    <row r="14616" s="8" customFormat="1" x14ac:dyDescent="0.35"/>
    <row r="14617" s="8" customFormat="1" x14ac:dyDescent="0.35"/>
    <row r="14618" s="8" customFormat="1" x14ac:dyDescent="0.35"/>
    <row r="14619" s="8" customFormat="1" x14ac:dyDescent="0.35"/>
    <row r="14620" s="8" customFormat="1" x14ac:dyDescent="0.35"/>
    <row r="14621" s="8" customFormat="1" x14ac:dyDescent="0.35"/>
    <row r="14622" s="8" customFormat="1" x14ac:dyDescent="0.35"/>
    <row r="14623" s="8" customFormat="1" x14ac:dyDescent="0.35"/>
    <row r="14624" s="8" customFormat="1" x14ac:dyDescent="0.35"/>
    <row r="14625" s="8" customFormat="1" x14ac:dyDescent="0.35"/>
    <row r="14626" s="8" customFormat="1" x14ac:dyDescent="0.35"/>
    <row r="14627" s="8" customFormat="1" x14ac:dyDescent="0.35"/>
    <row r="14628" s="8" customFormat="1" x14ac:dyDescent="0.35"/>
    <row r="14629" s="8" customFormat="1" x14ac:dyDescent="0.35"/>
    <row r="14630" s="8" customFormat="1" x14ac:dyDescent="0.35"/>
    <row r="14631" s="8" customFormat="1" x14ac:dyDescent="0.35"/>
    <row r="14632" s="8" customFormat="1" x14ac:dyDescent="0.35"/>
    <row r="14633" s="8" customFormat="1" x14ac:dyDescent="0.35"/>
    <row r="14634" s="8" customFormat="1" x14ac:dyDescent="0.35"/>
    <row r="14635" s="8" customFormat="1" x14ac:dyDescent="0.35"/>
    <row r="14636" s="8" customFormat="1" x14ac:dyDescent="0.35"/>
    <row r="14637" s="8" customFormat="1" x14ac:dyDescent="0.35"/>
    <row r="14638" s="8" customFormat="1" x14ac:dyDescent="0.35"/>
    <row r="14639" s="8" customFormat="1" x14ac:dyDescent="0.35"/>
    <row r="14640" s="8" customFormat="1" x14ac:dyDescent="0.35"/>
    <row r="14641" s="8" customFormat="1" x14ac:dyDescent="0.35"/>
    <row r="14642" s="8" customFormat="1" x14ac:dyDescent="0.35"/>
    <row r="14643" s="8" customFormat="1" x14ac:dyDescent="0.35"/>
    <row r="14644" s="8" customFormat="1" x14ac:dyDescent="0.35"/>
    <row r="14645" s="8" customFormat="1" x14ac:dyDescent="0.35"/>
    <row r="14646" s="8" customFormat="1" x14ac:dyDescent="0.35"/>
    <row r="14647" s="8" customFormat="1" x14ac:dyDescent="0.35"/>
    <row r="14648" s="8" customFormat="1" x14ac:dyDescent="0.35"/>
    <row r="14649" s="8" customFormat="1" x14ac:dyDescent="0.35"/>
    <row r="14650" s="8" customFormat="1" x14ac:dyDescent="0.35"/>
    <row r="14651" s="8" customFormat="1" x14ac:dyDescent="0.35"/>
    <row r="14652" s="8" customFormat="1" x14ac:dyDescent="0.35"/>
    <row r="14653" s="8" customFormat="1" x14ac:dyDescent="0.35"/>
    <row r="14654" s="8" customFormat="1" x14ac:dyDescent="0.35"/>
    <row r="14655" s="8" customFormat="1" x14ac:dyDescent="0.35"/>
    <row r="14656" s="8" customFormat="1" x14ac:dyDescent="0.35"/>
    <row r="14657" s="8" customFormat="1" x14ac:dyDescent="0.35"/>
    <row r="14658" s="8" customFormat="1" x14ac:dyDescent="0.35"/>
    <row r="14659" s="8" customFormat="1" x14ac:dyDescent="0.35"/>
    <row r="14660" s="8" customFormat="1" x14ac:dyDescent="0.35"/>
    <row r="14661" s="8" customFormat="1" x14ac:dyDescent="0.35"/>
    <row r="14662" s="8" customFormat="1" x14ac:dyDescent="0.35"/>
    <row r="14663" s="8" customFormat="1" x14ac:dyDescent="0.35"/>
    <row r="14664" s="8" customFormat="1" x14ac:dyDescent="0.35"/>
    <row r="14665" s="8" customFormat="1" x14ac:dyDescent="0.35"/>
    <row r="14666" s="8" customFormat="1" x14ac:dyDescent="0.35"/>
    <row r="14667" s="8" customFormat="1" x14ac:dyDescent="0.35"/>
    <row r="14668" s="8" customFormat="1" x14ac:dyDescent="0.35"/>
    <row r="14669" s="8" customFormat="1" x14ac:dyDescent="0.35"/>
    <row r="14670" s="8" customFormat="1" x14ac:dyDescent="0.35"/>
    <row r="14671" s="8" customFormat="1" x14ac:dyDescent="0.35"/>
    <row r="14672" s="8" customFormat="1" x14ac:dyDescent="0.35"/>
    <row r="14673" s="8" customFormat="1" x14ac:dyDescent="0.35"/>
    <row r="14674" s="8" customFormat="1" x14ac:dyDescent="0.35"/>
    <row r="14675" s="8" customFormat="1" x14ac:dyDescent="0.35"/>
    <row r="14676" s="8" customFormat="1" x14ac:dyDescent="0.35"/>
    <row r="14677" s="8" customFormat="1" x14ac:dyDescent="0.35"/>
    <row r="14678" s="8" customFormat="1" x14ac:dyDescent="0.35"/>
    <row r="14679" s="8" customFormat="1" x14ac:dyDescent="0.35"/>
    <row r="14680" s="8" customFormat="1" x14ac:dyDescent="0.35"/>
    <row r="14681" s="8" customFormat="1" x14ac:dyDescent="0.35"/>
    <row r="14682" s="8" customFormat="1" x14ac:dyDescent="0.35"/>
    <row r="14683" s="8" customFormat="1" x14ac:dyDescent="0.35"/>
    <row r="14684" s="8" customFormat="1" x14ac:dyDescent="0.35"/>
    <row r="14685" s="8" customFormat="1" x14ac:dyDescent="0.35"/>
    <row r="14686" s="8" customFormat="1" x14ac:dyDescent="0.35"/>
    <row r="14687" s="8" customFormat="1" x14ac:dyDescent="0.35"/>
    <row r="14688" s="8" customFormat="1" x14ac:dyDescent="0.35"/>
    <row r="14689" s="8" customFormat="1" x14ac:dyDescent="0.35"/>
    <row r="14690" s="8" customFormat="1" x14ac:dyDescent="0.35"/>
    <row r="14691" s="8" customFormat="1" x14ac:dyDescent="0.35"/>
    <row r="14692" s="8" customFormat="1" x14ac:dyDescent="0.35"/>
    <row r="14693" s="8" customFormat="1" x14ac:dyDescent="0.35"/>
    <row r="14694" s="8" customFormat="1" x14ac:dyDescent="0.35"/>
    <row r="14695" s="8" customFormat="1" x14ac:dyDescent="0.35"/>
    <row r="14696" s="8" customFormat="1" x14ac:dyDescent="0.35"/>
    <row r="14697" s="8" customFormat="1" x14ac:dyDescent="0.35"/>
    <row r="14698" s="8" customFormat="1" x14ac:dyDescent="0.35"/>
    <row r="14699" s="8" customFormat="1" x14ac:dyDescent="0.35"/>
    <row r="14700" s="8" customFormat="1" x14ac:dyDescent="0.35"/>
    <row r="14701" s="8" customFormat="1" x14ac:dyDescent="0.35"/>
    <row r="14702" s="8" customFormat="1" x14ac:dyDescent="0.35"/>
    <row r="14703" s="8" customFormat="1" x14ac:dyDescent="0.35"/>
    <row r="14704" s="8" customFormat="1" x14ac:dyDescent="0.35"/>
    <row r="14705" s="8" customFormat="1" x14ac:dyDescent="0.35"/>
    <row r="14706" s="8" customFormat="1" x14ac:dyDescent="0.35"/>
    <row r="14707" s="8" customFormat="1" x14ac:dyDescent="0.35"/>
    <row r="14708" s="8" customFormat="1" x14ac:dyDescent="0.35"/>
    <row r="14709" s="8" customFormat="1" x14ac:dyDescent="0.35"/>
    <row r="14710" s="8" customFormat="1" x14ac:dyDescent="0.35"/>
    <row r="14711" s="8" customFormat="1" x14ac:dyDescent="0.35"/>
    <row r="14712" s="8" customFormat="1" x14ac:dyDescent="0.35"/>
    <row r="14713" s="8" customFormat="1" x14ac:dyDescent="0.35"/>
    <row r="14714" s="8" customFormat="1" x14ac:dyDescent="0.35"/>
    <row r="14715" s="8" customFormat="1" x14ac:dyDescent="0.35"/>
    <row r="14716" s="8" customFormat="1" x14ac:dyDescent="0.35"/>
    <row r="14717" s="8" customFormat="1" x14ac:dyDescent="0.35"/>
    <row r="14718" s="8" customFormat="1" x14ac:dyDescent="0.35"/>
    <row r="14719" s="8" customFormat="1" x14ac:dyDescent="0.35"/>
    <row r="14720" s="8" customFormat="1" x14ac:dyDescent="0.35"/>
    <row r="14721" s="8" customFormat="1" x14ac:dyDescent="0.35"/>
    <row r="14722" s="8" customFormat="1" x14ac:dyDescent="0.35"/>
    <row r="14723" s="8" customFormat="1" x14ac:dyDescent="0.35"/>
    <row r="14724" s="8" customFormat="1" x14ac:dyDescent="0.35"/>
    <row r="14725" s="8" customFormat="1" x14ac:dyDescent="0.35"/>
    <row r="14726" s="8" customFormat="1" x14ac:dyDescent="0.35"/>
    <row r="14727" s="8" customFormat="1" x14ac:dyDescent="0.35"/>
    <row r="14728" s="8" customFormat="1" x14ac:dyDescent="0.35"/>
    <row r="14729" s="8" customFormat="1" x14ac:dyDescent="0.35"/>
    <row r="14730" s="8" customFormat="1" x14ac:dyDescent="0.35"/>
    <row r="14731" s="8" customFormat="1" x14ac:dyDescent="0.35"/>
    <row r="14732" s="8" customFormat="1" x14ac:dyDescent="0.35"/>
    <row r="14733" s="8" customFormat="1" x14ac:dyDescent="0.35"/>
    <row r="14734" s="8" customFormat="1" x14ac:dyDescent="0.35"/>
    <row r="14735" s="8" customFormat="1" x14ac:dyDescent="0.35"/>
    <row r="14736" s="8" customFormat="1" x14ac:dyDescent="0.35"/>
    <row r="14737" s="8" customFormat="1" x14ac:dyDescent="0.35"/>
    <row r="14738" s="8" customFormat="1" x14ac:dyDescent="0.35"/>
    <row r="14739" s="8" customFormat="1" x14ac:dyDescent="0.35"/>
    <row r="14740" s="8" customFormat="1" x14ac:dyDescent="0.35"/>
    <row r="14741" s="8" customFormat="1" x14ac:dyDescent="0.35"/>
    <row r="14742" s="8" customFormat="1" x14ac:dyDescent="0.35"/>
    <row r="14743" s="8" customFormat="1" x14ac:dyDescent="0.35"/>
    <row r="14744" s="8" customFormat="1" x14ac:dyDescent="0.35"/>
    <row r="14745" s="8" customFormat="1" x14ac:dyDescent="0.35"/>
    <row r="14746" s="8" customFormat="1" x14ac:dyDescent="0.35"/>
    <row r="14747" s="8" customFormat="1" x14ac:dyDescent="0.35"/>
    <row r="14748" s="8" customFormat="1" x14ac:dyDescent="0.35"/>
    <row r="14749" s="8" customFormat="1" x14ac:dyDescent="0.35"/>
    <row r="14750" s="8" customFormat="1" x14ac:dyDescent="0.35"/>
    <row r="14751" s="8" customFormat="1" x14ac:dyDescent="0.35"/>
    <row r="14752" s="8" customFormat="1" x14ac:dyDescent="0.35"/>
    <row r="14753" s="8" customFormat="1" x14ac:dyDescent="0.35"/>
    <row r="14754" s="8" customFormat="1" x14ac:dyDescent="0.35"/>
    <row r="14755" s="8" customFormat="1" x14ac:dyDescent="0.35"/>
    <row r="14756" s="8" customFormat="1" x14ac:dyDescent="0.35"/>
    <row r="14757" s="8" customFormat="1" x14ac:dyDescent="0.35"/>
    <row r="14758" s="8" customFormat="1" x14ac:dyDescent="0.35"/>
    <row r="14759" s="8" customFormat="1" x14ac:dyDescent="0.35"/>
    <row r="14760" s="8" customFormat="1" x14ac:dyDescent="0.35"/>
    <row r="14761" s="8" customFormat="1" x14ac:dyDescent="0.35"/>
    <row r="14762" s="8" customFormat="1" x14ac:dyDescent="0.35"/>
    <row r="14763" s="8" customFormat="1" x14ac:dyDescent="0.35"/>
    <row r="14764" s="8" customFormat="1" x14ac:dyDescent="0.35"/>
    <row r="14765" s="8" customFormat="1" x14ac:dyDescent="0.35"/>
    <row r="14766" s="8" customFormat="1" x14ac:dyDescent="0.35"/>
    <row r="14767" s="8" customFormat="1" x14ac:dyDescent="0.35"/>
    <row r="14768" s="8" customFormat="1" x14ac:dyDescent="0.35"/>
    <row r="14769" s="8" customFormat="1" x14ac:dyDescent="0.35"/>
    <row r="14770" s="8" customFormat="1" x14ac:dyDescent="0.35"/>
    <row r="14771" s="8" customFormat="1" x14ac:dyDescent="0.35"/>
    <row r="14772" s="8" customFormat="1" x14ac:dyDescent="0.35"/>
    <row r="14773" s="8" customFormat="1" x14ac:dyDescent="0.35"/>
    <row r="14774" s="8" customFormat="1" x14ac:dyDescent="0.35"/>
    <row r="14775" s="8" customFormat="1" x14ac:dyDescent="0.35"/>
    <row r="14776" s="8" customFormat="1" x14ac:dyDescent="0.35"/>
    <row r="14777" s="8" customFormat="1" x14ac:dyDescent="0.35"/>
    <row r="14778" s="8" customFormat="1" x14ac:dyDescent="0.35"/>
    <row r="14779" s="8" customFormat="1" x14ac:dyDescent="0.35"/>
    <row r="14780" s="8" customFormat="1" x14ac:dyDescent="0.35"/>
    <row r="14781" s="8" customFormat="1" x14ac:dyDescent="0.35"/>
    <row r="14782" s="8" customFormat="1" x14ac:dyDescent="0.35"/>
    <row r="14783" s="8" customFormat="1" x14ac:dyDescent="0.35"/>
    <row r="14784" s="8" customFormat="1" x14ac:dyDescent="0.35"/>
    <row r="14785" s="8" customFormat="1" x14ac:dyDescent="0.35"/>
    <row r="14786" s="8" customFormat="1" x14ac:dyDescent="0.35"/>
    <row r="14787" s="8" customFormat="1" x14ac:dyDescent="0.35"/>
    <row r="14788" s="8" customFormat="1" x14ac:dyDescent="0.35"/>
    <row r="14789" s="8" customFormat="1" x14ac:dyDescent="0.35"/>
    <row r="14790" s="8" customFormat="1" x14ac:dyDescent="0.35"/>
    <row r="14791" s="8" customFormat="1" x14ac:dyDescent="0.35"/>
    <row r="14792" s="8" customFormat="1" x14ac:dyDescent="0.35"/>
    <row r="14793" s="8" customFormat="1" x14ac:dyDescent="0.35"/>
    <row r="14794" s="8" customFormat="1" x14ac:dyDescent="0.35"/>
    <row r="14795" s="8" customFormat="1" x14ac:dyDescent="0.35"/>
    <row r="14796" s="8" customFormat="1" x14ac:dyDescent="0.35"/>
    <row r="14797" s="8" customFormat="1" x14ac:dyDescent="0.35"/>
    <row r="14798" s="8" customFormat="1" x14ac:dyDescent="0.35"/>
    <row r="14799" s="8" customFormat="1" x14ac:dyDescent="0.35"/>
    <row r="14800" s="8" customFormat="1" x14ac:dyDescent="0.35"/>
    <row r="14801" s="8" customFormat="1" x14ac:dyDescent="0.35"/>
    <row r="14802" s="8" customFormat="1" x14ac:dyDescent="0.35"/>
    <row r="14803" s="8" customFormat="1" x14ac:dyDescent="0.35"/>
    <row r="14804" s="8" customFormat="1" x14ac:dyDescent="0.35"/>
    <row r="14805" s="8" customFormat="1" x14ac:dyDescent="0.35"/>
    <row r="14806" s="8" customFormat="1" x14ac:dyDescent="0.35"/>
    <row r="14807" s="8" customFormat="1" x14ac:dyDescent="0.35"/>
    <row r="14808" s="8" customFormat="1" x14ac:dyDescent="0.35"/>
    <row r="14809" s="8" customFormat="1" x14ac:dyDescent="0.35"/>
    <row r="14810" s="8" customFormat="1" x14ac:dyDescent="0.35"/>
    <row r="14811" s="8" customFormat="1" x14ac:dyDescent="0.35"/>
    <row r="14812" s="8" customFormat="1" x14ac:dyDescent="0.35"/>
    <row r="14813" s="8" customFormat="1" x14ac:dyDescent="0.35"/>
    <row r="14814" s="8" customFormat="1" x14ac:dyDescent="0.35"/>
    <row r="14815" s="8" customFormat="1" x14ac:dyDescent="0.35"/>
    <row r="14816" s="8" customFormat="1" x14ac:dyDescent="0.35"/>
    <row r="14817" s="8" customFormat="1" x14ac:dyDescent="0.35"/>
    <row r="14818" s="8" customFormat="1" x14ac:dyDescent="0.35"/>
    <row r="14819" s="8" customFormat="1" x14ac:dyDescent="0.35"/>
    <row r="14820" s="8" customFormat="1" x14ac:dyDescent="0.35"/>
    <row r="14821" s="8" customFormat="1" x14ac:dyDescent="0.35"/>
    <row r="14822" s="8" customFormat="1" x14ac:dyDescent="0.35"/>
    <row r="14823" s="8" customFormat="1" x14ac:dyDescent="0.35"/>
    <row r="14824" s="8" customFormat="1" x14ac:dyDescent="0.35"/>
    <row r="14825" s="8" customFormat="1" x14ac:dyDescent="0.35"/>
    <row r="14826" s="8" customFormat="1" x14ac:dyDescent="0.35"/>
    <row r="14827" s="8" customFormat="1" x14ac:dyDescent="0.35"/>
    <row r="14828" s="8" customFormat="1" x14ac:dyDescent="0.35"/>
    <row r="14829" s="8" customFormat="1" x14ac:dyDescent="0.35"/>
    <row r="14830" s="8" customFormat="1" x14ac:dyDescent="0.35"/>
    <row r="14831" s="8" customFormat="1" x14ac:dyDescent="0.35"/>
    <row r="14832" s="8" customFormat="1" x14ac:dyDescent="0.35"/>
    <row r="14833" s="8" customFormat="1" x14ac:dyDescent="0.35"/>
    <row r="14834" s="8" customFormat="1" x14ac:dyDescent="0.35"/>
    <row r="14835" s="8" customFormat="1" x14ac:dyDescent="0.35"/>
    <row r="14836" s="8" customFormat="1" x14ac:dyDescent="0.35"/>
    <row r="14837" s="8" customFormat="1" x14ac:dyDescent="0.35"/>
    <row r="14838" s="8" customFormat="1" x14ac:dyDescent="0.35"/>
    <row r="14839" s="8" customFormat="1" x14ac:dyDescent="0.35"/>
    <row r="14840" s="8" customFormat="1" x14ac:dyDescent="0.35"/>
    <row r="14841" s="8" customFormat="1" x14ac:dyDescent="0.35"/>
    <row r="14842" s="8" customFormat="1" x14ac:dyDescent="0.35"/>
    <row r="14843" s="8" customFormat="1" x14ac:dyDescent="0.35"/>
    <row r="14844" s="8" customFormat="1" x14ac:dyDescent="0.35"/>
    <row r="14845" s="8" customFormat="1" x14ac:dyDescent="0.35"/>
    <row r="14846" s="8" customFormat="1" x14ac:dyDescent="0.35"/>
    <row r="14847" s="8" customFormat="1" x14ac:dyDescent="0.35"/>
    <row r="14848" s="8" customFormat="1" x14ac:dyDescent="0.35"/>
    <row r="14849" s="8" customFormat="1" x14ac:dyDescent="0.35"/>
    <row r="14850" s="8" customFormat="1" x14ac:dyDescent="0.35"/>
    <row r="14851" s="8" customFormat="1" x14ac:dyDescent="0.35"/>
    <row r="14852" s="8" customFormat="1" x14ac:dyDescent="0.35"/>
    <row r="14853" s="8" customFormat="1" x14ac:dyDescent="0.35"/>
    <row r="14854" s="8" customFormat="1" x14ac:dyDescent="0.35"/>
    <row r="14855" s="8" customFormat="1" x14ac:dyDescent="0.35"/>
    <row r="14856" s="8" customFormat="1" x14ac:dyDescent="0.35"/>
    <row r="14857" s="8" customFormat="1" x14ac:dyDescent="0.35"/>
    <row r="14858" s="8" customFormat="1" x14ac:dyDescent="0.35"/>
    <row r="14859" s="8" customFormat="1" x14ac:dyDescent="0.35"/>
    <row r="14860" s="8" customFormat="1" x14ac:dyDescent="0.35"/>
    <row r="14861" s="8" customFormat="1" x14ac:dyDescent="0.35"/>
    <row r="14862" s="8" customFormat="1" x14ac:dyDescent="0.35"/>
    <row r="14863" s="8" customFormat="1" x14ac:dyDescent="0.35"/>
    <row r="14864" s="8" customFormat="1" x14ac:dyDescent="0.35"/>
    <row r="14865" s="8" customFormat="1" x14ac:dyDescent="0.35"/>
    <row r="14866" s="8" customFormat="1" x14ac:dyDescent="0.35"/>
    <row r="14867" s="8" customFormat="1" x14ac:dyDescent="0.35"/>
    <row r="14868" s="8" customFormat="1" x14ac:dyDescent="0.35"/>
    <row r="14869" s="8" customFormat="1" x14ac:dyDescent="0.35"/>
    <row r="14870" s="8" customFormat="1" x14ac:dyDescent="0.35"/>
    <row r="14871" s="8" customFormat="1" x14ac:dyDescent="0.35"/>
    <row r="14872" s="8" customFormat="1" x14ac:dyDescent="0.35"/>
    <row r="14873" s="8" customFormat="1" x14ac:dyDescent="0.35"/>
    <row r="14874" s="8" customFormat="1" x14ac:dyDescent="0.35"/>
    <row r="14875" s="8" customFormat="1" x14ac:dyDescent="0.35"/>
    <row r="14876" s="8" customFormat="1" x14ac:dyDescent="0.35"/>
    <row r="14877" s="8" customFormat="1" x14ac:dyDescent="0.35"/>
    <row r="14878" s="8" customFormat="1" x14ac:dyDescent="0.35"/>
    <row r="14879" s="8" customFormat="1" x14ac:dyDescent="0.35"/>
    <row r="14880" s="8" customFormat="1" x14ac:dyDescent="0.35"/>
    <row r="14881" s="8" customFormat="1" x14ac:dyDescent="0.35"/>
    <row r="14882" s="8" customFormat="1" x14ac:dyDescent="0.35"/>
    <row r="14883" s="8" customFormat="1" x14ac:dyDescent="0.35"/>
    <row r="14884" s="8" customFormat="1" x14ac:dyDescent="0.35"/>
    <row r="14885" s="8" customFormat="1" x14ac:dyDescent="0.35"/>
    <row r="14886" s="8" customFormat="1" x14ac:dyDescent="0.35"/>
    <row r="14887" s="8" customFormat="1" x14ac:dyDescent="0.35"/>
    <row r="14888" s="8" customFormat="1" x14ac:dyDescent="0.35"/>
    <row r="14889" s="8" customFormat="1" x14ac:dyDescent="0.35"/>
    <row r="14890" s="8" customFormat="1" x14ac:dyDescent="0.35"/>
    <row r="14891" s="8" customFormat="1" x14ac:dyDescent="0.35"/>
    <row r="14892" s="8" customFormat="1" x14ac:dyDescent="0.35"/>
    <row r="14893" s="8" customFormat="1" x14ac:dyDescent="0.35"/>
    <row r="14894" s="8" customFormat="1" x14ac:dyDescent="0.35"/>
    <row r="14895" s="8" customFormat="1" x14ac:dyDescent="0.35"/>
    <row r="14896" s="8" customFormat="1" x14ac:dyDescent="0.35"/>
    <row r="14897" s="8" customFormat="1" x14ac:dyDescent="0.35"/>
    <row r="14898" s="8" customFormat="1" x14ac:dyDescent="0.35"/>
    <row r="14899" s="8" customFormat="1" x14ac:dyDescent="0.35"/>
    <row r="14900" s="8" customFormat="1" x14ac:dyDescent="0.35"/>
    <row r="14901" s="8" customFormat="1" x14ac:dyDescent="0.35"/>
    <row r="14902" s="8" customFormat="1" x14ac:dyDescent="0.35"/>
    <row r="14903" s="8" customFormat="1" x14ac:dyDescent="0.35"/>
    <row r="14904" s="8" customFormat="1" x14ac:dyDescent="0.35"/>
    <row r="14905" s="8" customFormat="1" x14ac:dyDescent="0.35"/>
    <row r="14906" s="8" customFormat="1" x14ac:dyDescent="0.35"/>
    <row r="14907" s="8" customFormat="1" x14ac:dyDescent="0.35"/>
    <row r="14908" s="8" customFormat="1" x14ac:dyDescent="0.35"/>
    <row r="14909" s="8" customFormat="1" x14ac:dyDescent="0.35"/>
    <row r="14910" s="8" customFormat="1" x14ac:dyDescent="0.35"/>
    <row r="14911" s="8" customFormat="1" x14ac:dyDescent="0.35"/>
    <row r="14912" s="8" customFormat="1" x14ac:dyDescent="0.35"/>
    <row r="14913" s="8" customFormat="1" x14ac:dyDescent="0.35"/>
    <row r="14914" s="8" customFormat="1" x14ac:dyDescent="0.35"/>
    <row r="14915" s="8" customFormat="1" x14ac:dyDescent="0.35"/>
    <row r="14916" s="8" customFormat="1" x14ac:dyDescent="0.35"/>
    <row r="14917" s="8" customFormat="1" x14ac:dyDescent="0.35"/>
    <row r="14918" s="8" customFormat="1" x14ac:dyDescent="0.35"/>
    <row r="14919" s="8" customFormat="1" x14ac:dyDescent="0.35"/>
    <row r="14920" s="8" customFormat="1" x14ac:dyDescent="0.35"/>
    <row r="14921" s="8" customFormat="1" x14ac:dyDescent="0.35"/>
    <row r="14922" s="8" customFormat="1" x14ac:dyDescent="0.35"/>
    <row r="14923" s="8" customFormat="1" x14ac:dyDescent="0.35"/>
    <row r="14924" s="8" customFormat="1" x14ac:dyDescent="0.35"/>
    <row r="14925" s="8" customFormat="1" x14ac:dyDescent="0.35"/>
    <row r="14926" s="8" customFormat="1" x14ac:dyDescent="0.35"/>
    <row r="14927" s="8" customFormat="1" x14ac:dyDescent="0.35"/>
    <row r="14928" s="8" customFormat="1" x14ac:dyDescent="0.35"/>
    <row r="14929" s="8" customFormat="1" x14ac:dyDescent="0.35"/>
    <row r="14930" s="8" customFormat="1" x14ac:dyDescent="0.35"/>
    <row r="14931" s="8" customFormat="1" x14ac:dyDescent="0.35"/>
    <row r="14932" s="8" customFormat="1" x14ac:dyDescent="0.35"/>
    <row r="14933" s="8" customFormat="1" x14ac:dyDescent="0.35"/>
    <row r="14934" s="8" customFormat="1" x14ac:dyDescent="0.35"/>
    <row r="14935" s="8" customFormat="1" x14ac:dyDescent="0.35"/>
    <row r="14936" s="8" customFormat="1" x14ac:dyDescent="0.35"/>
    <row r="14937" s="8" customFormat="1" x14ac:dyDescent="0.35"/>
    <row r="14938" s="8" customFormat="1" x14ac:dyDescent="0.35"/>
    <row r="14939" s="8" customFormat="1" x14ac:dyDescent="0.35"/>
    <row r="14940" s="8" customFormat="1" x14ac:dyDescent="0.35"/>
    <row r="14941" s="8" customFormat="1" x14ac:dyDescent="0.35"/>
    <row r="14942" s="8" customFormat="1" x14ac:dyDescent="0.35"/>
    <row r="14943" s="8" customFormat="1" x14ac:dyDescent="0.35"/>
    <row r="14944" s="8" customFormat="1" x14ac:dyDescent="0.35"/>
    <row r="14945" s="8" customFormat="1" x14ac:dyDescent="0.35"/>
    <row r="14946" s="8" customFormat="1" x14ac:dyDescent="0.35"/>
    <row r="14947" s="8" customFormat="1" x14ac:dyDescent="0.35"/>
    <row r="14948" s="8" customFormat="1" x14ac:dyDescent="0.35"/>
    <row r="14949" s="8" customFormat="1" x14ac:dyDescent="0.35"/>
    <row r="14950" s="8" customFormat="1" x14ac:dyDescent="0.35"/>
    <row r="14951" s="8" customFormat="1" x14ac:dyDescent="0.35"/>
    <row r="14952" s="8" customFormat="1" x14ac:dyDescent="0.35"/>
    <row r="14953" s="8" customFormat="1" x14ac:dyDescent="0.35"/>
    <row r="14954" s="8" customFormat="1" x14ac:dyDescent="0.35"/>
    <row r="14955" s="8" customFormat="1" x14ac:dyDescent="0.35"/>
    <row r="14956" s="8" customFormat="1" x14ac:dyDescent="0.35"/>
    <row r="14957" s="8" customFormat="1" x14ac:dyDescent="0.35"/>
    <row r="14958" s="8" customFormat="1" x14ac:dyDescent="0.35"/>
    <row r="14959" s="8" customFormat="1" x14ac:dyDescent="0.35"/>
    <row r="14960" s="8" customFormat="1" x14ac:dyDescent="0.35"/>
    <row r="14961" s="8" customFormat="1" x14ac:dyDescent="0.35"/>
    <row r="14962" s="8" customFormat="1" x14ac:dyDescent="0.35"/>
    <row r="14963" s="8" customFormat="1" x14ac:dyDescent="0.35"/>
    <row r="14964" s="8" customFormat="1" x14ac:dyDescent="0.35"/>
    <row r="14965" s="8" customFormat="1" x14ac:dyDescent="0.35"/>
    <row r="14966" s="8" customFormat="1" x14ac:dyDescent="0.35"/>
    <row r="14967" s="8" customFormat="1" x14ac:dyDescent="0.35"/>
    <row r="14968" s="8" customFormat="1" x14ac:dyDescent="0.35"/>
    <row r="14969" s="8" customFormat="1" x14ac:dyDescent="0.35"/>
    <row r="14970" s="8" customFormat="1" x14ac:dyDescent="0.35"/>
    <row r="14971" s="8" customFormat="1" x14ac:dyDescent="0.35"/>
    <row r="14972" s="8" customFormat="1" x14ac:dyDescent="0.35"/>
    <row r="14973" s="8" customFormat="1" x14ac:dyDescent="0.35"/>
    <row r="14974" s="8" customFormat="1" x14ac:dyDescent="0.35"/>
    <row r="14975" s="8" customFormat="1" x14ac:dyDescent="0.35"/>
    <row r="14976" s="8" customFormat="1" x14ac:dyDescent="0.35"/>
    <row r="14977" s="8" customFormat="1" x14ac:dyDescent="0.35"/>
    <row r="14978" s="8" customFormat="1" x14ac:dyDescent="0.35"/>
    <row r="14979" s="8" customFormat="1" x14ac:dyDescent="0.35"/>
    <row r="14980" s="8" customFormat="1" x14ac:dyDescent="0.35"/>
    <row r="14981" s="8" customFormat="1" x14ac:dyDescent="0.35"/>
    <row r="14982" s="8" customFormat="1" x14ac:dyDescent="0.35"/>
    <row r="14983" s="8" customFormat="1" x14ac:dyDescent="0.35"/>
    <row r="14984" s="8" customFormat="1" x14ac:dyDescent="0.35"/>
    <row r="14985" s="8" customFormat="1" x14ac:dyDescent="0.35"/>
    <row r="14986" s="8" customFormat="1" x14ac:dyDescent="0.35"/>
    <row r="14987" s="8" customFormat="1" x14ac:dyDescent="0.35"/>
    <row r="14988" s="8" customFormat="1" x14ac:dyDescent="0.35"/>
    <row r="14989" s="8" customFormat="1" x14ac:dyDescent="0.35"/>
    <row r="14990" s="8" customFormat="1" x14ac:dyDescent="0.35"/>
    <row r="14991" s="8" customFormat="1" x14ac:dyDescent="0.35"/>
    <row r="14992" s="8" customFormat="1" x14ac:dyDescent="0.35"/>
    <row r="14993" s="8" customFormat="1" x14ac:dyDescent="0.35"/>
    <row r="14994" s="8" customFormat="1" x14ac:dyDescent="0.35"/>
    <row r="14995" s="8" customFormat="1" x14ac:dyDescent="0.35"/>
    <row r="14996" s="8" customFormat="1" x14ac:dyDescent="0.35"/>
    <row r="14997" s="8" customFormat="1" x14ac:dyDescent="0.35"/>
    <row r="14998" s="8" customFormat="1" x14ac:dyDescent="0.35"/>
    <row r="14999" s="8" customFormat="1" x14ac:dyDescent="0.35"/>
    <row r="15000" s="8" customFormat="1" x14ac:dyDescent="0.35"/>
    <row r="15001" s="8" customFormat="1" x14ac:dyDescent="0.35"/>
    <row r="15002" s="8" customFormat="1" x14ac:dyDescent="0.35"/>
    <row r="15003" s="8" customFormat="1" x14ac:dyDescent="0.35"/>
    <row r="15004" s="8" customFormat="1" x14ac:dyDescent="0.35"/>
    <row r="15005" s="8" customFormat="1" x14ac:dyDescent="0.35"/>
    <row r="15006" s="8" customFormat="1" x14ac:dyDescent="0.35"/>
    <row r="15007" s="8" customFormat="1" x14ac:dyDescent="0.35"/>
    <row r="15008" s="8" customFormat="1" x14ac:dyDescent="0.35"/>
    <row r="15009" s="8" customFormat="1" x14ac:dyDescent="0.35"/>
    <row r="15010" s="8" customFormat="1" x14ac:dyDescent="0.35"/>
    <row r="15011" s="8" customFormat="1" x14ac:dyDescent="0.35"/>
    <row r="15012" s="8" customFormat="1" x14ac:dyDescent="0.35"/>
    <row r="15013" s="8" customFormat="1" x14ac:dyDescent="0.35"/>
    <row r="15014" s="8" customFormat="1" x14ac:dyDescent="0.35"/>
    <row r="15015" s="8" customFormat="1" x14ac:dyDescent="0.35"/>
    <row r="15016" s="8" customFormat="1" x14ac:dyDescent="0.35"/>
    <row r="15017" s="8" customFormat="1" x14ac:dyDescent="0.35"/>
    <row r="15018" s="8" customFormat="1" x14ac:dyDescent="0.35"/>
    <row r="15019" s="8" customFormat="1" x14ac:dyDescent="0.35"/>
    <row r="15020" s="8" customFormat="1" x14ac:dyDescent="0.35"/>
    <row r="15021" s="8" customFormat="1" x14ac:dyDescent="0.35"/>
    <row r="15022" s="8" customFormat="1" x14ac:dyDescent="0.35"/>
    <row r="15023" s="8" customFormat="1" x14ac:dyDescent="0.35"/>
    <row r="15024" s="8" customFormat="1" x14ac:dyDescent="0.35"/>
    <row r="15025" s="8" customFormat="1" x14ac:dyDescent="0.35"/>
    <row r="15026" s="8" customFormat="1" x14ac:dyDescent="0.35"/>
    <row r="15027" s="8" customFormat="1" x14ac:dyDescent="0.35"/>
    <row r="15028" s="8" customFormat="1" x14ac:dyDescent="0.35"/>
    <row r="15029" s="8" customFormat="1" x14ac:dyDescent="0.35"/>
    <row r="15030" s="8" customFormat="1" x14ac:dyDescent="0.35"/>
    <row r="15031" s="8" customFormat="1" x14ac:dyDescent="0.35"/>
    <row r="15032" s="8" customFormat="1" x14ac:dyDescent="0.35"/>
    <row r="15033" s="8" customFormat="1" x14ac:dyDescent="0.35"/>
    <row r="15034" s="8" customFormat="1" x14ac:dyDescent="0.35"/>
    <row r="15035" s="8" customFormat="1" x14ac:dyDescent="0.35"/>
    <row r="15036" s="8" customFormat="1" x14ac:dyDescent="0.35"/>
    <row r="15037" s="8" customFormat="1" x14ac:dyDescent="0.35"/>
    <row r="15038" s="8" customFormat="1" x14ac:dyDescent="0.35"/>
    <row r="15039" s="8" customFormat="1" x14ac:dyDescent="0.35"/>
    <row r="15040" s="8" customFormat="1" x14ac:dyDescent="0.35"/>
    <row r="15041" s="8" customFormat="1" x14ac:dyDescent="0.35"/>
    <row r="15042" s="8" customFormat="1" x14ac:dyDescent="0.35"/>
    <row r="15043" s="8" customFormat="1" x14ac:dyDescent="0.35"/>
    <row r="15044" s="8" customFormat="1" x14ac:dyDescent="0.35"/>
    <row r="15045" s="8" customFormat="1" x14ac:dyDescent="0.35"/>
    <row r="15046" s="8" customFormat="1" x14ac:dyDescent="0.35"/>
    <row r="15047" s="8" customFormat="1" x14ac:dyDescent="0.35"/>
    <row r="15048" s="8" customFormat="1" x14ac:dyDescent="0.35"/>
    <row r="15049" s="8" customFormat="1" x14ac:dyDescent="0.35"/>
    <row r="15050" s="8" customFormat="1" x14ac:dyDescent="0.35"/>
    <row r="15051" s="8" customFormat="1" x14ac:dyDescent="0.35"/>
    <row r="15052" s="8" customFormat="1" x14ac:dyDescent="0.35"/>
    <row r="15053" s="8" customFormat="1" x14ac:dyDescent="0.35"/>
    <row r="15054" s="8" customFormat="1" x14ac:dyDescent="0.35"/>
    <row r="15055" s="8" customFormat="1" x14ac:dyDescent="0.35"/>
    <row r="15056" s="8" customFormat="1" x14ac:dyDescent="0.35"/>
    <row r="15057" s="8" customFormat="1" x14ac:dyDescent="0.35"/>
    <row r="15058" s="8" customFormat="1" x14ac:dyDescent="0.35"/>
    <row r="15059" s="8" customFormat="1" x14ac:dyDescent="0.35"/>
    <row r="15060" s="8" customFormat="1" x14ac:dyDescent="0.35"/>
    <row r="15061" s="8" customFormat="1" x14ac:dyDescent="0.35"/>
    <row r="15062" s="8" customFormat="1" x14ac:dyDescent="0.35"/>
    <row r="15063" s="8" customFormat="1" x14ac:dyDescent="0.35"/>
    <row r="15064" s="8" customFormat="1" x14ac:dyDescent="0.35"/>
    <row r="15065" s="8" customFormat="1" x14ac:dyDescent="0.35"/>
    <row r="15066" s="8" customFormat="1" x14ac:dyDescent="0.35"/>
    <row r="15067" s="8" customFormat="1" x14ac:dyDescent="0.35"/>
    <row r="15068" s="8" customFormat="1" x14ac:dyDescent="0.35"/>
    <row r="15069" s="8" customFormat="1" x14ac:dyDescent="0.35"/>
    <row r="15070" s="8" customFormat="1" x14ac:dyDescent="0.35"/>
    <row r="15071" s="8" customFormat="1" x14ac:dyDescent="0.35"/>
    <row r="15072" s="8" customFormat="1" x14ac:dyDescent="0.35"/>
    <row r="15073" s="8" customFormat="1" x14ac:dyDescent="0.35"/>
    <row r="15074" s="8" customFormat="1" x14ac:dyDescent="0.35"/>
    <row r="15075" s="8" customFormat="1" x14ac:dyDescent="0.35"/>
    <row r="15076" s="8" customFormat="1" x14ac:dyDescent="0.35"/>
    <row r="15077" s="8" customFormat="1" x14ac:dyDescent="0.35"/>
    <row r="15078" s="8" customFormat="1" x14ac:dyDescent="0.35"/>
    <row r="15079" s="8" customFormat="1" x14ac:dyDescent="0.35"/>
    <row r="15080" s="8" customFormat="1" x14ac:dyDescent="0.35"/>
    <row r="15081" s="8" customFormat="1" x14ac:dyDescent="0.35"/>
    <row r="15082" s="8" customFormat="1" x14ac:dyDescent="0.35"/>
    <row r="15083" s="8" customFormat="1" x14ac:dyDescent="0.35"/>
    <row r="15084" s="8" customFormat="1" x14ac:dyDescent="0.35"/>
    <row r="15085" s="8" customFormat="1" x14ac:dyDescent="0.35"/>
    <row r="15086" s="8" customFormat="1" x14ac:dyDescent="0.35"/>
    <row r="15087" s="8" customFormat="1" x14ac:dyDescent="0.35"/>
    <row r="15088" s="8" customFormat="1" x14ac:dyDescent="0.35"/>
    <row r="15089" s="8" customFormat="1" x14ac:dyDescent="0.35"/>
    <row r="15090" s="8" customFormat="1" x14ac:dyDescent="0.35"/>
    <row r="15091" s="8" customFormat="1" x14ac:dyDescent="0.35"/>
    <row r="15092" s="8" customFormat="1" x14ac:dyDescent="0.35"/>
    <row r="15093" s="8" customFormat="1" x14ac:dyDescent="0.35"/>
    <row r="15094" s="8" customFormat="1" x14ac:dyDescent="0.35"/>
    <row r="15095" s="8" customFormat="1" x14ac:dyDescent="0.35"/>
    <row r="15096" s="8" customFormat="1" x14ac:dyDescent="0.35"/>
    <row r="15097" s="8" customFormat="1" x14ac:dyDescent="0.35"/>
    <row r="15098" s="8" customFormat="1" x14ac:dyDescent="0.35"/>
    <row r="15099" s="8" customFormat="1" x14ac:dyDescent="0.35"/>
    <row r="15100" s="8" customFormat="1" x14ac:dyDescent="0.35"/>
    <row r="15101" s="8" customFormat="1" x14ac:dyDescent="0.35"/>
    <row r="15102" s="8" customFormat="1" x14ac:dyDescent="0.35"/>
    <row r="15103" s="8" customFormat="1" x14ac:dyDescent="0.35"/>
    <row r="15104" s="8" customFormat="1" x14ac:dyDescent="0.35"/>
    <row r="15105" s="8" customFormat="1" x14ac:dyDescent="0.35"/>
    <row r="15106" s="8" customFormat="1" x14ac:dyDescent="0.35"/>
    <row r="15107" s="8" customFormat="1" x14ac:dyDescent="0.35"/>
    <row r="15108" s="8" customFormat="1" x14ac:dyDescent="0.35"/>
    <row r="15109" s="8" customFormat="1" x14ac:dyDescent="0.35"/>
    <row r="15110" s="8" customFormat="1" x14ac:dyDescent="0.35"/>
    <row r="15111" s="8" customFormat="1" x14ac:dyDescent="0.35"/>
    <row r="15112" s="8" customFormat="1" x14ac:dyDescent="0.35"/>
    <row r="15113" s="8" customFormat="1" x14ac:dyDescent="0.35"/>
    <row r="15114" s="8" customFormat="1" x14ac:dyDescent="0.35"/>
    <row r="15115" s="8" customFormat="1" x14ac:dyDescent="0.35"/>
    <row r="15116" s="8" customFormat="1" x14ac:dyDescent="0.35"/>
    <row r="15117" s="8" customFormat="1" x14ac:dyDescent="0.35"/>
    <row r="15118" s="8" customFormat="1" x14ac:dyDescent="0.35"/>
    <row r="15119" s="8" customFormat="1" x14ac:dyDescent="0.35"/>
    <row r="15120" s="8" customFormat="1" x14ac:dyDescent="0.35"/>
    <row r="15121" s="8" customFormat="1" x14ac:dyDescent="0.35"/>
    <row r="15122" s="8" customFormat="1" x14ac:dyDescent="0.35"/>
    <row r="15123" s="8" customFormat="1" x14ac:dyDescent="0.35"/>
    <row r="15124" s="8" customFormat="1" x14ac:dyDescent="0.35"/>
    <row r="15125" s="8" customFormat="1" x14ac:dyDescent="0.35"/>
    <row r="15126" s="8" customFormat="1" x14ac:dyDescent="0.35"/>
    <row r="15127" s="8" customFormat="1" x14ac:dyDescent="0.35"/>
    <row r="15128" s="8" customFormat="1" x14ac:dyDescent="0.35"/>
    <row r="15129" s="8" customFormat="1" x14ac:dyDescent="0.35"/>
    <row r="15130" s="8" customFormat="1" x14ac:dyDescent="0.35"/>
    <row r="15131" s="8" customFormat="1" x14ac:dyDescent="0.35"/>
    <row r="15132" s="8" customFormat="1" x14ac:dyDescent="0.35"/>
    <row r="15133" s="8" customFormat="1" x14ac:dyDescent="0.35"/>
    <row r="15134" s="8" customFormat="1" x14ac:dyDescent="0.35"/>
    <row r="15135" s="8" customFormat="1" x14ac:dyDescent="0.35"/>
    <row r="15136" s="8" customFormat="1" x14ac:dyDescent="0.35"/>
    <row r="15137" s="8" customFormat="1" x14ac:dyDescent="0.35"/>
    <row r="15138" s="8" customFormat="1" x14ac:dyDescent="0.35"/>
    <row r="15139" s="8" customFormat="1" x14ac:dyDescent="0.35"/>
    <row r="15140" s="8" customFormat="1" x14ac:dyDescent="0.35"/>
    <row r="15141" s="8" customFormat="1" x14ac:dyDescent="0.35"/>
    <row r="15142" s="8" customFormat="1" x14ac:dyDescent="0.35"/>
    <row r="15143" s="8" customFormat="1" x14ac:dyDescent="0.35"/>
    <row r="15144" s="8" customFormat="1" x14ac:dyDescent="0.35"/>
    <row r="15145" s="8" customFormat="1" x14ac:dyDescent="0.35"/>
    <row r="15146" s="8" customFormat="1" x14ac:dyDescent="0.35"/>
    <row r="15147" s="8" customFormat="1" x14ac:dyDescent="0.35"/>
    <row r="15148" s="8" customFormat="1" x14ac:dyDescent="0.35"/>
    <row r="15149" s="8" customFormat="1" x14ac:dyDescent="0.35"/>
    <row r="15150" s="8" customFormat="1" x14ac:dyDescent="0.35"/>
    <row r="15151" s="8" customFormat="1" x14ac:dyDescent="0.35"/>
    <row r="15152" s="8" customFormat="1" x14ac:dyDescent="0.35"/>
    <row r="15153" s="8" customFormat="1" x14ac:dyDescent="0.35"/>
    <row r="15154" s="8" customFormat="1" x14ac:dyDescent="0.35"/>
    <row r="15155" s="8" customFormat="1" x14ac:dyDescent="0.35"/>
    <row r="15156" s="8" customFormat="1" x14ac:dyDescent="0.35"/>
    <row r="15157" s="8" customFormat="1" x14ac:dyDescent="0.35"/>
    <row r="15158" s="8" customFormat="1" x14ac:dyDescent="0.35"/>
    <row r="15159" s="8" customFormat="1" x14ac:dyDescent="0.35"/>
    <row r="15160" s="8" customFormat="1" x14ac:dyDescent="0.35"/>
    <row r="15161" s="8" customFormat="1" x14ac:dyDescent="0.35"/>
    <row r="15162" s="8" customFormat="1" x14ac:dyDescent="0.35"/>
    <row r="15163" s="8" customFormat="1" x14ac:dyDescent="0.35"/>
    <row r="15164" s="8" customFormat="1" x14ac:dyDescent="0.35"/>
    <row r="15165" s="8" customFormat="1" x14ac:dyDescent="0.35"/>
    <row r="15166" s="8" customFormat="1" x14ac:dyDescent="0.35"/>
    <row r="15167" s="8" customFormat="1" x14ac:dyDescent="0.35"/>
    <row r="15168" s="8" customFormat="1" x14ac:dyDescent="0.35"/>
    <row r="15169" s="8" customFormat="1" x14ac:dyDescent="0.35"/>
    <row r="15170" s="8" customFormat="1" x14ac:dyDescent="0.35"/>
    <row r="15171" s="8" customFormat="1" x14ac:dyDescent="0.35"/>
    <row r="15172" s="8" customFormat="1" x14ac:dyDescent="0.35"/>
    <row r="15173" s="8" customFormat="1" x14ac:dyDescent="0.35"/>
    <row r="15174" s="8" customFormat="1" x14ac:dyDescent="0.35"/>
    <row r="15175" s="8" customFormat="1" x14ac:dyDescent="0.35"/>
    <row r="15176" s="8" customFormat="1" x14ac:dyDescent="0.35"/>
    <row r="15177" s="8" customFormat="1" x14ac:dyDescent="0.35"/>
    <row r="15178" s="8" customFormat="1" x14ac:dyDescent="0.35"/>
    <row r="15179" s="8" customFormat="1" x14ac:dyDescent="0.35"/>
    <row r="15180" s="8" customFormat="1" x14ac:dyDescent="0.35"/>
    <row r="15181" s="8" customFormat="1" x14ac:dyDescent="0.35"/>
    <row r="15182" s="8" customFormat="1" x14ac:dyDescent="0.35"/>
    <row r="15183" s="8" customFormat="1" x14ac:dyDescent="0.35"/>
    <row r="15184" s="8" customFormat="1" x14ac:dyDescent="0.35"/>
    <row r="15185" s="8" customFormat="1" x14ac:dyDescent="0.35"/>
    <row r="15186" s="8" customFormat="1" x14ac:dyDescent="0.35"/>
    <row r="15187" s="8" customFormat="1" x14ac:dyDescent="0.35"/>
    <row r="15188" s="8" customFormat="1" x14ac:dyDescent="0.35"/>
    <row r="15189" s="8" customFormat="1" x14ac:dyDescent="0.35"/>
    <row r="15190" s="8" customFormat="1" x14ac:dyDescent="0.35"/>
    <row r="15191" s="8" customFormat="1" x14ac:dyDescent="0.35"/>
    <row r="15192" s="8" customFormat="1" x14ac:dyDescent="0.35"/>
    <row r="15193" s="8" customFormat="1" x14ac:dyDescent="0.35"/>
    <row r="15194" s="8" customFormat="1" x14ac:dyDescent="0.35"/>
    <row r="15195" s="8" customFormat="1" x14ac:dyDescent="0.35"/>
    <row r="15196" s="8" customFormat="1" x14ac:dyDescent="0.35"/>
    <row r="15197" s="8" customFormat="1" x14ac:dyDescent="0.35"/>
    <row r="15198" s="8" customFormat="1" x14ac:dyDescent="0.35"/>
    <row r="15199" s="8" customFormat="1" x14ac:dyDescent="0.35"/>
    <row r="15200" s="8" customFormat="1" x14ac:dyDescent="0.35"/>
    <row r="15201" s="8" customFormat="1" x14ac:dyDescent="0.35"/>
    <row r="15202" s="8" customFormat="1" x14ac:dyDescent="0.35"/>
    <row r="15203" s="8" customFormat="1" x14ac:dyDescent="0.35"/>
    <row r="15204" s="8" customFormat="1" x14ac:dyDescent="0.35"/>
    <row r="15205" s="8" customFormat="1" x14ac:dyDescent="0.35"/>
    <row r="15206" s="8" customFormat="1" x14ac:dyDescent="0.35"/>
    <row r="15207" s="8" customFormat="1" x14ac:dyDescent="0.35"/>
    <row r="15208" s="8" customFormat="1" x14ac:dyDescent="0.35"/>
    <row r="15209" s="8" customFormat="1" x14ac:dyDescent="0.35"/>
    <row r="15210" s="8" customFormat="1" x14ac:dyDescent="0.35"/>
    <row r="15211" s="8" customFormat="1" x14ac:dyDescent="0.35"/>
    <row r="15212" s="8" customFormat="1" x14ac:dyDescent="0.35"/>
    <row r="15213" s="8" customFormat="1" x14ac:dyDescent="0.35"/>
    <row r="15214" s="8" customFormat="1" x14ac:dyDescent="0.35"/>
    <row r="15215" s="8" customFormat="1" x14ac:dyDescent="0.35"/>
    <row r="15216" s="8" customFormat="1" x14ac:dyDescent="0.35"/>
    <row r="15217" s="8" customFormat="1" x14ac:dyDescent="0.35"/>
    <row r="15218" s="8" customFormat="1" x14ac:dyDescent="0.35"/>
    <row r="15219" s="8" customFormat="1" x14ac:dyDescent="0.35"/>
    <row r="15220" s="8" customFormat="1" x14ac:dyDescent="0.35"/>
    <row r="15221" s="8" customFormat="1" x14ac:dyDescent="0.35"/>
    <row r="15222" s="8" customFormat="1" x14ac:dyDescent="0.35"/>
    <row r="15223" s="8" customFormat="1" x14ac:dyDescent="0.35"/>
    <row r="15224" s="8" customFormat="1" x14ac:dyDescent="0.35"/>
    <row r="15225" s="8" customFormat="1" x14ac:dyDescent="0.35"/>
    <row r="15226" s="8" customFormat="1" x14ac:dyDescent="0.35"/>
    <row r="15227" s="8" customFormat="1" x14ac:dyDescent="0.35"/>
    <row r="15228" s="8" customFormat="1" x14ac:dyDescent="0.35"/>
    <row r="15229" s="8" customFormat="1" x14ac:dyDescent="0.35"/>
    <row r="15230" s="8" customFormat="1" x14ac:dyDescent="0.35"/>
    <row r="15231" s="8" customFormat="1" x14ac:dyDescent="0.35"/>
    <row r="15232" s="8" customFormat="1" x14ac:dyDescent="0.35"/>
    <row r="15233" s="8" customFormat="1" x14ac:dyDescent="0.35"/>
    <row r="15234" s="8" customFormat="1" x14ac:dyDescent="0.35"/>
    <row r="15235" s="8" customFormat="1" x14ac:dyDescent="0.35"/>
    <row r="15236" s="8" customFormat="1" x14ac:dyDescent="0.35"/>
    <row r="15237" s="8" customFormat="1" x14ac:dyDescent="0.35"/>
    <row r="15238" s="8" customFormat="1" x14ac:dyDescent="0.35"/>
    <row r="15239" s="8" customFormat="1" x14ac:dyDescent="0.35"/>
    <row r="15240" s="8" customFormat="1" x14ac:dyDescent="0.35"/>
    <row r="15241" s="8" customFormat="1" x14ac:dyDescent="0.35"/>
    <row r="15242" s="8" customFormat="1" x14ac:dyDescent="0.35"/>
    <row r="15243" s="8" customFormat="1" x14ac:dyDescent="0.35"/>
    <row r="15244" s="8" customFormat="1" x14ac:dyDescent="0.35"/>
    <row r="15245" s="8" customFormat="1" x14ac:dyDescent="0.35"/>
    <row r="15246" s="8" customFormat="1" x14ac:dyDescent="0.35"/>
    <row r="15247" s="8" customFormat="1" x14ac:dyDescent="0.35"/>
    <row r="15248" s="8" customFormat="1" x14ac:dyDescent="0.35"/>
    <row r="15249" s="8" customFormat="1" x14ac:dyDescent="0.35"/>
    <row r="15250" s="8" customFormat="1" x14ac:dyDescent="0.35"/>
    <row r="15251" s="8" customFormat="1" x14ac:dyDescent="0.35"/>
    <row r="15252" s="8" customFormat="1" x14ac:dyDescent="0.35"/>
    <row r="15253" s="8" customFormat="1" x14ac:dyDescent="0.35"/>
    <row r="15254" s="8" customFormat="1" x14ac:dyDescent="0.35"/>
    <row r="15255" s="8" customFormat="1" x14ac:dyDescent="0.35"/>
    <row r="15256" s="8" customFormat="1" x14ac:dyDescent="0.35"/>
    <row r="15257" s="8" customFormat="1" x14ac:dyDescent="0.35"/>
    <row r="15258" s="8" customFormat="1" x14ac:dyDescent="0.35"/>
    <row r="15259" s="8" customFormat="1" x14ac:dyDescent="0.35"/>
    <row r="15260" s="8" customFormat="1" x14ac:dyDescent="0.35"/>
    <row r="15261" s="8" customFormat="1" x14ac:dyDescent="0.35"/>
    <row r="15262" s="8" customFormat="1" x14ac:dyDescent="0.35"/>
    <row r="15263" s="8" customFormat="1" x14ac:dyDescent="0.35"/>
    <row r="15264" s="8" customFormat="1" x14ac:dyDescent="0.35"/>
    <row r="15265" s="8" customFormat="1" x14ac:dyDescent="0.35"/>
    <row r="15266" s="8" customFormat="1" x14ac:dyDescent="0.35"/>
    <row r="15267" s="8" customFormat="1" x14ac:dyDescent="0.35"/>
    <row r="15268" s="8" customFormat="1" x14ac:dyDescent="0.35"/>
    <row r="15269" s="8" customFormat="1" x14ac:dyDescent="0.35"/>
    <row r="15270" s="8" customFormat="1" x14ac:dyDescent="0.35"/>
    <row r="15271" s="8" customFormat="1" x14ac:dyDescent="0.35"/>
    <row r="15272" s="8" customFormat="1" x14ac:dyDescent="0.35"/>
    <row r="15273" s="8" customFormat="1" x14ac:dyDescent="0.35"/>
    <row r="15274" s="8" customFormat="1" x14ac:dyDescent="0.35"/>
    <row r="15275" s="8" customFormat="1" x14ac:dyDescent="0.35"/>
    <row r="15276" s="8" customFormat="1" x14ac:dyDescent="0.35"/>
    <row r="15277" s="8" customFormat="1" x14ac:dyDescent="0.35"/>
    <row r="15278" s="8" customFormat="1" x14ac:dyDescent="0.35"/>
    <row r="15279" s="8" customFormat="1" x14ac:dyDescent="0.35"/>
    <row r="15280" s="8" customFormat="1" x14ac:dyDescent="0.35"/>
    <row r="15281" s="8" customFormat="1" x14ac:dyDescent="0.35"/>
    <row r="15282" s="8" customFormat="1" x14ac:dyDescent="0.35"/>
    <row r="15283" s="8" customFormat="1" x14ac:dyDescent="0.35"/>
    <row r="15284" s="8" customFormat="1" x14ac:dyDescent="0.35"/>
    <row r="15285" s="8" customFormat="1" x14ac:dyDescent="0.35"/>
    <row r="15286" s="8" customFormat="1" x14ac:dyDescent="0.35"/>
    <row r="15287" s="8" customFormat="1" x14ac:dyDescent="0.35"/>
    <row r="15288" s="8" customFormat="1" x14ac:dyDescent="0.35"/>
    <row r="15289" s="8" customFormat="1" x14ac:dyDescent="0.35"/>
    <row r="15290" s="8" customFormat="1" x14ac:dyDescent="0.35"/>
    <row r="15291" s="8" customFormat="1" x14ac:dyDescent="0.35"/>
    <row r="15292" s="8" customFormat="1" x14ac:dyDescent="0.35"/>
    <row r="15293" s="8" customFormat="1" x14ac:dyDescent="0.35"/>
    <row r="15294" s="8" customFormat="1" x14ac:dyDescent="0.35"/>
    <row r="15295" s="8" customFormat="1" x14ac:dyDescent="0.35"/>
    <row r="15296" s="8" customFormat="1" x14ac:dyDescent="0.35"/>
    <row r="15297" s="8" customFormat="1" x14ac:dyDescent="0.35"/>
    <row r="15298" s="8" customFormat="1" x14ac:dyDescent="0.35"/>
    <row r="15299" s="8" customFormat="1" x14ac:dyDescent="0.35"/>
    <row r="15300" s="8" customFormat="1" x14ac:dyDescent="0.35"/>
    <row r="15301" s="8" customFormat="1" x14ac:dyDescent="0.35"/>
    <row r="15302" s="8" customFormat="1" x14ac:dyDescent="0.35"/>
    <row r="15303" s="8" customFormat="1" x14ac:dyDescent="0.35"/>
    <row r="15304" s="8" customFormat="1" x14ac:dyDescent="0.35"/>
    <row r="15305" s="8" customFormat="1" x14ac:dyDescent="0.35"/>
    <row r="15306" s="8" customFormat="1" x14ac:dyDescent="0.35"/>
    <row r="15307" s="8" customFormat="1" x14ac:dyDescent="0.35"/>
    <row r="15308" s="8" customFormat="1" x14ac:dyDescent="0.35"/>
    <row r="15309" s="8" customFormat="1" x14ac:dyDescent="0.35"/>
    <row r="15310" s="8" customFormat="1" x14ac:dyDescent="0.35"/>
    <row r="15311" s="8" customFormat="1" x14ac:dyDescent="0.35"/>
    <row r="15312" s="8" customFormat="1" x14ac:dyDescent="0.35"/>
    <row r="15313" s="8" customFormat="1" x14ac:dyDescent="0.35"/>
    <row r="15314" s="8" customFormat="1" x14ac:dyDescent="0.35"/>
    <row r="15315" s="8" customFormat="1" x14ac:dyDescent="0.35"/>
    <row r="15316" s="8" customFormat="1" x14ac:dyDescent="0.35"/>
    <row r="15317" s="8" customFormat="1" x14ac:dyDescent="0.35"/>
    <row r="15318" s="8" customFormat="1" x14ac:dyDescent="0.35"/>
    <row r="15319" s="8" customFormat="1" x14ac:dyDescent="0.35"/>
    <row r="15320" s="8" customFormat="1" x14ac:dyDescent="0.35"/>
    <row r="15321" s="8" customFormat="1" x14ac:dyDescent="0.35"/>
    <row r="15322" s="8" customFormat="1" x14ac:dyDescent="0.35"/>
    <row r="15323" s="8" customFormat="1" x14ac:dyDescent="0.35"/>
    <row r="15324" s="8" customFormat="1" x14ac:dyDescent="0.35"/>
    <row r="15325" s="8" customFormat="1" x14ac:dyDescent="0.35"/>
    <row r="15326" s="8" customFormat="1" x14ac:dyDescent="0.35"/>
    <row r="15327" s="8" customFormat="1" x14ac:dyDescent="0.35"/>
    <row r="15328" s="8" customFormat="1" x14ac:dyDescent="0.35"/>
    <row r="15329" s="8" customFormat="1" x14ac:dyDescent="0.35"/>
    <row r="15330" s="8" customFormat="1" x14ac:dyDescent="0.35"/>
    <row r="15331" s="8" customFormat="1" x14ac:dyDescent="0.35"/>
    <row r="15332" s="8" customFormat="1" x14ac:dyDescent="0.35"/>
    <row r="15333" s="8" customFormat="1" x14ac:dyDescent="0.35"/>
    <row r="15334" s="8" customFormat="1" x14ac:dyDescent="0.35"/>
    <row r="15335" s="8" customFormat="1" x14ac:dyDescent="0.35"/>
    <row r="15336" s="8" customFormat="1" x14ac:dyDescent="0.35"/>
    <row r="15337" s="8" customFormat="1" x14ac:dyDescent="0.35"/>
    <row r="15338" s="8" customFormat="1" x14ac:dyDescent="0.35"/>
    <row r="15339" s="8" customFormat="1" x14ac:dyDescent="0.35"/>
    <row r="15340" s="8" customFormat="1" x14ac:dyDescent="0.35"/>
    <row r="15341" s="8" customFormat="1" x14ac:dyDescent="0.35"/>
    <row r="15342" s="8" customFormat="1" x14ac:dyDescent="0.35"/>
    <row r="15343" s="8" customFormat="1" x14ac:dyDescent="0.35"/>
    <row r="15344" s="8" customFormat="1" x14ac:dyDescent="0.35"/>
    <row r="15345" s="8" customFormat="1" x14ac:dyDescent="0.35"/>
    <row r="15346" s="8" customFormat="1" x14ac:dyDescent="0.35"/>
    <row r="15347" s="8" customFormat="1" x14ac:dyDescent="0.35"/>
    <row r="15348" s="8" customFormat="1" x14ac:dyDescent="0.35"/>
    <row r="15349" s="8" customFormat="1" x14ac:dyDescent="0.35"/>
    <row r="15350" s="8" customFormat="1" x14ac:dyDescent="0.35"/>
    <row r="15351" s="8" customFormat="1" x14ac:dyDescent="0.35"/>
    <row r="15352" s="8" customFormat="1" x14ac:dyDescent="0.35"/>
    <row r="15353" s="8" customFormat="1" x14ac:dyDescent="0.35"/>
    <row r="15354" s="8" customFormat="1" x14ac:dyDescent="0.35"/>
    <row r="15355" s="8" customFormat="1" x14ac:dyDescent="0.35"/>
    <row r="15356" s="8" customFormat="1" x14ac:dyDescent="0.35"/>
    <row r="15357" s="8" customFormat="1" x14ac:dyDescent="0.35"/>
    <row r="15358" s="8" customFormat="1" x14ac:dyDescent="0.35"/>
    <row r="15359" s="8" customFormat="1" x14ac:dyDescent="0.35"/>
    <row r="15360" s="8" customFormat="1" x14ac:dyDescent="0.35"/>
    <row r="15361" s="8" customFormat="1" x14ac:dyDescent="0.35"/>
    <row r="15362" s="8" customFormat="1" x14ac:dyDescent="0.35"/>
    <row r="15363" s="8" customFormat="1" x14ac:dyDescent="0.35"/>
    <row r="15364" s="8" customFormat="1" x14ac:dyDescent="0.35"/>
    <row r="15365" s="8" customFormat="1" x14ac:dyDescent="0.35"/>
    <row r="15366" s="8" customFormat="1" x14ac:dyDescent="0.35"/>
    <row r="15367" s="8" customFormat="1" x14ac:dyDescent="0.35"/>
    <row r="15368" s="8" customFormat="1" x14ac:dyDescent="0.35"/>
    <row r="15369" s="8" customFormat="1" x14ac:dyDescent="0.35"/>
    <row r="15370" s="8" customFormat="1" x14ac:dyDescent="0.35"/>
    <row r="15371" s="8" customFormat="1" x14ac:dyDescent="0.35"/>
    <row r="15372" s="8" customFormat="1" x14ac:dyDescent="0.35"/>
    <row r="15373" s="8" customFormat="1" x14ac:dyDescent="0.35"/>
    <row r="15374" s="8" customFormat="1" x14ac:dyDescent="0.35"/>
    <row r="15375" s="8" customFormat="1" x14ac:dyDescent="0.35"/>
    <row r="15376" s="8" customFormat="1" x14ac:dyDescent="0.35"/>
    <row r="15377" s="8" customFormat="1" x14ac:dyDescent="0.35"/>
    <row r="15378" s="8" customFormat="1" x14ac:dyDescent="0.35"/>
    <row r="15379" s="8" customFormat="1" x14ac:dyDescent="0.35"/>
    <row r="15380" s="8" customFormat="1" x14ac:dyDescent="0.35"/>
    <row r="15381" s="8" customFormat="1" x14ac:dyDescent="0.35"/>
    <row r="15382" s="8" customFormat="1" x14ac:dyDescent="0.35"/>
    <row r="15383" s="8" customFormat="1" x14ac:dyDescent="0.35"/>
    <row r="15384" s="8" customFormat="1" x14ac:dyDescent="0.35"/>
    <row r="15385" s="8" customFormat="1" x14ac:dyDescent="0.35"/>
    <row r="15386" s="8" customFormat="1" x14ac:dyDescent="0.35"/>
    <row r="15387" s="8" customFormat="1" x14ac:dyDescent="0.35"/>
    <row r="15388" s="8" customFormat="1" x14ac:dyDescent="0.35"/>
    <row r="15389" s="8" customFormat="1" x14ac:dyDescent="0.35"/>
    <row r="15390" s="8" customFormat="1" x14ac:dyDescent="0.35"/>
    <row r="15391" s="8" customFormat="1" x14ac:dyDescent="0.35"/>
    <row r="15392" s="8" customFormat="1" x14ac:dyDescent="0.35"/>
    <row r="15393" s="8" customFormat="1" x14ac:dyDescent="0.35"/>
    <row r="15394" s="8" customFormat="1" x14ac:dyDescent="0.35"/>
    <row r="15395" s="8" customFormat="1" x14ac:dyDescent="0.35"/>
    <row r="15396" s="8" customFormat="1" x14ac:dyDescent="0.35"/>
    <row r="15397" s="8" customFormat="1" x14ac:dyDescent="0.35"/>
    <row r="15398" s="8" customFormat="1" x14ac:dyDescent="0.35"/>
    <row r="15399" s="8" customFormat="1" x14ac:dyDescent="0.35"/>
    <row r="15400" s="8" customFormat="1" x14ac:dyDescent="0.35"/>
    <row r="15401" s="8" customFormat="1" x14ac:dyDescent="0.35"/>
    <row r="15402" s="8" customFormat="1" x14ac:dyDescent="0.35"/>
    <row r="15403" s="8" customFormat="1" x14ac:dyDescent="0.35"/>
    <row r="15404" s="8" customFormat="1" x14ac:dyDescent="0.35"/>
    <row r="15405" s="8" customFormat="1" x14ac:dyDescent="0.35"/>
    <row r="15406" s="8" customFormat="1" x14ac:dyDescent="0.35"/>
    <row r="15407" s="8" customFormat="1" x14ac:dyDescent="0.35"/>
    <row r="15408" s="8" customFormat="1" x14ac:dyDescent="0.35"/>
    <row r="15409" s="8" customFormat="1" x14ac:dyDescent="0.35"/>
    <row r="15410" s="8" customFormat="1" x14ac:dyDescent="0.35"/>
    <row r="15411" s="8" customFormat="1" x14ac:dyDescent="0.35"/>
    <row r="15412" s="8" customFormat="1" x14ac:dyDescent="0.35"/>
    <row r="15413" s="8" customFormat="1" x14ac:dyDescent="0.35"/>
    <row r="15414" s="8" customFormat="1" x14ac:dyDescent="0.35"/>
    <row r="15415" s="8" customFormat="1" x14ac:dyDescent="0.35"/>
    <row r="15416" s="8" customFormat="1" x14ac:dyDescent="0.35"/>
    <row r="15417" s="8" customFormat="1" x14ac:dyDescent="0.35"/>
    <row r="15418" s="8" customFormat="1" x14ac:dyDescent="0.35"/>
    <row r="15419" s="8" customFormat="1" x14ac:dyDescent="0.35"/>
    <row r="15420" s="8" customFormat="1" x14ac:dyDescent="0.35"/>
    <row r="15421" s="8" customFormat="1" x14ac:dyDescent="0.35"/>
    <row r="15422" s="8" customFormat="1" x14ac:dyDescent="0.35"/>
    <row r="15423" s="8" customFormat="1" x14ac:dyDescent="0.35"/>
    <row r="15424" s="8" customFormat="1" x14ac:dyDescent="0.35"/>
    <row r="15425" s="8" customFormat="1" x14ac:dyDescent="0.35"/>
    <row r="15426" s="8" customFormat="1" x14ac:dyDescent="0.35"/>
    <row r="15427" s="8" customFormat="1" x14ac:dyDescent="0.35"/>
    <row r="15428" s="8" customFormat="1" x14ac:dyDescent="0.35"/>
    <row r="15429" s="8" customFormat="1" x14ac:dyDescent="0.35"/>
    <row r="15430" s="8" customFormat="1" x14ac:dyDescent="0.35"/>
    <row r="15431" s="8" customFormat="1" x14ac:dyDescent="0.35"/>
    <row r="15432" s="8" customFormat="1" x14ac:dyDescent="0.35"/>
    <row r="15433" s="8" customFormat="1" x14ac:dyDescent="0.35"/>
    <row r="15434" s="8" customFormat="1" x14ac:dyDescent="0.35"/>
    <row r="15435" s="8" customFormat="1" x14ac:dyDescent="0.35"/>
    <row r="15436" s="8" customFormat="1" x14ac:dyDescent="0.35"/>
    <row r="15437" s="8" customFormat="1" x14ac:dyDescent="0.35"/>
    <row r="15438" s="8" customFormat="1" x14ac:dyDescent="0.35"/>
    <row r="15439" s="8" customFormat="1" x14ac:dyDescent="0.35"/>
    <row r="15440" s="8" customFormat="1" x14ac:dyDescent="0.35"/>
    <row r="15441" s="8" customFormat="1" x14ac:dyDescent="0.35"/>
    <row r="15442" s="8" customFormat="1" x14ac:dyDescent="0.35"/>
    <row r="15443" s="8" customFormat="1" x14ac:dyDescent="0.35"/>
    <row r="15444" s="8" customFormat="1" x14ac:dyDescent="0.35"/>
    <row r="15445" s="8" customFormat="1" x14ac:dyDescent="0.35"/>
    <row r="15446" s="8" customFormat="1" x14ac:dyDescent="0.35"/>
    <row r="15447" s="8" customFormat="1" x14ac:dyDescent="0.35"/>
    <row r="15448" s="8" customFormat="1" x14ac:dyDescent="0.35"/>
    <row r="15449" s="8" customFormat="1" x14ac:dyDescent="0.35"/>
    <row r="15450" s="8" customFormat="1" x14ac:dyDescent="0.35"/>
    <row r="15451" s="8" customFormat="1" x14ac:dyDescent="0.35"/>
    <row r="15452" s="8" customFormat="1" x14ac:dyDescent="0.35"/>
    <row r="15453" s="8" customFormat="1" x14ac:dyDescent="0.35"/>
    <row r="15454" s="8" customFormat="1" x14ac:dyDescent="0.35"/>
    <row r="15455" s="8" customFormat="1" x14ac:dyDescent="0.35"/>
    <row r="15456" s="8" customFormat="1" x14ac:dyDescent="0.35"/>
    <row r="15457" s="8" customFormat="1" x14ac:dyDescent="0.35"/>
    <row r="15458" s="8" customFormat="1" x14ac:dyDescent="0.35"/>
    <row r="15459" s="8" customFormat="1" x14ac:dyDescent="0.35"/>
    <row r="15460" s="8" customFormat="1" x14ac:dyDescent="0.35"/>
    <row r="15461" s="8" customFormat="1" x14ac:dyDescent="0.35"/>
    <row r="15462" s="8" customFormat="1" x14ac:dyDescent="0.35"/>
    <row r="15463" s="8" customFormat="1" x14ac:dyDescent="0.35"/>
    <row r="15464" s="8" customFormat="1" x14ac:dyDescent="0.35"/>
    <row r="15465" s="8" customFormat="1" x14ac:dyDescent="0.35"/>
    <row r="15466" s="8" customFormat="1" x14ac:dyDescent="0.35"/>
    <row r="15467" s="8" customFormat="1" x14ac:dyDescent="0.35"/>
    <row r="15468" s="8" customFormat="1" x14ac:dyDescent="0.35"/>
    <row r="15469" s="8" customFormat="1" x14ac:dyDescent="0.35"/>
    <row r="15470" s="8" customFormat="1" x14ac:dyDescent="0.35"/>
    <row r="15471" s="8" customFormat="1" x14ac:dyDescent="0.35"/>
    <row r="15472" s="8" customFormat="1" x14ac:dyDescent="0.35"/>
    <row r="15473" s="8" customFormat="1" x14ac:dyDescent="0.35"/>
    <row r="15474" s="8" customFormat="1" x14ac:dyDescent="0.35"/>
    <row r="15475" s="8" customFormat="1" x14ac:dyDescent="0.35"/>
    <row r="15476" s="8" customFormat="1" x14ac:dyDescent="0.35"/>
    <row r="15477" s="8" customFormat="1" x14ac:dyDescent="0.35"/>
    <row r="15478" s="8" customFormat="1" x14ac:dyDescent="0.35"/>
    <row r="15479" s="8" customFormat="1" x14ac:dyDescent="0.35"/>
    <row r="15480" s="8" customFormat="1" x14ac:dyDescent="0.35"/>
    <row r="15481" s="8" customFormat="1" x14ac:dyDescent="0.35"/>
    <row r="15482" s="8" customFormat="1" x14ac:dyDescent="0.35"/>
    <row r="15483" s="8" customFormat="1" x14ac:dyDescent="0.35"/>
    <row r="15484" s="8" customFormat="1" x14ac:dyDescent="0.35"/>
    <row r="15485" s="8" customFormat="1" x14ac:dyDescent="0.35"/>
    <row r="15486" s="8" customFormat="1" x14ac:dyDescent="0.35"/>
    <row r="15487" s="8" customFormat="1" x14ac:dyDescent="0.35"/>
    <row r="15488" s="8" customFormat="1" x14ac:dyDescent="0.35"/>
    <row r="15489" s="8" customFormat="1" x14ac:dyDescent="0.35"/>
    <row r="15490" s="8" customFormat="1" x14ac:dyDescent="0.35"/>
    <row r="15491" s="8" customFormat="1" x14ac:dyDescent="0.35"/>
    <row r="15492" s="8" customFormat="1" x14ac:dyDescent="0.35"/>
    <row r="15493" s="8" customFormat="1" x14ac:dyDescent="0.35"/>
    <row r="15494" s="8" customFormat="1" x14ac:dyDescent="0.35"/>
    <row r="15495" s="8" customFormat="1" x14ac:dyDescent="0.35"/>
    <row r="15496" s="8" customFormat="1" x14ac:dyDescent="0.35"/>
    <row r="15497" s="8" customFormat="1" x14ac:dyDescent="0.35"/>
    <row r="15498" s="8" customFormat="1" x14ac:dyDescent="0.35"/>
    <row r="15499" s="8" customFormat="1" x14ac:dyDescent="0.35"/>
    <row r="15500" s="8" customFormat="1" x14ac:dyDescent="0.35"/>
    <row r="15501" s="8" customFormat="1" x14ac:dyDescent="0.35"/>
    <row r="15502" s="8" customFormat="1" x14ac:dyDescent="0.35"/>
    <row r="15503" s="8" customFormat="1" x14ac:dyDescent="0.35"/>
    <row r="15504" s="8" customFormat="1" x14ac:dyDescent="0.35"/>
    <row r="15505" s="8" customFormat="1" x14ac:dyDescent="0.35"/>
    <row r="15506" s="8" customFormat="1" x14ac:dyDescent="0.35"/>
    <row r="15507" s="8" customFormat="1" x14ac:dyDescent="0.35"/>
    <row r="15508" s="8" customFormat="1" x14ac:dyDescent="0.35"/>
    <row r="15509" s="8" customFormat="1" x14ac:dyDescent="0.35"/>
    <row r="15510" s="8" customFormat="1" x14ac:dyDescent="0.35"/>
    <row r="15511" s="8" customFormat="1" x14ac:dyDescent="0.35"/>
    <row r="15512" s="8" customFormat="1" x14ac:dyDescent="0.35"/>
    <row r="15513" s="8" customFormat="1" x14ac:dyDescent="0.35"/>
    <row r="15514" s="8" customFormat="1" x14ac:dyDescent="0.35"/>
    <row r="15515" s="8" customFormat="1" x14ac:dyDescent="0.35"/>
    <row r="15516" s="8" customFormat="1" x14ac:dyDescent="0.35"/>
    <row r="15517" s="8" customFormat="1" x14ac:dyDescent="0.35"/>
    <row r="15518" s="8" customFormat="1" x14ac:dyDescent="0.35"/>
    <row r="15519" s="8" customFormat="1" x14ac:dyDescent="0.35"/>
    <row r="15520" s="8" customFormat="1" x14ac:dyDescent="0.35"/>
    <row r="15521" s="8" customFormat="1" x14ac:dyDescent="0.35"/>
    <row r="15522" s="8" customFormat="1" x14ac:dyDescent="0.35"/>
    <row r="15523" s="8" customFormat="1" x14ac:dyDescent="0.35"/>
    <row r="15524" s="8" customFormat="1" x14ac:dyDescent="0.35"/>
    <row r="15525" s="8" customFormat="1" x14ac:dyDescent="0.35"/>
    <row r="15526" s="8" customFormat="1" x14ac:dyDescent="0.35"/>
    <row r="15527" s="8" customFormat="1" x14ac:dyDescent="0.35"/>
    <row r="15528" s="8" customFormat="1" x14ac:dyDescent="0.35"/>
    <row r="15529" s="8" customFormat="1" x14ac:dyDescent="0.35"/>
    <row r="15530" s="8" customFormat="1" x14ac:dyDescent="0.35"/>
    <row r="15531" s="8" customFormat="1" x14ac:dyDescent="0.35"/>
    <row r="15532" s="8" customFormat="1" x14ac:dyDescent="0.35"/>
    <row r="15533" s="8" customFormat="1" x14ac:dyDescent="0.35"/>
    <row r="15534" s="8" customFormat="1" x14ac:dyDescent="0.35"/>
    <row r="15535" s="8" customFormat="1" x14ac:dyDescent="0.35"/>
    <row r="15536" s="8" customFormat="1" x14ac:dyDescent="0.35"/>
    <row r="15537" s="8" customFormat="1" x14ac:dyDescent="0.35"/>
    <row r="15538" s="8" customFormat="1" x14ac:dyDescent="0.35"/>
    <row r="15539" s="8" customFormat="1" x14ac:dyDescent="0.35"/>
    <row r="15540" s="8" customFormat="1" x14ac:dyDescent="0.35"/>
    <row r="15541" s="8" customFormat="1" x14ac:dyDescent="0.35"/>
    <row r="15542" s="8" customFormat="1" x14ac:dyDescent="0.35"/>
    <row r="15543" s="8" customFormat="1" x14ac:dyDescent="0.35"/>
    <row r="15544" s="8" customFormat="1" x14ac:dyDescent="0.35"/>
    <row r="15545" s="8" customFormat="1" x14ac:dyDescent="0.35"/>
    <row r="15546" s="8" customFormat="1" x14ac:dyDescent="0.35"/>
    <row r="15547" s="8" customFormat="1" x14ac:dyDescent="0.35"/>
    <row r="15548" s="8" customFormat="1" x14ac:dyDescent="0.35"/>
    <row r="15549" s="8" customFormat="1" x14ac:dyDescent="0.35"/>
    <row r="15550" s="8" customFormat="1" x14ac:dyDescent="0.35"/>
    <row r="15551" s="8" customFormat="1" x14ac:dyDescent="0.35"/>
    <row r="15552" s="8" customFormat="1" x14ac:dyDescent="0.35"/>
    <row r="15553" s="8" customFormat="1" x14ac:dyDescent="0.35"/>
    <row r="15554" s="8" customFormat="1" x14ac:dyDescent="0.35"/>
    <row r="15555" s="8" customFormat="1" x14ac:dyDescent="0.35"/>
    <row r="15556" s="8" customFormat="1" x14ac:dyDescent="0.35"/>
    <row r="15557" s="8" customFormat="1" x14ac:dyDescent="0.35"/>
    <row r="15558" s="8" customFormat="1" x14ac:dyDescent="0.35"/>
    <row r="15559" s="8" customFormat="1" x14ac:dyDescent="0.35"/>
    <row r="15560" s="8" customFormat="1" x14ac:dyDescent="0.35"/>
    <row r="15561" s="8" customFormat="1" x14ac:dyDescent="0.35"/>
    <row r="15562" s="8" customFormat="1" x14ac:dyDescent="0.35"/>
    <row r="15563" s="8" customFormat="1" x14ac:dyDescent="0.35"/>
    <row r="15564" s="8" customFormat="1" x14ac:dyDescent="0.35"/>
    <row r="15565" s="8" customFormat="1" x14ac:dyDescent="0.35"/>
    <row r="15566" s="8" customFormat="1" x14ac:dyDescent="0.35"/>
    <row r="15567" s="8" customFormat="1" x14ac:dyDescent="0.35"/>
    <row r="15568" s="8" customFormat="1" x14ac:dyDescent="0.35"/>
    <row r="15569" s="8" customFormat="1" x14ac:dyDescent="0.35"/>
    <row r="15570" s="8" customFormat="1" x14ac:dyDescent="0.35"/>
    <row r="15571" s="8" customFormat="1" x14ac:dyDescent="0.35"/>
    <row r="15572" s="8" customFormat="1" x14ac:dyDescent="0.35"/>
    <row r="15573" s="8" customFormat="1" x14ac:dyDescent="0.35"/>
    <row r="15574" s="8" customFormat="1" x14ac:dyDescent="0.35"/>
    <row r="15575" s="8" customFormat="1" x14ac:dyDescent="0.35"/>
    <row r="15576" s="8" customFormat="1" x14ac:dyDescent="0.35"/>
    <row r="15577" s="8" customFormat="1" x14ac:dyDescent="0.35"/>
    <row r="15578" s="8" customFormat="1" x14ac:dyDescent="0.35"/>
    <row r="15579" s="8" customFormat="1" x14ac:dyDescent="0.35"/>
    <row r="15580" s="8" customFormat="1" x14ac:dyDescent="0.35"/>
    <row r="15581" s="8" customFormat="1" x14ac:dyDescent="0.35"/>
    <row r="15582" s="8" customFormat="1" x14ac:dyDescent="0.35"/>
    <row r="15583" s="8" customFormat="1" x14ac:dyDescent="0.35"/>
    <row r="15584" s="8" customFormat="1" x14ac:dyDescent="0.35"/>
    <row r="15585" s="8" customFormat="1" x14ac:dyDescent="0.35"/>
    <row r="15586" s="8" customFormat="1" x14ac:dyDescent="0.35"/>
    <row r="15587" s="8" customFormat="1" x14ac:dyDescent="0.35"/>
    <row r="15588" s="8" customFormat="1" x14ac:dyDescent="0.35"/>
    <row r="15589" s="8" customFormat="1" x14ac:dyDescent="0.35"/>
    <row r="15590" s="8" customFormat="1" x14ac:dyDescent="0.35"/>
    <row r="15591" s="8" customFormat="1" x14ac:dyDescent="0.35"/>
    <row r="15592" s="8" customFormat="1" x14ac:dyDescent="0.35"/>
    <row r="15593" s="8" customFormat="1" x14ac:dyDescent="0.35"/>
    <row r="15594" s="8" customFormat="1" x14ac:dyDescent="0.35"/>
    <row r="15595" s="8" customFormat="1" x14ac:dyDescent="0.35"/>
    <row r="15596" s="8" customFormat="1" x14ac:dyDescent="0.35"/>
    <row r="15597" s="8" customFormat="1" x14ac:dyDescent="0.35"/>
    <row r="15598" s="8" customFormat="1" x14ac:dyDescent="0.35"/>
    <row r="15599" s="8" customFormat="1" x14ac:dyDescent="0.35"/>
    <row r="15600" s="8" customFormat="1" x14ac:dyDescent="0.35"/>
    <row r="15601" s="8" customFormat="1" x14ac:dyDescent="0.35"/>
    <row r="15602" s="8" customFormat="1" x14ac:dyDescent="0.35"/>
    <row r="15603" s="8" customFormat="1" x14ac:dyDescent="0.35"/>
    <row r="15604" s="8" customFormat="1" x14ac:dyDescent="0.35"/>
    <row r="15605" s="8" customFormat="1" x14ac:dyDescent="0.35"/>
    <row r="15606" s="8" customFormat="1" x14ac:dyDescent="0.35"/>
    <row r="15607" s="8" customFormat="1" x14ac:dyDescent="0.35"/>
    <row r="15608" s="8" customFormat="1" x14ac:dyDescent="0.35"/>
    <row r="15609" s="8" customFormat="1" x14ac:dyDescent="0.35"/>
    <row r="15610" s="8" customFormat="1" x14ac:dyDescent="0.35"/>
    <row r="15611" s="8" customFormat="1" x14ac:dyDescent="0.35"/>
    <row r="15612" s="8" customFormat="1" x14ac:dyDescent="0.35"/>
    <row r="15613" s="8" customFormat="1" x14ac:dyDescent="0.35"/>
    <row r="15614" s="8" customFormat="1" x14ac:dyDescent="0.35"/>
    <row r="15615" s="8" customFormat="1" x14ac:dyDescent="0.35"/>
    <row r="15616" s="8" customFormat="1" x14ac:dyDescent="0.35"/>
    <row r="15617" s="8" customFormat="1" x14ac:dyDescent="0.35"/>
    <row r="15618" s="8" customFormat="1" x14ac:dyDescent="0.35"/>
    <row r="15619" s="8" customFormat="1" x14ac:dyDescent="0.35"/>
    <row r="15620" s="8" customFormat="1" x14ac:dyDescent="0.35"/>
    <row r="15621" s="8" customFormat="1" x14ac:dyDescent="0.35"/>
    <row r="15622" s="8" customFormat="1" x14ac:dyDescent="0.35"/>
    <row r="15623" s="8" customFormat="1" x14ac:dyDescent="0.35"/>
    <row r="15624" s="8" customFormat="1" x14ac:dyDescent="0.35"/>
    <row r="15625" s="8" customFormat="1" x14ac:dyDescent="0.35"/>
    <row r="15626" s="8" customFormat="1" x14ac:dyDescent="0.35"/>
    <row r="15627" s="8" customFormat="1" x14ac:dyDescent="0.35"/>
    <row r="15628" s="8" customFormat="1" x14ac:dyDescent="0.35"/>
    <row r="15629" s="8" customFormat="1" x14ac:dyDescent="0.35"/>
    <row r="15630" s="8" customFormat="1" x14ac:dyDescent="0.35"/>
    <row r="15631" s="8" customFormat="1" x14ac:dyDescent="0.35"/>
    <row r="15632" s="8" customFormat="1" x14ac:dyDescent="0.35"/>
    <row r="15633" s="8" customFormat="1" x14ac:dyDescent="0.35"/>
    <row r="15634" s="8" customFormat="1" x14ac:dyDescent="0.35"/>
    <row r="15635" s="8" customFormat="1" x14ac:dyDescent="0.35"/>
    <row r="15636" s="8" customFormat="1" x14ac:dyDescent="0.35"/>
    <row r="15637" s="8" customFormat="1" x14ac:dyDescent="0.35"/>
    <row r="15638" s="8" customFormat="1" x14ac:dyDescent="0.35"/>
    <row r="15639" s="8" customFormat="1" x14ac:dyDescent="0.35"/>
    <row r="15640" s="8" customFormat="1" x14ac:dyDescent="0.35"/>
    <row r="15641" s="8" customFormat="1" x14ac:dyDescent="0.35"/>
    <row r="15642" s="8" customFormat="1" x14ac:dyDescent="0.35"/>
    <row r="15643" s="8" customFormat="1" x14ac:dyDescent="0.35"/>
    <row r="15644" s="8" customFormat="1" x14ac:dyDescent="0.35"/>
    <row r="15645" s="8" customFormat="1" x14ac:dyDescent="0.35"/>
    <row r="15646" s="8" customFormat="1" x14ac:dyDescent="0.35"/>
    <row r="15647" s="8" customFormat="1" x14ac:dyDescent="0.35"/>
    <row r="15648" s="8" customFormat="1" x14ac:dyDescent="0.35"/>
    <row r="15649" s="8" customFormat="1" x14ac:dyDescent="0.35"/>
    <row r="15650" s="8" customFormat="1" x14ac:dyDescent="0.35"/>
    <row r="15651" s="8" customFormat="1" x14ac:dyDescent="0.35"/>
    <row r="15652" s="8" customFormat="1" x14ac:dyDescent="0.35"/>
    <row r="15653" s="8" customFormat="1" x14ac:dyDescent="0.35"/>
    <row r="15654" s="8" customFormat="1" x14ac:dyDescent="0.35"/>
    <row r="15655" s="8" customFormat="1" x14ac:dyDescent="0.35"/>
    <row r="15656" s="8" customFormat="1" x14ac:dyDescent="0.35"/>
    <row r="15657" s="8" customFormat="1" x14ac:dyDescent="0.35"/>
    <row r="15658" s="8" customFormat="1" x14ac:dyDescent="0.35"/>
    <row r="15659" s="8" customFormat="1" x14ac:dyDescent="0.35"/>
    <row r="15660" s="8" customFormat="1" x14ac:dyDescent="0.35"/>
    <row r="15661" s="8" customFormat="1" x14ac:dyDescent="0.35"/>
    <row r="15662" s="8" customFormat="1" x14ac:dyDescent="0.35"/>
    <row r="15663" s="8" customFormat="1" x14ac:dyDescent="0.35"/>
    <row r="15664" s="8" customFormat="1" x14ac:dyDescent="0.35"/>
    <row r="15665" s="8" customFormat="1" x14ac:dyDescent="0.35"/>
    <row r="15666" s="8" customFormat="1" x14ac:dyDescent="0.35"/>
    <row r="15667" s="8" customFormat="1" x14ac:dyDescent="0.35"/>
    <row r="15668" s="8" customFormat="1" x14ac:dyDescent="0.35"/>
    <row r="15669" s="8" customFormat="1" x14ac:dyDescent="0.35"/>
    <row r="15670" s="8" customFormat="1" x14ac:dyDescent="0.35"/>
    <row r="15671" s="8" customFormat="1" x14ac:dyDescent="0.35"/>
    <row r="15672" s="8" customFormat="1" x14ac:dyDescent="0.35"/>
    <row r="15673" s="8" customFormat="1" x14ac:dyDescent="0.35"/>
    <row r="15674" s="8" customFormat="1" x14ac:dyDescent="0.35"/>
    <row r="15675" s="8" customFormat="1" x14ac:dyDescent="0.35"/>
    <row r="15676" s="8" customFormat="1" x14ac:dyDescent="0.35"/>
    <row r="15677" s="8" customFormat="1" x14ac:dyDescent="0.35"/>
    <row r="15678" s="8" customFormat="1" x14ac:dyDescent="0.35"/>
    <row r="15679" s="8" customFormat="1" x14ac:dyDescent="0.35"/>
    <row r="15680" s="8" customFormat="1" x14ac:dyDescent="0.35"/>
    <row r="15681" s="8" customFormat="1" x14ac:dyDescent="0.35"/>
    <row r="15682" s="8" customFormat="1" x14ac:dyDescent="0.35"/>
    <row r="15683" s="8" customFormat="1" x14ac:dyDescent="0.35"/>
    <row r="15684" s="8" customFormat="1" x14ac:dyDescent="0.35"/>
    <row r="15685" s="8" customFormat="1" x14ac:dyDescent="0.35"/>
    <row r="15686" s="8" customFormat="1" x14ac:dyDescent="0.35"/>
    <row r="15687" s="8" customFormat="1" x14ac:dyDescent="0.35"/>
    <row r="15688" s="8" customFormat="1" x14ac:dyDescent="0.35"/>
    <row r="15689" s="8" customFormat="1" x14ac:dyDescent="0.35"/>
    <row r="15690" s="8" customFormat="1" x14ac:dyDescent="0.35"/>
    <row r="15691" s="8" customFormat="1" x14ac:dyDescent="0.35"/>
    <row r="15692" s="8" customFormat="1" x14ac:dyDescent="0.35"/>
    <row r="15693" s="8" customFormat="1" x14ac:dyDescent="0.35"/>
    <row r="15694" s="8" customFormat="1" x14ac:dyDescent="0.35"/>
    <row r="15695" s="8" customFormat="1" x14ac:dyDescent="0.35"/>
    <row r="15696" s="8" customFormat="1" x14ac:dyDescent="0.35"/>
    <row r="15697" s="8" customFormat="1" x14ac:dyDescent="0.35"/>
    <row r="15698" s="8" customFormat="1" x14ac:dyDescent="0.35"/>
    <row r="15699" s="8" customFormat="1" x14ac:dyDescent="0.35"/>
    <row r="15700" s="8" customFormat="1" x14ac:dyDescent="0.35"/>
    <row r="15701" s="8" customFormat="1" x14ac:dyDescent="0.35"/>
    <row r="15702" s="8" customFormat="1" x14ac:dyDescent="0.35"/>
    <row r="15703" s="8" customFormat="1" x14ac:dyDescent="0.35"/>
    <row r="15704" s="8" customFormat="1" x14ac:dyDescent="0.35"/>
    <row r="15705" s="8" customFormat="1" x14ac:dyDescent="0.35"/>
    <row r="15706" s="8" customFormat="1" x14ac:dyDescent="0.35"/>
    <row r="15707" s="8" customFormat="1" x14ac:dyDescent="0.35"/>
    <row r="15708" s="8" customFormat="1" x14ac:dyDescent="0.35"/>
    <row r="15709" s="8" customFormat="1" x14ac:dyDescent="0.35"/>
    <row r="15710" s="8" customFormat="1" x14ac:dyDescent="0.35"/>
    <row r="15711" s="8" customFormat="1" x14ac:dyDescent="0.35"/>
    <row r="15712" s="8" customFormat="1" x14ac:dyDescent="0.35"/>
    <row r="15713" s="8" customFormat="1" x14ac:dyDescent="0.35"/>
    <row r="15714" s="8" customFormat="1" x14ac:dyDescent="0.35"/>
    <row r="15715" s="8" customFormat="1" x14ac:dyDescent="0.35"/>
    <row r="15716" s="8" customFormat="1" x14ac:dyDescent="0.35"/>
    <row r="15717" s="8" customFormat="1" x14ac:dyDescent="0.35"/>
    <row r="15718" s="8" customFormat="1" x14ac:dyDescent="0.35"/>
    <row r="15719" s="8" customFormat="1" x14ac:dyDescent="0.35"/>
    <row r="15720" s="8" customFormat="1" x14ac:dyDescent="0.35"/>
    <row r="15721" s="8" customFormat="1" x14ac:dyDescent="0.35"/>
    <row r="15722" s="8" customFormat="1" x14ac:dyDescent="0.35"/>
    <row r="15723" s="8" customFormat="1" x14ac:dyDescent="0.35"/>
    <row r="15724" s="8" customFormat="1" x14ac:dyDescent="0.35"/>
    <row r="15725" s="8" customFormat="1" x14ac:dyDescent="0.35"/>
    <row r="15726" s="8" customFormat="1" x14ac:dyDescent="0.35"/>
    <row r="15727" s="8" customFormat="1" x14ac:dyDescent="0.35"/>
    <row r="15728" s="8" customFormat="1" x14ac:dyDescent="0.35"/>
    <row r="15729" s="8" customFormat="1" x14ac:dyDescent="0.35"/>
    <row r="15730" s="8" customFormat="1" x14ac:dyDescent="0.35"/>
    <row r="15731" s="8" customFormat="1" x14ac:dyDescent="0.35"/>
    <row r="15732" s="8" customFormat="1" x14ac:dyDescent="0.35"/>
    <row r="15733" s="8" customFormat="1" x14ac:dyDescent="0.35"/>
    <row r="15734" s="8" customFormat="1" x14ac:dyDescent="0.35"/>
    <row r="15735" s="8" customFormat="1" x14ac:dyDescent="0.35"/>
    <row r="15736" s="8" customFormat="1" x14ac:dyDescent="0.35"/>
    <row r="15737" s="8" customFormat="1" x14ac:dyDescent="0.35"/>
    <row r="15738" s="8" customFormat="1" x14ac:dyDescent="0.35"/>
    <row r="15739" s="8" customFormat="1" x14ac:dyDescent="0.35"/>
    <row r="15740" s="8" customFormat="1" x14ac:dyDescent="0.35"/>
    <row r="15741" s="8" customFormat="1" x14ac:dyDescent="0.35"/>
    <row r="15742" s="8" customFormat="1" x14ac:dyDescent="0.35"/>
    <row r="15743" s="8" customFormat="1" x14ac:dyDescent="0.35"/>
    <row r="15744" s="8" customFormat="1" x14ac:dyDescent="0.35"/>
    <row r="15745" s="8" customFormat="1" x14ac:dyDescent="0.35"/>
    <row r="15746" s="8" customFormat="1" x14ac:dyDescent="0.35"/>
    <row r="15747" s="8" customFormat="1" x14ac:dyDescent="0.35"/>
    <row r="15748" s="8" customFormat="1" x14ac:dyDescent="0.35"/>
    <row r="15749" s="8" customFormat="1" x14ac:dyDescent="0.35"/>
    <row r="15750" s="8" customFormat="1" x14ac:dyDescent="0.35"/>
    <row r="15751" s="8" customFormat="1" x14ac:dyDescent="0.35"/>
    <row r="15752" s="8" customFormat="1" x14ac:dyDescent="0.35"/>
    <row r="15753" s="8" customFormat="1" x14ac:dyDescent="0.35"/>
    <row r="15754" s="8" customFormat="1" x14ac:dyDescent="0.35"/>
    <row r="15755" s="8" customFormat="1" x14ac:dyDescent="0.35"/>
    <row r="15756" s="8" customFormat="1" x14ac:dyDescent="0.35"/>
    <row r="15757" s="8" customFormat="1" x14ac:dyDescent="0.35"/>
    <row r="15758" s="8" customFormat="1" x14ac:dyDescent="0.35"/>
    <row r="15759" s="8" customFormat="1" x14ac:dyDescent="0.35"/>
    <row r="15760" s="8" customFormat="1" x14ac:dyDescent="0.35"/>
    <row r="15761" s="8" customFormat="1" x14ac:dyDescent="0.35"/>
    <row r="15762" s="8" customFormat="1" x14ac:dyDescent="0.35"/>
    <row r="15763" s="8" customFormat="1" x14ac:dyDescent="0.35"/>
    <row r="15764" s="8" customFormat="1" x14ac:dyDescent="0.35"/>
    <row r="15765" s="8" customFormat="1" x14ac:dyDescent="0.35"/>
    <row r="15766" s="8" customFormat="1" x14ac:dyDescent="0.35"/>
    <row r="15767" s="8" customFormat="1" x14ac:dyDescent="0.35"/>
    <row r="15768" s="8" customFormat="1" x14ac:dyDescent="0.35"/>
    <row r="15769" s="8" customFormat="1" x14ac:dyDescent="0.35"/>
    <row r="15770" s="8" customFormat="1" x14ac:dyDescent="0.35"/>
    <row r="15771" s="8" customFormat="1" x14ac:dyDescent="0.35"/>
    <row r="15772" s="8" customFormat="1" x14ac:dyDescent="0.35"/>
    <row r="15773" s="8" customFormat="1" x14ac:dyDescent="0.35"/>
    <row r="15774" s="8" customFormat="1" x14ac:dyDescent="0.35"/>
    <row r="15775" s="8" customFormat="1" x14ac:dyDescent="0.35"/>
    <row r="15776" s="8" customFormat="1" x14ac:dyDescent="0.35"/>
    <row r="15777" s="8" customFormat="1" x14ac:dyDescent="0.35"/>
    <row r="15778" s="8" customFormat="1" x14ac:dyDescent="0.35"/>
    <row r="15779" s="8" customFormat="1" x14ac:dyDescent="0.35"/>
    <row r="15780" s="8" customFormat="1" x14ac:dyDescent="0.35"/>
    <row r="15781" s="8" customFormat="1" x14ac:dyDescent="0.35"/>
    <row r="15782" s="8" customFormat="1" x14ac:dyDescent="0.35"/>
    <row r="15783" s="8" customFormat="1" x14ac:dyDescent="0.35"/>
    <row r="15784" s="8" customFormat="1" x14ac:dyDescent="0.35"/>
    <row r="15785" s="8" customFormat="1" x14ac:dyDescent="0.35"/>
    <row r="15786" s="8" customFormat="1" x14ac:dyDescent="0.35"/>
    <row r="15787" s="8" customFormat="1" x14ac:dyDescent="0.35"/>
    <row r="15788" s="8" customFormat="1" x14ac:dyDescent="0.35"/>
    <row r="15789" s="8" customFormat="1" x14ac:dyDescent="0.35"/>
    <row r="15790" s="8" customFormat="1" x14ac:dyDescent="0.35"/>
    <row r="15791" s="8" customFormat="1" x14ac:dyDescent="0.35"/>
    <row r="15792" s="8" customFormat="1" x14ac:dyDescent="0.35"/>
    <row r="15793" s="8" customFormat="1" x14ac:dyDescent="0.35"/>
    <row r="15794" s="8" customFormat="1" x14ac:dyDescent="0.35"/>
    <row r="15795" s="8" customFormat="1" x14ac:dyDescent="0.35"/>
    <row r="15796" s="8" customFormat="1" x14ac:dyDescent="0.35"/>
    <row r="15797" s="8" customFormat="1" x14ac:dyDescent="0.35"/>
    <row r="15798" s="8" customFormat="1" x14ac:dyDescent="0.35"/>
    <row r="15799" s="8" customFormat="1" x14ac:dyDescent="0.35"/>
    <row r="15800" s="8" customFormat="1" x14ac:dyDescent="0.35"/>
    <row r="15801" s="8" customFormat="1" x14ac:dyDescent="0.35"/>
    <row r="15802" s="8" customFormat="1" x14ac:dyDescent="0.35"/>
    <row r="15803" s="8" customFormat="1" x14ac:dyDescent="0.35"/>
    <row r="15804" s="8" customFormat="1" x14ac:dyDescent="0.35"/>
    <row r="15805" s="8" customFormat="1" x14ac:dyDescent="0.35"/>
    <row r="15806" s="8" customFormat="1" x14ac:dyDescent="0.35"/>
    <row r="15807" s="8" customFormat="1" x14ac:dyDescent="0.35"/>
    <row r="15808" s="8" customFormat="1" x14ac:dyDescent="0.35"/>
    <row r="15809" s="8" customFormat="1" x14ac:dyDescent="0.35"/>
    <row r="15810" s="8" customFormat="1" x14ac:dyDescent="0.35"/>
    <row r="15811" s="8" customFormat="1" x14ac:dyDescent="0.35"/>
    <row r="15812" s="8" customFormat="1" x14ac:dyDescent="0.35"/>
    <row r="15813" s="8" customFormat="1" x14ac:dyDescent="0.35"/>
    <row r="15814" s="8" customFormat="1" x14ac:dyDescent="0.35"/>
    <row r="15815" s="8" customFormat="1" x14ac:dyDescent="0.35"/>
    <row r="15816" s="8" customFormat="1" x14ac:dyDescent="0.35"/>
    <row r="15817" s="8" customFormat="1" x14ac:dyDescent="0.35"/>
    <row r="15818" s="8" customFormat="1" x14ac:dyDescent="0.35"/>
    <row r="15819" s="8" customFormat="1" x14ac:dyDescent="0.35"/>
    <row r="15820" s="8" customFormat="1" x14ac:dyDescent="0.35"/>
    <row r="15821" s="8" customFormat="1" x14ac:dyDescent="0.35"/>
    <row r="15822" s="8" customFormat="1" x14ac:dyDescent="0.35"/>
    <row r="15823" s="8" customFormat="1" x14ac:dyDescent="0.35"/>
    <row r="15824" s="8" customFormat="1" x14ac:dyDescent="0.35"/>
    <row r="15825" s="8" customFormat="1" x14ac:dyDescent="0.35"/>
    <row r="15826" s="8" customFormat="1" x14ac:dyDescent="0.35"/>
    <row r="15827" s="8" customFormat="1" x14ac:dyDescent="0.35"/>
    <row r="15828" s="8" customFormat="1" x14ac:dyDescent="0.35"/>
    <row r="15829" s="8" customFormat="1" x14ac:dyDescent="0.35"/>
    <row r="15830" s="8" customFormat="1" x14ac:dyDescent="0.35"/>
    <row r="15831" s="8" customFormat="1" x14ac:dyDescent="0.35"/>
    <row r="15832" s="8" customFormat="1" x14ac:dyDescent="0.35"/>
    <row r="15833" s="8" customFormat="1" x14ac:dyDescent="0.35"/>
    <row r="15834" s="8" customFormat="1" x14ac:dyDescent="0.35"/>
    <row r="15835" s="8" customFormat="1" x14ac:dyDescent="0.35"/>
    <row r="15836" s="8" customFormat="1" x14ac:dyDescent="0.35"/>
    <row r="15837" s="8" customFormat="1" x14ac:dyDescent="0.35"/>
    <row r="15838" s="8" customFormat="1" x14ac:dyDescent="0.35"/>
    <row r="15839" s="8" customFormat="1" x14ac:dyDescent="0.35"/>
    <row r="15840" s="8" customFormat="1" x14ac:dyDescent="0.35"/>
    <row r="15841" s="8" customFormat="1" x14ac:dyDescent="0.35"/>
    <row r="15842" s="8" customFormat="1" x14ac:dyDescent="0.35"/>
    <row r="15843" s="8" customFormat="1" x14ac:dyDescent="0.35"/>
    <row r="15844" s="8" customFormat="1" x14ac:dyDescent="0.35"/>
    <row r="15845" s="8" customFormat="1" x14ac:dyDescent="0.35"/>
    <row r="15846" s="8" customFormat="1" x14ac:dyDescent="0.35"/>
    <row r="15847" s="8" customFormat="1" x14ac:dyDescent="0.35"/>
    <row r="15848" s="8" customFormat="1" x14ac:dyDescent="0.35"/>
    <row r="15849" s="8" customFormat="1" x14ac:dyDescent="0.35"/>
    <row r="15850" s="8" customFormat="1" x14ac:dyDescent="0.35"/>
    <row r="15851" s="8" customFormat="1" x14ac:dyDescent="0.35"/>
    <row r="15852" s="8" customFormat="1" x14ac:dyDescent="0.35"/>
    <row r="15853" s="8" customFormat="1" x14ac:dyDescent="0.35"/>
    <row r="15854" s="8" customFormat="1" x14ac:dyDescent="0.35"/>
    <row r="15855" s="8" customFormat="1" x14ac:dyDescent="0.35"/>
    <row r="15856" s="8" customFormat="1" x14ac:dyDescent="0.35"/>
    <row r="15857" s="8" customFormat="1" x14ac:dyDescent="0.35"/>
    <row r="15858" s="8" customFormat="1" x14ac:dyDescent="0.35"/>
    <row r="15859" s="8" customFormat="1" x14ac:dyDescent="0.35"/>
    <row r="15860" s="8" customFormat="1" x14ac:dyDescent="0.35"/>
    <row r="15861" s="8" customFormat="1" x14ac:dyDescent="0.35"/>
    <row r="15862" s="8" customFormat="1" x14ac:dyDescent="0.35"/>
    <row r="15863" s="8" customFormat="1" x14ac:dyDescent="0.35"/>
    <row r="15864" s="8" customFormat="1" x14ac:dyDescent="0.35"/>
    <row r="15865" s="8" customFormat="1" x14ac:dyDescent="0.35"/>
    <row r="15866" s="8" customFormat="1" x14ac:dyDescent="0.35"/>
    <row r="15867" s="8" customFormat="1" x14ac:dyDescent="0.35"/>
    <row r="15868" s="8" customFormat="1" x14ac:dyDescent="0.35"/>
    <row r="15869" s="8" customFormat="1" x14ac:dyDescent="0.35"/>
    <row r="15870" s="8" customFormat="1" x14ac:dyDescent="0.35"/>
    <row r="15871" s="8" customFormat="1" x14ac:dyDescent="0.35"/>
    <row r="15872" s="8" customFormat="1" x14ac:dyDescent="0.35"/>
    <row r="15873" s="8" customFormat="1" x14ac:dyDescent="0.35"/>
    <row r="15874" s="8" customFormat="1" x14ac:dyDescent="0.35"/>
    <row r="15875" s="8" customFormat="1" x14ac:dyDescent="0.35"/>
    <row r="15876" s="8" customFormat="1" x14ac:dyDescent="0.35"/>
    <row r="15877" s="8" customFormat="1" x14ac:dyDescent="0.35"/>
    <row r="15878" s="8" customFormat="1" x14ac:dyDescent="0.35"/>
    <row r="15879" s="8" customFormat="1" x14ac:dyDescent="0.35"/>
    <row r="15880" s="8" customFormat="1" x14ac:dyDescent="0.35"/>
    <row r="15881" s="8" customFormat="1" x14ac:dyDescent="0.35"/>
    <row r="15882" s="8" customFormat="1" x14ac:dyDescent="0.35"/>
    <row r="15883" s="8" customFormat="1" x14ac:dyDescent="0.35"/>
    <row r="15884" s="8" customFormat="1" x14ac:dyDescent="0.35"/>
    <row r="15885" s="8" customFormat="1" x14ac:dyDescent="0.35"/>
    <row r="15886" s="8" customFormat="1" x14ac:dyDescent="0.35"/>
    <row r="15887" s="8" customFormat="1" x14ac:dyDescent="0.35"/>
    <row r="15888" s="8" customFormat="1" x14ac:dyDescent="0.35"/>
    <row r="15889" s="8" customFormat="1" x14ac:dyDescent="0.35"/>
    <row r="15890" s="8" customFormat="1" x14ac:dyDescent="0.35"/>
    <row r="15891" s="8" customFormat="1" x14ac:dyDescent="0.35"/>
    <row r="15892" s="8" customFormat="1" x14ac:dyDescent="0.35"/>
    <row r="15893" s="8" customFormat="1" x14ac:dyDescent="0.35"/>
    <row r="15894" s="8" customFormat="1" x14ac:dyDescent="0.35"/>
    <row r="15895" s="8" customFormat="1" x14ac:dyDescent="0.35"/>
    <row r="15896" s="8" customFormat="1" x14ac:dyDescent="0.35"/>
    <row r="15897" s="8" customFormat="1" x14ac:dyDescent="0.35"/>
    <row r="15898" s="8" customFormat="1" x14ac:dyDescent="0.35"/>
    <row r="15899" s="8" customFormat="1" x14ac:dyDescent="0.35"/>
    <row r="15900" s="8" customFormat="1" x14ac:dyDescent="0.35"/>
    <row r="15901" s="8" customFormat="1" x14ac:dyDescent="0.35"/>
    <row r="15902" s="8" customFormat="1" x14ac:dyDescent="0.35"/>
    <row r="15903" s="8" customFormat="1" x14ac:dyDescent="0.35"/>
    <row r="15904" s="8" customFormat="1" x14ac:dyDescent="0.35"/>
    <row r="15905" s="8" customFormat="1" x14ac:dyDescent="0.35"/>
    <row r="15906" s="8" customFormat="1" x14ac:dyDescent="0.35"/>
    <row r="15907" s="8" customFormat="1" x14ac:dyDescent="0.35"/>
    <row r="15908" s="8" customFormat="1" x14ac:dyDescent="0.35"/>
    <row r="15909" s="8" customFormat="1" x14ac:dyDescent="0.35"/>
    <row r="15910" s="8" customFormat="1" x14ac:dyDescent="0.35"/>
    <row r="15911" s="8" customFormat="1" x14ac:dyDescent="0.35"/>
    <row r="15912" s="8" customFormat="1" x14ac:dyDescent="0.35"/>
    <row r="15913" s="8" customFormat="1" x14ac:dyDescent="0.35"/>
    <row r="15914" s="8" customFormat="1" x14ac:dyDescent="0.35"/>
    <row r="15915" s="8" customFormat="1" x14ac:dyDescent="0.35"/>
    <row r="15916" s="8" customFormat="1" x14ac:dyDescent="0.35"/>
    <row r="15917" s="8" customFormat="1" x14ac:dyDescent="0.35"/>
    <row r="15918" s="8" customFormat="1" x14ac:dyDescent="0.35"/>
    <row r="15919" s="8" customFormat="1" x14ac:dyDescent="0.35"/>
    <row r="15920" s="8" customFormat="1" x14ac:dyDescent="0.35"/>
    <row r="15921" s="8" customFormat="1" x14ac:dyDescent="0.35"/>
    <row r="15922" s="8" customFormat="1" x14ac:dyDescent="0.35"/>
    <row r="15923" s="8" customFormat="1" x14ac:dyDescent="0.35"/>
    <row r="15924" s="8" customFormat="1" x14ac:dyDescent="0.35"/>
    <row r="15925" s="8" customFormat="1" x14ac:dyDescent="0.35"/>
    <row r="15926" s="8" customFormat="1" x14ac:dyDescent="0.35"/>
    <row r="15927" s="8" customFormat="1" x14ac:dyDescent="0.35"/>
    <row r="15928" s="8" customFormat="1" x14ac:dyDescent="0.35"/>
    <row r="15929" s="8" customFormat="1" x14ac:dyDescent="0.35"/>
    <row r="15930" s="8" customFormat="1" x14ac:dyDescent="0.35"/>
    <row r="15931" s="8" customFormat="1" x14ac:dyDescent="0.35"/>
    <row r="15932" s="8" customFormat="1" x14ac:dyDescent="0.35"/>
    <row r="15933" s="8" customFormat="1" x14ac:dyDescent="0.35"/>
    <row r="15934" s="8" customFormat="1" x14ac:dyDescent="0.35"/>
    <row r="15935" s="8" customFormat="1" x14ac:dyDescent="0.35"/>
    <row r="15936" s="8" customFormat="1" x14ac:dyDescent="0.35"/>
    <row r="15937" s="8" customFormat="1" x14ac:dyDescent="0.35"/>
    <row r="15938" s="8" customFormat="1" x14ac:dyDescent="0.35"/>
    <row r="15939" s="8" customFormat="1" x14ac:dyDescent="0.35"/>
    <row r="15940" s="8" customFormat="1" x14ac:dyDescent="0.35"/>
    <row r="15941" s="8" customFormat="1" x14ac:dyDescent="0.35"/>
    <row r="15942" s="8" customFormat="1" x14ac:dyDescent="0.35"/>
    <row r="15943" s="8" customFormat="1" x14ac:dyDescent="0.35"/>
    <row r="15944" s="8" customFormat="1" x14ac:dyDescent="0.35"/>
    <row r="15945" s="8" customFormat="1" x14ac:dyDescent="0.35"/>
    <row r="15946" s="8" customFormat="1" x14ac:dyDescent="0.35"/>
    <row r="15947" s="8" customFormat="1" x14ac:dyDescent="0.35"/>
    <row r="15948" s="8" customFormat="1" x14ac:dyDescent="0.35"/>
    <row r="15949" s="8" customFormat="1" x14ac:dyDescent="0.35"/>
    <row r="15950" s="8" customFormat="1" x14ac:dyDescent="0.35"/>
    <row r="15951" s="8" customFormat="1" x14ac:dyDescent="0.35"/>
    <row r="15952" s="8" customFormat="1" x14ac:dyDescent="0.35"/>
    <row r="15953" s="8" customFormat="1" x14ac:dyDescent="0.35"/>
    <row r="15954" s="8" customFormat="1" x14ac:dyDescent="0.35"/>
    <row r="15955" s="8" customFormat="1" x14ac:dyDescent="0.35"/>
    <row r="15956" s="8" customFormat="1" x14ac:dyDescent="0.35"/>
    <row r="15957" s="8" customFormat="1" x14ac:dyDescent="0.35"/>
    <row r="15958" s="8" customFormat="1" x14ac:dyDescent="0.35"/>
    <row r="15959" s="8" customFormat="1" x14ac:dyDescent="0.35"/>
    <row r="15960" s="8" customFormat="1" x14ac:dyDescent="0.35"/>
    <row r="15961" s="8" customFormat="1" x14ac:dyDescent="0.35"/>
    <row r="15962" s="8" customFormat="1" x14ac:dyDescent="0.35"/>
    <row r="15963" s="8" customFormat="1" x14ac:dyDescent="0.35"/>
    <row r="15964" s="8" customFormat="1" x14ac:dyDescent="0.35"/>
    <row r="15965" s="8" customFormat="1" x14ac:dyDescent="0.35"/>
    <row r="15966" s="8" customFormat="1" x14ac:dyDescent="0.35"/>
    <row r="15967" s="8" customFormat="1" x14ac:dyDescent="0.35"/>
    <row r="15968" s="8" customFormat="1" x14ac:dyDescent="0.35"/>
    <row r="15969" s="8" customFormat="1" x14ac:dyDescent="0.35"/>
    <row r="15970" s="8" customFormat="1" x14ac:dyDescent="0.35"/>
    <row r="15971" s="8" customFormat="1" x14ac:dyDescent="0.35"/>
    <row r="15972" s="8" customFormat="1" x14ac:dyDescent="0.35"/>
    <row r="15973" s="8" customFormat="1" x14ac:dyDescent="0.35"/>
    <row r="15974" s="8" customFormat="1" x14ac:dyDescent="0.35"/>
    <row r="15975" s="8" customFormat="1" x14ac:dyDescent="0.35"/>
    <row r="15976" s="8" customFormat="1" x14ac:dyDescent="0.35"/>
    <row r="15977" s="8" customFormat="1" x14ac:dyDescent="0.35"/>
    <row r="15978" s="8" customFormat="1" x14ac:dyDescent="0.35"/>
    <row r="15979" s="8" customFormat="1" x14ac:dyDescent="0.35"/>
    <row r="15980" s="8" customFormat="1" x14ac:dyDescent="0.35"/>
    <row r="15981" s="8" customFormat="1" x14ac:dyDescent="0.35"/>
    <row r="15982" s="8" customFormat="1" x14ac:dyDescent="0.35"/>
    <row r="15983" s="8" customFormat="1" x14ac:dyDescent="0.35"/>
    <row r="15984" s="8" customFormat="1" x14ac:dyDescent="0.35"/>
    <row r="15985" s="8" customFormat="1" x14ac:dyDescent="0.35"/>
    <row r="15986" s="8" customFormat="1" x14ac:dyDescent="0.35"/>
    <row r="15987" s="8" customFormat="1" x14ac:dyDescent="0.35"/>
    <row r="15988" s="8" customFormat="1" x14ac:dyDescent="0.35"/>
    <row r="15989" s="8" customFormat="1" x14ac:dyDescent="0.35"/>
    <row r="15990" s="8" customFormat="1" x14ac:dyDescent="0.35"/>
    <row r="15991" s="8" customFormat="1" x14ac:dyDescent="0.35"/>
    <row r="15992" s="8" customFormat="1" x14ac:dyDescent="0.35"/>
    <row r="15993" s="8" customFormat="1" x14ac:dyDescent="0.35"/>
    <row r="15994" s="8" customFormat="1" x14ac:dyDescent="0.35"/>
    <row r="15995" s="8" customFormat="1" x14ac:dyDescent="0.35"/>
    <row r="15996" s="8" customFormat="1" x14ac:dyDescent="0.35"/>
    <row r="15997" s="8" customFormat="1" x14ac:dyDescent="0.35"/>
    <row r="15998" s="8" customFormat="1" x14ac:dyDescent="0.35"/>
    <row r="15999" s="8" customFormat="1" x14ac:dyDescent="0.35"/>
    <row r="16000" s="8" customFormat="1" x14ac:dyDescent="0.35"/>
    <row r="16001" s="8" customFormat="1" x14ac:dyDescent="0.35"/>
    <row r="16002" s="8" customFormat="1" x14ac:dyDescent="0.35"/>
    <row r="16003" s="8" customFormat="1" x14ac:dyDescent="0.35"/>
    <row r="16004" s="8" customFormat="1" x14ac:dyDescent="0.35"/>
    <row r="16005" s="8" customFormat="1" x14ac:dyDescent="0.35"/>
    <row r="16006" s="8" customFormat="1" x14ac:dyDescent="0.35"/>
    <row r="16007" s="8" customFormat="1" x14ac:dyDescent="0.35"/>
    <row r="16008" s="8" customFormat="1" x14ac:dyDescent="0.35"/>
    <row r="16009" s="8" customFormat="1" x14ac:dyDescent="0.35"/>
    <row r="16010" s="8" customFormat="1" x14ac:dyDescent="0.35"/>
    <row r="16011" s="8" customFormat="1" x14ac:dyDescent="0.35"/>
    <row r="16012" s="8" customFormat="1" x14ac:dyDescent="0.35"/>
    <row r="16013" s="8" customFormat="1" x14ac:dyDescent="0.35"/>
    <row r="16014" s="8" customFormat="1" x14ac:dyDescent="0.35"/>
    <row r="16015" s="8" customFormat="1" x14ac:dyDescent="0.35"/>
    <row r="16016" s="8" customFormat="1" x14ac:dyDescent="0.35"/>
    <row r="16017" s="8" customFormat="1" x14ac:dyDescent="0.35"/>
    <row r="16018" s="8" customFormat="1" x14ac:dyDescent="0.35"/>
    <row r="16019" s="8" customFormat="1" x14ac:dyDescent="0.35"/>
    <row r="16020" s="8" customFormat="1" x14ac:dyDescent="0.35"/>
    <row r="16021" s="8" customFormat="1" x14ac:dyDescent="0.35"/>
    <row r="16022" s="8" customFormat="1" x14ac:dyDescent="0.35"/>
    <row r="16023" s="8" customFormat="1" x14ac:dyDescent="0.35"/>
    <row r="16024" s="8" customFormat="1" x14ac:dyDescent="0.35"/>
    <row r="16025" s="8" customFormat="1" x14ac:dyDescent="0.35"/>
    <row r="16026" s="8" customFormat="1" x14ac:dyDescent="0.35"/>
    <row r="16027" s="8" customFormat="1" x14ac:dyDescent="0.35"/>
    <row r="16028" s="8" customFormat="1" x14ac:dyDescent="0.35"/>
    <row r="16029" s="8" customFormat="1" x14ac:dyDescent="0.35"/>
    <row r="16030" s="8" customFormat="1" x14ac:dyDescent="0.35"/>
    <row r="16031" s="8" customFormat="1" x14ac:dyDescent="0.35"/>
    <row r="16032" s="8" customFormat="1" x14ac:dyDescent="0.35"/>
    <row r="16033" s="8" customFormat="1" x14ac:dyDescent="0.35"/>
    <row r="16034" s="8" customFormat="1" x14ac:dyDescent="0.35"/>
    <row r="16035" s="8" customFormat="1" x14ac:dyDescent="0.35"/>
    <row r="16036" s="8" customFormat="1" x14ac:dyDescent="0.35"/>
    <row r="16037" s="8" customFormat="1" x14ac:dyDescent="0.35"/>
    <row r="16038" s="8" customFormat="1" x14ac:dyDescent="0.35"/>
    <row r="16039" s="8" customFormat="1" x14ac:dyDescent="0.35"/>
    <row r="16040" s="8" customFormat="1" x14ac:dyDescent="0.35"/>
    <row r="16041" s="8" customFormat="1" x14ac:dyDescent="0.35"/>
    <row r="16042" s="8" customFormat="1" x14ac:dyDescent="0.35"/>
    <row r="16043" s="8" customFormat="1" x14ac:dyDescent="0.35"/>
    <row r="16044" s="8" customFormat="1" x14ac:dyDescent="0.35"/>
    <row r="16045" s="8" customFormat="1" x14ac:dyDescent="0.35"/>
    <row r="16046" s="8" customFormat="1" x14ac:dyDescent="0.35"/>
    <row r="16047" s="8" customFormat="1" x14ac:dyDescent="0.35"/>
    <row r="16048" s="8" customFormat="1" x14ac:dyDescent="0.35"/>
    <row r="16049" s="8" customFormat="1" x14ac:dyDescent="0.35"/>
    <row r="16050" s="8" customFormat="1" x14ac:dyDescent="0.35"/>
    <row r="16051" s="8" customFormat="1" x14ac:dyDescent="0.35"/>
    <row r="16052" s="8" customFormat="1" x14ac:dyDescent="0.35"/>
    <row r="16053" s="8" customFormat="1" x14ac:dyDescent="0.35"/>
    <row r="16054" s="8" customFormat="1" x14ac:dyDescent="0.35"/>
    <row r="16055" s="8" customFormat="1" x14ac:dyDescent="0.35"/>
    <row r="16056" s="8" customFormat="1" x14ac:dyDescent="0.35"/>
    <row r="16057" s="8" customFormat="1" x14ac:dyDescent="0.35"/>
    <row r="16058" s="8" customFormat="1" x14ac:dyDescent="0.35"/>
    <row r="16059" s="8" customFormat="1" x14ac:dyDescent="0.35"/>
    <row r="16060" s="8" customFormat="1" x14ac:dyDescent="0.35"/>
    <row r="16061" s="8" customFormat="1" x14ac:dyDescent="0.35"/>
    <row r="16062" s="8" customFormat="1" x14ac:dyDescent="0.35"/>
    <row r="16063" s="8" customFormat="1" x14ac:dyDescent="0.35"/>
    <row r="16064" s="8" customFormat="1" x14ac:dyDescent="0.35"/>
    <row r="16065" s="8" customFormat="1" x14ac:dyDescent="0.35"/>
    <row r="16066" s="8" customFormat="1" x14ac:dyDescent="0.35"/>
    <row r="16067" s="8" customFormat="1" x14ac:dyDescent="0.35"/>
    <row r="16068" s="8" customFormat="1" x14ac:dyDescent="0.35"/>
    <row r="16069" s="8" customFormat="1" x14ac:dyDescent="0.35"/>
    <row r="16070" s="8" customFormat="1" x14ac:dyDescent="0.35"/>
    <row r="16071" s="8" customFormat="1" x14ac:dyDescent="0.35"/>
    <row r="16072" s="8" customFormat="1" x14ac:dyDescent="0.35"/>
    <row r="16073" s="8" customFormat="1" x14ac:dyDescent="0.35"/>
    <row r="16074" s="8" customFormat="1" x14ac:dyDescent="0.35"/>
    <row r="16075" s="8" customFormat="1" x14ac:dyDescent="0.35"/>
    <row r="16076" s="8" customFormat="1" x14ac:dyDescent="0.35"/>
    <row r="16077" s="8" customFormat="1" x14ac:dyDescent="0.35"/>
    <row r="16078" s="8" customFormat="1" x14ac:dyDescent="0.35"/>
    <row r="16079" s="8" customFormat="1" x14ac:dyDescent="0.35"/>
    <row r="16080" s="8" customFormat="1" x14ac:dyDescent="0.35"/>
    <row r="16081" s="8" customFormat="1" x14ac:dyDescent="0.35"/>
    <row r="16082" s="8" customFormat="1" x14ac:dyDescent="0.35"/>
    <row r="16083" s="8" customFormat="1" x14ac:dyDescent="0.35"/>
    <row r="16084" s="8" customFormat="1" x14ac:dyDescent="0.35"/>
    <row r="16085" s="8" customFormat="1" x14ac:dyDescent="0.35"/>
    <row r="16086" s="8" customFormat="1" x14ac:dyDescent="0.35"/>
    <row r="16087" s="8" customFormat="1" x14ac:dyDescent="0.35"/>
    <row r="16088" s="8" customFormat="1" x14ac:dyDescent="0.35"/>
    <row r="16089" s="8" customFormat="1" x14ac:dyDescent="0.35"/>
    <row r="16090" s="8" customFormat="1" x14ac:dyDescent="0.35"/>
    <row r="16091" s="8" customFormat="1" x14ac:dyDescent="0.35"/>
    <row r="16092" s="8" customFormat="1" x14ac:dyDescent="0.35"/>
    <row r="16093" s="8" customFormat="1" x14ac:dyDescent="0.35"/>
    <row r="16094" s="8" customFormat="1" x14ac:dyDescent="0.35"/>
    <row r="16095" s="8" customFormat="1" x14ac:dyDescent="0.35"/>
    <row r="16096" s="8" customFormat="1" x14ac:dyDescent="0.35"/>
    <row r="16097" s="8" customFormat="1" x14ac:dyDescent="0.35"/>
    <row r="16098" s="8" customFormat="1" x14ac:dyDescent="0.35"/>
    <row r="16099" s="8" customFormat="1" x14ac:dyDescent="0.35"/>
    <row r="16100" s="8" customFormat="1" x14ac:dyDescent="0.35"/>
    <row r="16101" s="8" customFormat="1" x14ac:dyDescent="0.35"/>
    <row r="16102" s="8" customFormat="1" x14ac:dyDescent="0.35"/>
    <row r="16103" s="8" customFormat="1" x14ac:dyDescent="0.35"/>
    <row r="16104" s="8" customFormat="1" x14ac:dyDescent="0.35"/>
    <row r="16105" s="8" customFormat="1" x14ac:dyDescent="0.35"/>
    <row r="16106" s="8" customFormat="1" x14ac:dyDescent="0.35"/>
    <row r="16107" s="8" customFormat="1" x14ac:dyDescent="0.35"/>
    <row r="16108" s="8" customFormat="1" x14ac:dyDescent="0.35"/>
    <row r="16109" s="8" customFormat="1" x14ac:dyDescent="0.35"/>
    <row r="16110" s="8" customFormat="1" x14ac:dyDescent="0.35"/>
    <row r="16111" s="8" customFormat="1" x14ac:dyDescent="0.35"/>
    <row r="16112" s="8" customFormat="1" x14ac:dyDescent="0.35"/>
    <row r="16113" s="8" customFormat="1" x14ac:dyDescent="0.35"/>
    <row r="16114" s="8" customFormat="1" x14ac:dyDescent="0.35"/>
    <row r="16115" s="8" customFormat="1" x14ac:dyDescent="0.35"/>
    <row r="16116" s="8" customFormat="1" x14ac:dyDescent="0.35"/>
    <row r="16117" s="8" customFormat="1" x14ac:dyDescent="0.35"/>
    <row r="16118" s="8" customFormat="1" x14ac:dyDescent="0.35"/>
    <row r="16119" s="8" customFormat="1" x14ac:dyDescent="0.35"/>
    <row r="16120" s="8" customFormat="1" x14ac:dyDescent="0.35"/>
    <row r="16121" s="8" customFormat="1" x14ac:dyDescent="0.35"/>
    <row r="16122" s="8" customFormat="1" x14ac:dyDescent="0.35"/>
    <row r="16123" s="8" customFormat="1" x14ac:dyDescent="0.35"/>
    <row r="16124" s="8" customFormat="1" x14ac:dyDescent="0.35"/>
    <row r="16125" s="8" customFormat="1" x14ac:dyDescent="0.35"/>
    <row r="16126" s="8" customFormat="1" x14ac:dyDescent="0.35"/>
    <row r="16127" s="8" customFormat="1" x14ac:dyDescent="0.35"/>
    <row r="16128" s="8" customFormat="1" x14ac:dyDescent="0.35"/>
    <row r="16129" s="8" customFormat="1" x14ac:dyDescent="0.35"/>
    <row r="16130" s="8" customFormat="1" x14ac:dyDescent="0.35"/>
    <row r="16131" s="8" customFormat="1" x14ac:dyDescent="0.35"/>
    <row r="16132" s="8" customFormat="1" x14ac:dyDescent="0.35"/>
    <row r="16133" s="8" customFormat="1" x14ac:dyDescent="0.35"/>
    <row r="16134" s="8" customFormat="1" x14ac:dyDescent="0.35"/>
    <row r="16135" s="8" customFormat="1" x14ac:dyDescent="0.35"/>
    <row r="16136" s="8" customFormat="1" x14ac:dyDescent="0.35"/>
    <row r="16137" s="8" customFormat="1" x14ac:dyDescent="0.35"/>
    <row r="16138" s="8" customFormat="1" x14ac:dyDescent="0.35"/>
    <row r="16139" s="8" customFormat="1" x14ac:dyDescent="0.35"/>
    <row r="16140" s="8" customFormat="1" x14ac:dyDescent="0.35"/>
    <row r="16141" s="8" customFormat="1" x14ac:dyDescent="0.35"/>
    <row r="16142" s="8" customFormat="1" x14ac:dyDescent="0.35"/>
    <row r="16143" s="8" customFormat="1" x14ac:dyDescent="0.35"/>
    <row r="16144" s="8" customFormat="1" x14ac:dyDescent="0.35"/>
    <row r="16145" s="8" customFormat="1" x14ac:dyDescent="0.35"/>
    <row r="16146" s="8" customFormat="1" x14ac:dyDescent="0.35"/>
    <row r="16147" s="8" customFormat="1" x14ac:dyDescent="0.35"/>
    <row r="16148" s="8" customFormat="1" x14ac:dyDescent="0.35"/>
    <row r="16149" s="8" customFormat="1" x14ac:dyDescent="0.35"/>
    <row r="16150" s="8" customFormat="1" x14ac:dyDescent="0.35"/>
    <row r="16151" s="8" customFormat="1" x14ac:dyDescent="0.35"/>
    <row r="16152" s="8" customFormat="1" x14ac:dyDescent="0.35"/>
    <row r="16153" s="8" customFormat="1" x14ac:dyDescent="0.35"/>
    <row r="16154" s="8" customFormat="1" x14ac:dyDescent="0.35"/>
    <row r="16155" s="8" customFormat="1" x14ac:dyDescent="0.35"/>
    <row r="16156" s="8" customFormat="1" x14ac:dyDescent="0.35"/>
    <row r="16157" s="8" customFormat="1" x14ac:dyDescent="0.35"/>
    <row r="16158" s="8" customFormat="1" x14ac:dyDescent="0.35"/>
    <row r="16159" s="8" customFormat="1" x14ac:dyDescent="0.35"/>
    <row r="16160" s="8" customFormat="1" x14ac:dyDescent="0.35"/>
    <row r="16161" s="8" customFormat="1" x14ac:dyDescent="0.35"/>
    <row r="16162" s="8" customFormat="1" x14ac:dyDescent="0.35"/>
    <row r="16163" s="8" customFormat="1" x14ac:dyDescent="0.35"/>
    <row r="16164" s="8" customFormat="1" x14ac:dyDescent="0.35"/>
    <row r="16165" s="8" customFormat="1" x14ac:dyDescent="0.35"/>
    <row r="16166" s="8" customFormat="1" x14ac:dyDescent="0.35"/>
    <row r="16167" s="8" customFormat="1" x14ac:dyDescent="0.35"/>
    <row r="16168" s="8" customFormat="1" x14ac:dyDescent="0.35"/>
    <row r="16169" s="8" customFormat="1" x14ac:dyDescent="0.35"/>
    <row r="16170" s="8" customFormat="1" x14ac:dyDescent="0.35"/>
    <row r="16171" s="8" customFormat="1" x14ac:dyDescent="0.35"/>
    <row r="16172" s="8" customFormat="1" x14ac:dyDescent="0.35"/>
    <row r="16173" s="8" customFormat="1" x14ac:dyDescent="0.35"/>
    <row r="16174" s="8" customFormat="1" x14ac:dyDescent="0.35"/>
    <row r="16175" s="8" customFormat="1" x14ac:dyDescent="0.35"/>
    <row r="16176" s="8" customFormat="1" x14ac:dyDescent="0.35"/>
    <row r="16177" s="8" customFormat="1" x14ac:dyDescent="0.35"/>
    <row r="16178" s="8" customFormat="1" x14ac:dyDescent="0.35"/>
    <row r="16179" s="8" customFormat="1" x14ac:dyDescent="0.35"/>
    <row r="16180" s="8" customFormat="1" x14ac:dyDescent="0.35"/>
    <row r="16181" s="8" customFormat="1" x14ac:dyDescent="0.35"/>
    <row r="16182" s="8" customFormat="1" x14ac:dyDescent="0.35"/>
    <row r="16183" s="8" customFormat="1" x14ac:dyDescent="0.35"/>
    <row r="16184" s="8" customFormat="1" x14ac:dyDescent="0.35"/>
    <row r="16185" s="8" customFormat="1" x14ac:dyDescent="0.35"/>
    <row r="16186" s="8" customFormat="1" x14ac:dyDescent="0.35"/>
    <row r="16187" s="8" customFormat="1" x14ac:dyDescent="0.35"/>
    <row r="16188" s="8" customFormat="1" x14ac:dyDescent="0.35"/>
    <row r="16189" s="8" customFormat="1" x14ac:dyDescent="0.35"/>
    <row r="16190" s="8" customFormat="1" x14ac:dyDescent="0.35"/>
    <row r="16191" s="8" customFormat="1" x14ac:dyDescent="0.35"/>
    <row r="16192" s="8" customFormat="1" x14ac:dyDescent="0.35"/>
    <row r="16193" s="8" customFormat="1" x14ac:dyDescent="0.35"/>
    <row r="16194" s="8" customFormat="1" x14ac:dyDescent="0.35"/>
    <row r="16195" s="8" customFormat="1" x14ac:dyDescent="0.35"/>
    <row r="16196" s="8" customFormat="1" x14ac:dyDescent="0.35"/>
    <row r="16197" s="8" customFormat="1" x14ac:dyDescent="0.35"/>
    <row r="16198" s="8" customFormat="1" x14ac:dyDescent="0.35"/>
    <row r="16199" s="8" customFormat="1" x14ac:dyDescent="0.35"/>
    <row r="16200" s="8" customFormat="1" x14ac:dyDescent="0.35"/>
    <row r="16201" s="8" customFormat="1" x14ac:dyDescent="0.35"/>
    <row r="16202" s="8" customFormat="1" x14ac:dyDescent="0.35"/>
    <row r="16203" s="8" customFormat="1" x14ac:dyDescent="0.35"/>
    <row r="16204" s="8" customFormat="1" x14ac:dyDescent="0.35"/>
    <row r="16205" s="8" customFormat="1" x14ac:dyDescent="0.35"/>
    <row r="16206" s="8" customFormat="1" x14ac:dyDescent="0.35"/>
    <row r="16207" s="8" customFormat="1" x14ac:dyDescent="0.35"/>
    <row r="16208" s="8" customFormat="1" x14ac:dyDescent="0.35"/>
    <row r="16209" s="8" customFormat="1" x14ac:dyDescent="0.35"/>
    <row r="16210" s="8" customFormat="1" x14ac:dyDescent="0.35"/>
    <row r="16211" s="8" customFormat="1" x14ac:dyDescent="0.35"/>
    <row r="16212" s="8" customFormat="1" x14ac:dyDescent="0.35"/>
    <row r="16213" s="8" customFormat="1" x14ac:dyDescent="0.35"/>
    <row r="16214" s="8" customFormat="1" x14ac:dyDescent="0.35"/>
    <row r="16215" s="8" customFormat="1" x14ac:dyDescent="0.35"/>
    <row r="16216" s="8" customFormat="1" x14ac:dyDescent="0.35"/>
    <row r="16217" s="8" customFormat="1" x14ac:dyDescent="0.35"/>
    <row r="16218" s="8" customFormat="1" x14ac:dyDescent="0.35"/>
    <row r="16219" s="8" customFormat="1" x14ac:dyDescent="0.35"/>
    <row r="16220" s="8" customFormat="1" x14ac:dyDescent="0.35"/>
    <row r="16221" s="8" customFormat="1" x14ac:dyDescent="0.35"/>
    <row r="16222" s="8" customFormat="1" x14ac:dyDescent="0.35"/>
    <row r="16223" s="8" customFormat="1" x14ac:dyDescent="0.35"/>
    <row r="16224" s="8" customFormat="1" x14ac:dyDescent="0.35"/>
    <row r="16225" s="8" customFormat="1" x14ac:dyDescent="0.35"/>
    <row r="16226" s="8" customFormat="1" x14ac:dyDescent="0.35"/>
    <row r="16227" s="8" customFormat="1" x14ac:dyDescent="0.35"/>
    <row r="16228" s="8" customFormat="1" x14ac:dyDescent="0.35"/>
    <row r="16229" s="8" customFormat="1" x14ac:dyDescent="0.35"/>
    <row r="16230" s="8" customFormat="1" x14ac:dyDescent="0.35"/>
    <row r="16231" s="8" customFormat="1" x14ac:dyDescent="0.35"/>
    <row r="16232" s="8" customFormat="1" x14ac:dyDescent="0.35"/>
    <row r="16233" s="8" customFormat="1" x14ac:dyDescent="0.35"/>
    <row r="16234" s="8" customFormat="1" x14ac:dyDescent="0.35"/>
    <row r="16235" s="8" customFormat="1" x14ac:dyDescent="0.35"/>
    <row r="16236" s="8" customFormat="1" x14ac:dyDescent="0.35"/>
    <row r="16237" s="8" customFormat="1" x14ac:dyDescent="0.35"/>
    <row r="16238" s="8" customFormat="1" x14ac:dyDescent="0.35"/>
    <row r="16239" s="8" customFormat="1" x14ac:dyDescent="0.35"/>
    <row r="16240" s="8" customFormat="1" x14ac:dyDescent="0.35"/>
    <row r="16241" s="8" customFormat="1" x14ac:dyDescent="0.35"/>
    <row r="16242" s="8" customFormat="1" x14ac:dyDescent="0.35"/>
    <row r="16243" s="8" customFormat="1" x14ac:dyDescent="0.35"/>
    <row r="16244" s="8" customFormat="1" x14ac:dyDescent="0.35"/>
    <row r="16245" s="8" customFormat="1" x14ac:dyDescent="0.35"/>
    <row r="16246" s="8" customFormat="1" x14ac:dyDescent="0.35"/>
    <row r="16247" s="8" customFormat="1" x14ac:dyDescent="0.35"/>
    <row r="16248" s="8" customFormat="1" x14ac:dyDescent="0.35"/>
    <row r="16249" s="8" customFormat="1" x14ac:dyDescent="0.35"/>
    <row r="16250" s="8" customFormat="1" x14ac:dyDescent="0.35"/>
    <row r="16251" s="8" customFormat="1" x14ac:dyDescent="0.35"/>
    <row r="16252" s="8" customFormat="1" x14ac:dyDescent="0.35"/>
    <row r="16253" s="8" customFormat="1" x14ac:dyDescent="0.35"/>
    <row r="16254" s="8" customFormat="1" x14ac:dyDescent="0.35"/>
    <row r="16255" s="8" customFormat="1" x14ac:dyDescent="0.35"/>
    <row r="16256" s="8" customFormat="1" x14ac:dyDescent="0.35"/>
    <row r="16257" s="8" customFormat="1" x14ac:dyDescent="0.35"/>
    <row r="16258" s="8" customFormat="1" x14ac:dyDescent="0.35"/>
    <row r="16259" s="8" customFormat="1" x14ac:dyDescent="0.35"/>
    <row r="16260" s="8" customFormat="1" x14ac:dyDescent="0.35"/>
    <row r="16261" s="8" customFormat="1" x14ac:dyDescent="0.35"/>
    <row r="16262" s="8" customFormat="1" x14ac:dyDescent="0.35"/>
    <row r="16263" s="8" customFormat="1" x14ac:dyDescent="0.35"/>
    <row r="16264" s="8" customFormat="1" x14ac:dyDescent="0.35"/>
    <row r="16265" s="8" customFormat="1" x14ac:dyDescent="0.35"/>
    <row r="16266" s="8" customFormat="1" x14ac:dyDescent="0.35"/>
    <row r="16267" s="8" customFormat="1" x14ac:dyDescent="0.35"/>
    <row r="16268" s="8" customFormat="1" x14ac:dyDescent="0.35"/>
    <row r="16269" s="8" customFormat="1" x14ac:dyDescent="0.35"/>
    <row r="16270" s="8" customFormat="1" x14ac:dyDescent="0.35"/>
    <row r="16271" s="8" customFormat="1" x14ac:dyDescent="0.35"/>
    <row r="16272" s="8" customFormat="1" x14ac:dyDescent="0.35"/>
    <row r="16273" s="8" customFormat="1" x14ac:dyDescent="0.35"/>
    <row r="16274" s="8" customFormat="1" x14ac:dyDescent="0.35"/>
    <row r="16275" s="8" customFormat="1" x14ac:dyDescent="0.35"/>
    <row r="16276" s="8" customFormat="1" x14ac:dyDescent="0.35"/>
    <row r="16277" s="8" customFormat="1" x14ac:dyDescent="0.35"/>
    <row r="16278" s="8" customFormat="1" x14ac:dyDescent="0.35"/>
    <row r="16279" s="8" customFormat="1" x14ac:dyDescent="0.35"/>
    <row r="16280" s="8" customFormat="1" x14ac:dyDescent="0.35"/>
    <row r="16281" s="8" customFormat="1" x14ac:dyDescent="0.35"/>
    <row r="16282" s="8" customFormat="1" x14ac:dyDescent="0.35"/>
    <row r="16283" s="8" customFormat="1" x14ac:dyDescent="0.35"/>
    <row r="16284" s="8" customFormat="1" x14ac:dyDescent="0.35"/>
    <row r="16285" s="8" customFormat="1" x14ac:dyDescent="0.35"/>
    <row r="16286" s="8" customFormat="1" x14ac:dyDescent="0.35"/>
    <row r="16287" s="8" customFormat="1" x14ac:dyDescent="0.35"/>
    <row r="16288" s="8" customFormat="1" x14ac:dyDescent="0.35"/>
    <row r="16289" s="8" customFormat="1" x14ac:dyDescent="0.35"/>
    <row r="16290" s="8" customFormat="1" x14ac:dyDescent="0.35"/>
    <row r="16291" s="8" customFormat="1" x14ac:dyDescent="0.35"/>
    <row r="16292" s="8" customFormat="1" x14ac:dyDescent="0.35"/>
    <row r="16293" s="8" customFormat="1" x14ac:dyDescent="0.35"/>
    <row r="16294" s="8" customFormat="1" x14ac:dyDescent="0.35"/>
    <row r="16295" s="8" customFormat="1" x14ac:dyDescent="0.35"/>
    <row r="16296" s="8" customFormat="1" x14ac:dyDescent="0.35"/>
    <row r="16297" s="8" customFormat="1" x14ac:dyDescent="0.35"/>
    <row r="16298" s="8" customFormat="1" x14ac:dyDescent="0.35"/>
    <row r="16299" s="8" customFormat="1" x14ac:dyDescent="0.35"/>
    <row r="16300" s="8" customFormat="1" x14ac:dyDescent="0.35"/>
    <row r="16301" s="8" customFormat="1" x14ac:dyDescent="0.35"/>
    <row r="16302" s="8" customFormat="1" x14ac:dyDescent="0.35"/>
    <row r="16303" s="8" customFormat="1" x14ac:dyDescent="0.35"/>
    <row r="16304" s="8" customFormat="1" x14ac:dyDescent="0.35"/>
    <row r="16305" s="8" customFormat="1" x14ac:dyDescent="0.35"/>
    <row r="16306" s="8" customFormat="1" x14ac:dyDescent="0.35"/>
    <row r="16307" s="8" customFormat="1" x14ac:dyDescent="0.35"/>
    <row r="16308" s="8" customFormat="1" x14ac:dyDescent="0.35"/>
    <row r="16309" s="8" customFormat="1" x14ac:dyDescent="0.35"/>
    <row r="16310" s="8" customFormat="1" x14ac:dyDescent="0.35"/>
    <row r="16311" s="8" customFormat="1" x14ac:dyDescent="0.35"/>
    <row r="16312" s="8" customFormat="1" x14ac:dyDescent="0.35"/>
    <row r="16313" s="8" customFormat="1" x14ac:dyDescent="0.35"/>
    <row r="16314" s="8" customFormat="1" x14ac:dyDescent="0.35"/>
    <row r="16315" s="8" customFormat="1" x14ac:dyDescent="0.35"/>
    <row r="16316" s="8" customFormat="1" x14ac:dyDescent="0.35"/>
    <row r="16317" s="8" customFormat="1" x14ac:dyDescent="0.35"/>
    <row r="16318" s="8" customFormat="1" x14ac:dyDescent="0.35"/>
    <row r="16319" s="8" customFormat="1" x14ac:dyDescent="0.35"/>
    <row r="16320" s="8" customFormat="1" x14ac:dyDescent="0.35"/>
    <row r="16321" s="8" customFormat="1" x14ac:dyDescent="0.35"/>
    <row r="16322" s="8" customFormat="1" x14ac:dyDescent="0.35"/>
    <row r="16323" s="8" customFormat="1" x14ac:dyDescent="0.35"/>
    <row r="16324" s="8" customFormat="1" x14ac:dyDescent="0.35"/>
    <row r="16325" s="8" customFormat="1" x14ac:dyDescent="0.35"/>
    <row r="16326" s="8" customFormat="1" x14ac:dyDescent="0.35"/>
    <row r="16327" s="8" customFormat="1" x14ac:dyDescent="0.35"/>
    <row r="16328" s="8" customFormat="1" x14ac:dyDescent="0.35"/>
    <row r="16329" s="8" customFormat="1" x14ac:dyDescent="0.35"/>
    <row r="16330" s="8" customFormat="1" x14ac:dyDescent="0.35"/>
    <row r="16331" s="8" customFormat="1" x14ac:dyDescent="0.35"/>
    <row r="16332" s="8" customFormat="1" x14ac:dyDescent="0.35"/>
    <row r="16333" s="8" customFormat="1" x14ac:dyDescent="0.35"/>
    <row r="16334" s="8" customFormat="1" x14ac:dyDescent="0.35"/>
    <row r="16335" s="8" customFormat="1" x14ac:dyDescent="0.35"/>
    <row r="16336" s="8" customFormat="1" x14ac:dyDescent="0.35"/>
    <row r="16337" s="8" customFormat="1" x14ac:dyDescent="0.35"/>
    <row r="16338" s="8" customFormat="1" x14ac:dyDescent="0.35"/>
    <row r="16339" s="8" customFormat="1" x14ac:dyDescent="0.35"/>
    <row r="16340" s="8" customFormat="1" x14ac:dyDescent="0.35"/>
    <row r="16341" s="8" customFormat="1" x14ac:dyDescent="0.35"/>
    <row r="16342" s="8" customFormat="1" x14ac:dyDescent="0.35"/>
    <row r="16343" s="8" customFormat="1" x14ac:dyDescent="0.35"/>
    <row r="16344" s="8" customFormat="1" x14ac:dyDescent="0.35"/>
    <row r="16345" s="8" customFormat="1" x14ac:dyDescent="0.35"/>
    <row r="16346" s="8" customFormat="1" x14ac:dyDescent="0.35"/>
    <row r="16347" s="8" customFormat="1" x14ac:dyDescent="0.35"/>
    <row r="16348" s="8" customFormat="1" x14ac:dyDescent="0.35"/>
    <row r="16349" s="8" customFormat="1" x14ac:dyDescent="0.35"/>
    <row r="16350" s="8" customFormat="1" x14ac:dyDescent="0.35"/>
    <row r="16351" s="8" customFormat="1" x14ac:dyDescent="0.35"/>
    <row r="16352" s="8" customFormat="1" x14ac:dyDescent="0.35"/>
    <row r="16353" s="8" customFormat="1" x14ac:dyDescent="0.35"/>
    <row r="16354" s="8" customFormat="1" x14ac:dyDescent="0.35"/>
    <row r="16355" s="8" customFormat="1" x14ac:dyDescent="0.35"/>
    <row r="16356" s="8" customFormat="1" x14ac:dyDescent="0.35"/>
    <row r="16357" s="8" customFormat="1" x14ac:dyDescent="0.35"/>
    <row r="16358" s="8" customFormat="1" x14ac:dyDescent="0.35"/>
    <row r="16359" s="8" customFormat="1" x14ac:dyDescent="0.35"/>
    <row r="16360" s="8" customFormat="1" x14ac:dyDescent="0.35"/>
    <row r="16361" s="8" customFormat="1" x14ac:dyDescent="0.35"/>
    <row r="16362" s="8" customFormat="1" x14ac:dyDescent="0.35"/>
    <row r="16363" s="8" customFormat="1" x14ac:dyDescent="0.35"/>
    <row r="16364" s="8" customFormat="1" x14ac:dyDescent="0.35"/>
    <row r="16365" s="8" customFormat="1" x14ac:dyDescent="0.35"/>
    <row r="16366" s="8" customFormat="1" x14ac:dyDescent="0.35"/>
    <row r="16367" s="8" customFormat="1" x14ac:dyDescent="0.35"/>
    <row r="16368" s="8" customFormat="1" x14ac:dyDescent="0.35"/>
    <row r="16369" s="8" customFormat="1" x14ac:dyDescent="0.35"/>
    <row r="16370" s="8" customFormat="1" x14ac:dyDescent="0.35"/>
    <row r="16371" s="8" customFormat="1" x14ac:dyDescent="0.35"/>
    <row r="16372" s="8" customFormat="1" x14ac:dyDescent="0.35"/>
    <row r="16373" s="8" customFormat="1" x14ac:dyDescent="0.35"/>
    <row r="16374" s="8" customFormat="1" x14ac:dyDescent="0.35"/>
    <row r="16375" s="8" customFormat="1" x14ac:dyDescent="0.35"/>
    <row r="16376" s="8" customFormat="1" x14ac:dyDescent="0.35"/>
    <row r="16377" s="8" customFormat="1" x14ac:dyDescent="0.35"/>
    <row r="16378" s="8" customFormat="1" x14ac:dyDescent="0.35"/>
    <row r="16379" s="8" customFormat="1" x14ac:dyDescent="0.35"/>
    <row r="16380" s="8" customFormat="1" x14ac:dyDescent="0.35"/>
    <row r="16381" s="8" customFormat="1" x14ac:dyDescent="0.35"/>
    <row r="16382" s="8" customFormat="1" x14ac:dyDescent="0.35"/>
    <row r="16383" s="8" customFormat="1" x14ac:dyDescent="0.35"/>
    <row r="16384" s="8" customFormat="1" x14ac:dyDescent="0.35"/>
    <row r="16385" s="8" customFormat="1" x14ac:dyDescent="0.35"/>
    <row r="16386" s="8" customFormat="1" x14ac:dyDescent="0.35"/>
    <row r="16387" s="8" customFormat="1" x14ac:dyDescent="0.35"/>
    <row r="16388" s="8" customFormat="1" x14ac:dyDescent="0.35"/>
    <row r="16389" s="8" customFormat="1" x14ac:dyDescent="0.35"/>
    <row r="16390" s="8" customFormat="1" x14ac:dyDescent="0.35"/>
    <row r="16391" s="8" customFormat="1" x14ac:dyDescent="0.35"/>
    <row r="16392" s="8" customFormat="1" x14ac:dyDescent="0.35"/>
    <row r="16393" s="8" customFormat="1" x14ac:dyDescent="0.35"/>
    <row r="16394" s="8" customFormat="1" x14ac:dyDescent="0.35"/>
    <row r="16395" s="8" customFormat="1" x14ac:dyDescent="0.35"/>
    <row r="16396" s="8" customFormat="1" x14ac:dyDescent="0.35"/>
    <row r="16397" s="8" customFormat="1" x14ac:dyDescent="0.35"/>
    <row r="16398" s="8" customFormat="1" x14ac:dyDescent="0.35"/>
    <row r="16399" s="8" customFormat="1" x14ac:dyDescent="0.35"/>
    <row r="16400" s="8" customFormat="1" x14ac:dyDescent="0.35"/>
    <row r="16401" s="8" customFormat="1" x14ac:dyDescent="0.35"/>
    <row r="16402" s="8" customFormat="1" x14ac:dyDescent="0.35"/>
    <row r="16403" s="8" customFormat="1" x14ac:dyDescent="0.35"/>
    <row r="16404" s="8" customFormat="1" x14ac:dyDescent="0.35"/>
    <row r="16405" s="8" customFormat="1" x14ac:dyDescent="0.35"/>
    <row r="16406" s="8" customFormat="1" x14ac:dyDescent="0.35"/>
    <row r="16407" s="8" customFormat="1" x14ac:dyDescent="0.35"/>
    <row r="16408" s="8" customFormat="1" x14ac:dyDescent="0.35"/>
    <row r="16409" s="8" customFormat="1" x14ac:dyDescent="0.35"/>
    <row r="16410" s="8" customFormat="1" x14ac:dyDescent="0.35"/>
    <row r="16411" s="8" customFormat="1" x14ac:dyDescent="0.35"/>
    <row r="16412" s="8" customFormat="1" x14ac:dyDescent="0.35"/>
    <row r="16413" s="8" customFormat="1" x14ac:dyDescent="0.35"/>
    <row r="16414" s="8" customFormat="1" x14ac:dyDescent="0.35"/>
    <row r="16415" s="8" customFormat="1" x14ac:dyDescent="0.35"/>
    <row r="16416" s="8" customFormat="1" x14ac:dyDescent="0.35"/>
    <row r="16417" s="8" customFormat="1" x14ac:dyDescent="0.35"/>
    <row r="16418" s="8" customFormat="1" x14ac:dyDescent="0.35"/>
    <row r="16419" s="8" customFormat="1" x14ac:dyDescent="0.35"/>
    <row r="16420" s="8" customFormat="1" x14ac:dyDescent="0.35"/>
    <row r="16421" s="8" customFormat="1" x14ac:dyDescent="0.35"/>
    <row r="16422" s="8" customFormat="1" x14ac:dyDescent="0.35"/>
    <row r="16423" s="8" customFormat="1" x14ac:dyDescent="0.35"/>
    <row r="16424" s="8" customFormat="1" x14ac:dyDescent="0.35"/>
    <row r="16425" s="8" customFormat="1" x14ac:dyDescent="0.35"/>
    <row r="16426" s="8" customFormat="1" x14ac:dyDescent="0.35"/>
    <row r="16427" s="8" customFormat="1" x14ac:dyDescent="0.35"/>
    <row r="16428" s="8" customFormat="1" x14ac:dyDescent="0.35"/>
    <row r="16429" s="8" customFormat="1" x14ac:dyDescent="0.35"/>
    <row r="16430" s="8" customFormat="1" x14ac:dyDescent="0.35"/>
    <row r="16431" s="8" customFormat="1" x14ac:dyDescent="0.35"/>
    <row r="16432" s="8" customFormat="1" x14ac:dyDescent="0.35"/>
    <row r="16433" s="8" customFormat="1" x14ac:dyDescent="0.35"/>
    <row r="16434" s="8" customFormat="1" x14ac:dyDescent="0.35"/>
    <row r="16435" s="8" customFormat="1" x14ac:dyDescent="0.35"/>
    <row r="16436" s="8" customFormat="1" x14ac:dyDescent="0.35"/>
    <row r="16437" s="8" customFormat="1" x14ac:dyDescent="0.35"/>
    <row r="16438" s="8" customFormat="1" x14ac:dyDescent="0.35"/>
    <row r="16439" s="8" customFormat="1" x14ac:dyDescent="0.35"/>
    <row r="16440" s="8" customFormat="1" x14ac:dyDescent="0.35"/>
    <row r="16441" s="8" customFormat="1" x14ac:dyDescent="0.35"/>
    <row r="16442" s="8" customFormat="1" x14ac:dyDescent="0.35"/>
    <row r="16443" s="8" customFormat="1" x14ac:dyDescent="0.35"/>
    <row r="16444" s="8" customFormat="1" x14ac:dyDescent="0.35"/>
    <row r="16445" s="8" customFormat="1" x14ac:dyDescent="0.35"/>
    <row r="16446" s="8" customFormat="1" x14ac:dyDescent="0.35"/>
    <row r="16447" s="8" customFormat="1" x14ac:dyDescent="0.35"/>
    <row r="16448" s="8" customFormat="1" x14ac:dyDescent="0.35"/>
    <row r="16449" s="8" customFormat="1" x14ac:dyDescent="0.35"/>
    <row r="16450" s="8" customFormat="1" x14ac:dyDescent="0.35"/>
    <row r="16451" s="8" customFormat="1" x14ac:dyDescent="0.35"/>
    <row r="16452" s="8" customFormat="1" x14ac:dyDescent="0.35"/>
    <row r="16453" s="8" customFormat="1" x14ac:dyDescent="0.35"/>
    <row r="16454" s="8" customFormat="1" x14ac:dyDescent="0.35"/>
    <row r="16455" s="8" customFormat="1" x14ac:dyDescent="0.35"/>
    <row r="16456" s="8" customFormat="1" x14ac:dyDescent="0.35"/>
    <row r="16457" s="8" customFormat="1" x14ac:dyDescent="0.35"/>
    <row r="16458" s="8" customFormat="1" x14ac:dyDescent="0.35"/>
    <row r="16459" s="8" customFormat="1" x14ac:dyDescent="0.35"/>
    <row r="16460" s="8" customFormat="1" x14ac:dyDescent="0.35"/>
    <row r="16461" s="8" customFormat="1" x14ac:dyDescent="0.35"/>
    <row r="16462" s="8" customFormat="1" x14ac:dyDescent="0.35"/>
    <row r="16463" s="8" customFormat="1" x14ac:dyDescent="0.35"/>
    <row r="16464" s="8" customFormat="1" x14ac:dyDescent="0.35"/>
    <row r="16465" s="8" customFormat="1" x14ac:dyDescent="0.35"/>
    <row r="16466" s="8" customFormat="1" x14ac:dyDescent="0.35"/>
    <row r="16467" s="8" customFormat="1" x14ac:dyDescent="0.35"/>
    <row r="16468" s="8" customFormat="1" x14ac:dyDescent="0.35"/>
    <row r="16469" s="8" customFormat="1" x14ac:dyDescent="0.35"/>
    <row r="16470" s="8" customFormat="1" x14ac:dyDescent="0.35"/>
    <row r="16471" s="8" customFormat="1" x14ac:dyDescent="0.35"/>
    <row r="16472" s="8" customFormat="1" x14ac:dyDescent="0.35"/>
    <row r="16473" s="8" customFormat="1" x14ac:dyDescent="0.35"/>
    <row r="16474" s="8" customFormat="1" x14ac:dyDescent="0.35"/>
    <row r="16475" s="8" customFormat="1" x14ac:dyDescent="0.35"/>
    <row r="16476" s="8" customFormat="1" x14ac:dyDescent="0.35"/>
    <row r="16477" s="8" customFormat="1" x14ac:dyDescent="0.35"/>
    <row r="16478" s="8" customFormat="1" x14ac:dyDescent="0.35"/>
    <row r="16479" s="8" customFormat="1" x14ac:dyDescent="0.35"/>
    <row r="16480" s="8" customFormat="1" x14ac:dyDescent="0.35"/>
    <row r="16481" s="8" customFormat="1" x14ac:dyDescent="0.35"/>
    <row r="16482" s="8" customFormat="1" x14ac:dyDescent="0.35"/>
    <row r="16483" s="8" customFormat="1" x14ac:dyDescent="0.35"/>
    <row r="16484" s="8" customFormat="1" x14ac:dyDescent="0.35"/>
    <row r="16485" s="8" customFormat="1" x14ac:dyDescent="0.35"/>
    <row r="16486" s="8" customFormat="1" x14ac:dyDescent="0.35"/>
    <row r="16487" s="8" customFormat="1" x14ac:dyDescent="0.35"/>
    <row r="16488" s="8" customFormat="1" x14ac:dyDescent="0.35"/>
    <row r="16489" s="8" customFormat="1" x14ac:dyDescent="0.35"/>
    <row r="16490" s="8" customFormat="1" x14ac:dyDescent="0.35"/>
    <row r="16491" s="8" customFormat="1" x14ac:dyDescent="0.35"/>
    <row r="16492" s="8" customFormat="1" x14ac:dyDescent="0.35"/>
    <row r="16493" s="8" customFormat="1" x14ac:dyDescent="0.35"/>
    <row r="16494" s="8" customFormat="1" x14ac:dyDescent="0.35"/>
    <row r="16495" s="8" customFormat="1" x14ac:dyDescent="0.35"/>
    <row r="16496" s="8" customFormat="1" x14ac:dyDescent="0.35"/>
    <row r="16497" s="8" customFormat="1" x14ac:dyDescent="0.35"/>
    <row r="16498" s="8" customFormat="1" x14ac:dyDescent="0.35"/>
    <row r="16499" s="8" customFormat="1" x14ac:dyDescent="0.35"/>
    <row r="16500" s="8" customFormat="1" x14ac:dyDescent="0.35"/>
    <row r="16501" s="8" customFormat="1" x14ac:dyDescent="0.35"/>
    <row r="16502" s="8" customFormat="1" x14ac:dyDescent="0.35"/>
    <row r="16503" s="8" customFormat="1" x14ac:dyDescent="0.35"/>
    <row r="16504" s="8" customFormat="1" x14ac:dyDescent="0.35"/>
    <row r="16505" s="8" customFormat="1" x14ac:dyDescent="0.35"/>
    <row r="16506" s="8" customFormat="1" x14ac:dyDescent="0.35"/>
    <row r="16507" s="8" customFormat="1" x14ac:dyDescent="0.35"/>
    <row r="16508" s="8" customFormat="1" x14ac:dyDescent="0.35"/>
    <row r="16509" s="8" customFormat="1" x14ac:dyDescent="0.35"/>
    <row r="16510" s="8" customFormat="1" x14ac:dyDescent="0.35"/>
    <row r="16511" s="8" customFormat="1" x14ac:dyDescent="0.35"/>
    <row r="16512" s="8" customFormat="1" x14ac:dyDescent="0.35"/>
    <row r="16513" s="8" customFormat="1" x14ac:dyDescent="0.35"/>
    <row r="16514" s="8" customFormat="1" x14ac:dyDescent="0.35"/>
    <row r="16515" s="8" customFormat="1" x14ac:dyDescent="0.35"/>
    <row r="16516" s="8" customFormat="1" x14ac:dyDescent="0.35"/>
    <row r="16517" s="8" customFormat="1" x14ac:dyDescent="0.35"/>
    <row r="16518" s="8" customFormat="1" x14ac:dyDescent="0.35"/>
    <row r="16519" s="8" customFormat="1" x14ac:dyDescent="0.35"/>
    <row r="16520" s="8" customFormat="1" x14ac:dyDescent="0.35"/>
    <row r="16521" s="8" customFormat="1" x14ac:dyDescent="0.35"/>
    <row r="16522" s="8" customFormat="1" x14ac:dyDescent="0.35"/>
    <row r="16523" s="8" customFormat="1" x14ac:dyDescent="0.35"/>
    <row r="16524" s="8" customFormat="1" x14ac:dyDescent="0.35"/>
    <row r="16525" s="8" customFormat="1" x14ac:dyDescent="0.35"/>
    <row r="16526" s="8" customFormat="1" x14ac:dyDescent="0.35"/>
    <row r="16527" s="8" customFormat="1" x14ac:dyDescent="0.35"/>
    <row r="16528" s="8" customFormat="1" x14ac:dyDescent="0.35"/>
    <row r="16529" s="8" customFormat="1" x14ac:dyDescent="0.35"/>
    <row r="16530" s="8" customFormat="1" x14ac:dyDescent="0.35"/>
    <row r="16531" s="8" customFormat="1" x14ac:dyDescent="0.35"/>
    <row r="16532" s="8" customFormat="1" x14ac:dyDescent="0.35"/>
    <row r="16533" s="8" customFormat="1" x14ac:dyDescent="0.35"/>
    <row r="16534" s="8" customFormat="1" x14ac:dyDescent="0.35"/>
    <row r="16535" s="8" customFormat="1" x14ac:dyDescent="0.35"/>
    <row r="16536" s="8" customFormat="1" x14ac:dyDescent="0.35"/>
    <row r="16537" s="8" customFormat="1" x14ac:dyDescent="0.35"/>
    <row r="16538" s="8" customFormat="1" x14ac:dyDescent="0.35"/>
    <row r="16539" s="8" customFormat="1" x14ac:dyDescent="0.35"/>
    <row r="16540" s="8" customFormat="1" x14ac:dyDescent="0.35"/>
    <row r="16541" s="8" customFormat="1" x14ac:dyDescent="0.35"/>
    <row r="16542" s="8" customFormat="1" x14ac:dyDescent="0.35"/>
    <row r="16543" s="8" customFormat="1" x14ac:dyDescent="0.35"/>
    <row r="16544" s="8" customFormat="1" x14ac:dyDescent="0.35"/>
    <row r="16545" s="8" customFormat="1" x14ac:dyDescent="0.35"/>
    <row r="16546" s="8" customFormat="1" x14ac:dyDescent="0.35"/>
    <row r="16547" s="8" customFormat="1" x14ac:dyDescent="0.35"/>
    <row r="16548" s="8" customFormat="1" x14ac:dyDescent="0.35"/>
    <row r="16549" s="8" customFormat="1" x14ac:dyDescent="0.35"/>
    <row r="16550" s="8" customFormat="1" x14ac:dyDescent="0.35"/>
    <row r="16551" s="8" customFormat="1" x14ac:dyDescent="0.35"/>
    <row r="16552" s="8" customFormat="1" x14ac:dyDescent="0.35"/>
    <row r="16553" s="8" customFormat="1" x14ac:dyDescent="0.35"/>
    <row r="16554" s="8" customFormat="1" x14ac:dyDescent="0.35"/>
    <row r="16555" s="8" customFormat="1" x14ac:dyDescent="0.35"/>
    <row r="16556" s="8" customFormat="1" x14ac:dyDescent="0.35"/>
    <row r="16557" s="8" customFormat="1" x14ac:dyDescent="0.35"/>
    <row r="16558" s="8" customFormat="1" x14ac:dyDescent="0.35"/>
    <row r="16559" s="8" customFormat="1" x14ac:dyDescent="0.35"/>
    <row r="16560" s="8" customFormat="1" x14ac:dyDescent="0.35"/>
    <row r="16561" s="8" customFormat="1" x14ac:dyDescent="0.35"/>
    <row r="16562" s="8" customFormat="1" x14ac:dyDescent="0.35"/>
    <row r="16563" s="8" customFormat="1" x14ac:dyDescent="0.35"/>
    <row r="16564" s="8" customFormat="1" x14ac:dyDescent="0.35"/>
    <row r="16565" s="8" customFormat="1" x14ac:dyDescent="0.35"/>
    <row r="16566" s="8" customFormat="1" x14ac:dyDescent="0.35"/>
    <row r="16567" s="8" customFormat="1" x14ac:dyDescent="0.35"/>
    <row r="16568" s="8" customFormat="1" x14ac:dyDescent="0.35"/>
    <row r="16569" s="8" customFormat="1" x14ac:dyDescent="0.35"/>
    <row r="16570" s="8" customFormat="1" x14ac:dyDescent="0.35"/>
    <row r="16571" s="8" customFormat="1" x14ac:dyDescent="0.35"/>
    <row r="16572" s="8" customFormat="1" x14ac:dyDescent="0.35"/>
    <row r="16573" s="8" customFormat="1" x14ac:dyDescent="0.35"/>
    <row r="16574" s="8" customFormat="1" x14ac:dyDescent="0.35"/>
    <row r="16575" s="8" customFormat="1" x14ac:dyDescent="0.35"/>
    <row r="16576" s="8" customFormat="1" x14ac:dyDescent="0.35"/>
    <row r="16577" s="8" customFormat="1" x14ac:dyDescent="0.35"/>
    <row r="16578" s="8" customFormat="1" x14ac:dyDescent="0.35"/>
    <row r="16579" s="8" customFormat="1" x14ac:dyDescent="0.35"/>
    <row r="16580" s="8" customFormat="1" x14ac:dyDescent="0.35"/>
    <row r="16581" s="8" customFormat="1" x14ac:dyDescent="0.35"/>
    <row r="16582" s="8" customFormat="1" x14ac:dyDescent="0.35"/>
    <row r="16583" s="8" customFormat="1" x14ac:dyDescent="0.35"/>
    <row r="16584" s="8" customFormat="1" x14ac:dyDescent="0.35"/>
    <row r="16585" s="8" customFormat="1" x14ac:dyDescent="0.35"/>
    <row r="16586" s="8" customFormat="1" x14ac:dyDescent="0.35"/>
    <row r="16587" s="8" customFormat="1" x14ac:dyDescent="0.35"/>
    <row r="16588" s="8" customFormat="1" x14ac:dyDescent="0.35"/>
    <row r="16589" s="8" customFormat="1" x14ac:dyDescent="0.35"/>
    <row r="16590" s="8" customFormat="1" x14ac:dyDescent="0.35"/>
    <row r="16591" s="8" customFormat="1" x14ac:dyDescent="0.35"/>
    <row r="16592" s="8" customFormat="1" x14ac:dyDescent="0.35"/>
    <row r="16593" s="8" customFormat="1" x14ac:dyDescent="0.35"/>
    <row r="16594" s="8" customFormat="1" x14ac:dyDescent="0.35"/>
    <row r="16595" s="8" customFormat="1" x14ac:dyDescent="0.35"/>
    <row r="16596" s="8" customFormat="1" x14ac:dyDescent="0.35"/>
    <row r="16597" s="8" customFormat="1" x14ac:dyDescent="0.35"/>
    <row r="16598" s="8" customFormat="1" x14ac:dyDescent="0.35"/>
    <row r="16599" s="8" customFormat="1" x14ac:dyDescent="0.35"/>
    <row r="16600" s="8" customFormat="1" x14ac:dyDescent="0.35"/>
    <row r="16601" s="8" customFormat="1" x14ac:dyDescent="0.35"/>
    <row r="16602" s="8" customFormat="1" x14ac:dyDescent="0.35"/>
    <row r="16603" s="8" customFormat="1" x14ac:dyDescent="0.35"/>
    <row r="16604" s="8" customFormat="1" x14ac:dyDescent="0.35"/>
    <row r="16605" s="8" customFormat="1" x14ac:dyDescent="0.35"/>
    <row r="16606" s="8" customFormat="1" x14ac:dyDescent="0.35"/>
    <row r="16607" s="8" customFormat="1" x14ac:dyDescent="0.35"/>
    <row r="16608" s="8" customFormat="1" x14ac:dyDescent="0.35"/>
    <row r="16609" s="8" customFormat="1" x14ac:dyDescent="0.35"/>
    <row r="16610" s="8" customFormat="1" x14ac:dyDescent="0.35"/>
    <row r="16611" s="8" customFormat="1" x14ac:dyDescent="0.35"/>
    <row r="16612" s="8" customFormat="1" x14ac:dyDescent="0.35"/>
    <row r="16613" s="8" customFormat="1" x14ac:dyDescent="0.35"/>
    <row r="16614" s="8" customFormat="1" x14ac:dyDescent="0.35"/>
    <row r="16615" s="8" customFormat="1" x14ac:dyDescent="0.35"/>
    <row r="16616" s="8" customFormat="1" x14ac:dyDescent="0.35"/>
    <row r="16617" s="8" customFormat="1" x14ac:dyDescent="0.35"/>
    <row r="16618" s="8" customFormat="1" x14ac:dyDescent="0.35"/>
    <row r="16619" s="8" customFormat="1" x14ac:dyDescent="0.35"/>
    <row r="16620" s="8" customFormat="1" x14ac:dyDescent="0.35"/>
    <row r="16621" s="8" customFormat="1" x14ac:dyDescent="0.35"/>
    <row r="16622" s="8" customFormat="1" x14ac:dyDescent="0.35"/>
    <row r="16623" s="8" customFormat="1" x14ac:dyDescent="0.35"/>
    <row r="16624" s="8" customFormat="1" x14ac:dyDescent="0.35"/>
    <row r="16625" s="8" customFormat="1" x14ac:dyDescent="0.35"/>
    <row r="16626" s="8" customFormat="1" x14ac:dyDescent="0.35"/>
    <row r="16627" s="8" customFormat="1" x14ac:dyDescent="0.35"/>
    <row r="16628" s="8" customFormat="1" x14ac:dyDescent="0.35"/>
    <row r="16629" s="8" customFormat="1" x14ac:dyDescent="0.35"/>
    <row r="16630" s="8" customFormat="1" x14ac:dyDescent="0.35"/>
    <row r="16631" s="8" customFormat="1" x14ac:dyDescent="0.35"/>
    <row r="16632" s="8" customFormat="1" x14ac:dyDescent="0.35"/>
    <row r="16633" s="8" customFormat="1" x14ac:dyDescent="0.35"/>
    <row r="16634" s="8" customFormat="1" x14ac:dyDescent="0.35"/>
    <row r="16635" s="8" customFormat="1" x14ac:dyDescent="0.35"/>
    <row r="16636" s="8" customFormat="1" x14ac:dyDescent="0.35"/>
    <row r="16637" s="8" customFormat="1" x14ac:dyDescent="0.35"/>
    <row r="16638" s="8" customFormat="1" x14ac:dyDescent="0.35"/>
    <row r="16639" s="8" customFormat="1" x14ac:dyDescent="0.35"/>
    <row r="16640" s="8" customFormat="1" x14ac:dyDescent="0.35"/>
    <row r="16641" s="8" customFormat="1" x14ac:dyDescent="0.35"/>
    <row r="16642" s="8" customFormat="1" x14ac:dyDescent="0.35"/>
    <row r="16643" s="8" customFormat="1" x14ac:dyDescent="0.35"/>
    <row r="16644" s="8" customFormat="1" x14ac:dyDescent="0.35"/>
    <row r="16645" s="8" customFormat="1" x14ac:dyDescent="0.35"/>
    <row r="16646" s="8" customFormat="1" x14ac:dyDescent="0.35"/>
    <row r="16647" s="8" customFormat="1" x14ac:dyDescent="0.35"/>
    <row r="16648" s="8" customFormat="1" x14ac:dyDescent="0.35"/>
    <row r="16649" s="8" customFormat="1" x14ac:dyDescent="0.35"/>
    <row r="16650" s="8" customFormat="1" x14ac:dyDescent="0.35"/>
    <row r="16651" s="8" customFormat="1" x14ac:dyDescent="0.35"/>
    <row r="16652" s="8" customFormat="1" x14ac:dyDescent="0.35"/>
    <row r="16653" s="8" customFormat="1" x14ac:dyDescent="0.35"/>
    <row r="16654" s="8" customFormat="1" x14ac:dyDescent="0.35"/>
    <row r="16655" s="8" customFormat="1" x14ac:dyDescent="0.35"/>
    <row r="16656" s="8" customFormat="1" x14ac:dyDescent="0.35"/>
    <row r="16657" s="8" customFormat="1" x14ac:dyDescent="0.35"/>
    <row r="16658" s="8" customFormat="1" x14ac:dyDescent="0.35"/>
    <row r="16659" s="8" customFormat="1" x14ac:dyDescent="0.35"/>
    <row r="16660" s="8" customFormat="1" x14ac:dyDescent="0.35"/>
    <row r="16661" s="8" customFormat="1" x14ac:dyDescent="0.35"/>
    <row r="16662" s="8" customFormat="1" x14ac:dyDescent="0.35"/>
    <row r="16663" s="8" customFormat="1" x14ac:dyDescent="0.35"/>
    <row r="16664" s="8" customFormat="1" x14ac:dyDescent="0.35"/>
    <row r="16665" s="8" customFormat="1" x14ac:dyDescent="0.35"/>
    <row r="16666" s="8" customFormat="1" x14ac:dyDescent="0.35"/>
    <row r="16667" s="8" customFormat="1" x14ac:dyDescent="0.35"/>
    <row r="16668" s="8" customFormat="1" x14ac:dyDescent="0.35"/>
    <row r="16669" s="8" customFormat="1" x14ac:dyDescent="0.35"/>
    <row r="16670" s="8" customFormat="1" x14ac:dyDescent="0.35"/>
    <row r="16671" s="8" customFormat="1" x14ac:dyDescent="0.35"/>
    <row r="16672" s="8" customFormat="1" x14ac:dyDescent="0.35"/>
    <row r="16673" s="8" customFormat="1" x14ac:dyDescent="0.35"/>
    <row r="16674" s="8" customFormat="1" x14ac:dyDescent="0.35"/>
    <row r="16675" s="8" customFormat="1" x14ac:dyDescent="0.35"/>
    <row r="16676" s="8" customFormat="1" x14ac:dyDescent="0.35"/>
    <row r="16677" s="8" customFormat="1" x14ac:dyDescent="0.35"/>
    <row r="16678" s="8" customFormat="1" x14ac:dyDescent="0.35"/>
    <row r="16679" s="8" customFormat="1" x14ac:dyDescent="0.35"/>
    <row r="16680" s="8" customFormat="1" x14ac:dyDescent="0.35"/>
    <row r="16681" s="8" customFormat="1" x14ac:dyDescent="0.35"/>
    <row r="16682" s="8" customFormat="1" x14ac:dyDescent="0.35"/>
    <row r="16683" s="8" customFormat="1" x14ac:dyDescent="0.35"/>
    <row r="16684" s="8" customFormat="1" x14ac:dyDescent="0.35"/>
    <row r="16685" s="8" customFormat="1" x14ac:dyDescent="0.35"/>
    <row r="16686" s="8" customFormat="1" x14ac:dyDescent="0.35"/>
    <row r="16687" s="8" customFormat="1" x14ac:dyDescent="0.35"/>
    <row r="16688" s="8" customFormat="1" x14ac:dyDescent="0.35"/>
    <row r="16689" s="8" customFormat="1" x14ac:dyDescent="0.35"/>
    <row r="16690" s="8" customFormat="1" x14ac:dyDescent="0.35"/>
    <row r="16691" s="8" customFormat="1" x14ac:dyDescent="0.35"/>
    <row r="16692" s="8" customFormat="1" x14ac:dyDescent="0.35"/>
    <row r="16693" s="8" customFormat="1" x14ac:dyDescent="0.35"/>
    <row r="16694" s="8" customFormat="1" x14ac:dyDescent="0.35"/>
    <row r="16695" s="8" customFormat="1" x14ac:dyDescent="0.35"/>
    <row r="16696" s="8" customFormat="1" x14ac:dyDescent="0.35"/>
    <row r="16697" s="8" customFormat="1" x14ac:dyDescent="0.35"/>
    <row r="16698" s="8" customFormat="1" x14ac:dyDescent="0.35"/>
    <row r="16699" s="8" customFormat="1" x14ac:dyDescent="0.35"/>
    <row r="16700" s="8" customFormat="1" x14ac:dyDescent="0.35"/>
    <row r="16701" s="8" customFormat="1" x14ac:dyDescent="0.35"/>
    <row r="16702" s="8" customFormat="1" x14ac:dyDescent="0.35"/>
    <row r="16703" s="8" customFormat="1" x14ac:dyDescent="0.35"/>
    <row r="16704" s="8" customFormat="1" x14ac:dyDescent="0.35"/>
    <row r="16705" s="8" customFormat="1" x14ac:dyDescent="0.35"/>
    <row r="16706" s="8" customFormat="1" x14ac:dyDescent="0.35"/>
    <row r="16707" s="8" customFormat="1" x14ac:dyDescent="0.35"/>
    <row r="16708" s="8" customFormat="1" x14ac:dyDescent="0.35"/>
    <row r="16709" s="8" customFormat="1" x14ac:dyDescent="0.35"/>
    <row r="16710" s="8" customFormat="1" x14ac:dyDescent="0.35"/>
    <row r="16711" s="8" customFormat="1" x14ac:dyDescent="0.35"/>
    <row r="16712" s="8" customFormat="1" x14ac:dyDescent="0.35"/>
    <row r="16713" s="8" customFormat="1" x14ac:dyDescent="0.35"/>
    <row r="16714" s="8" customFormat="1" x14ac:dyDescent="0.35"/>
    <row r="16715" s="8" customFormat="1" x14ac:dyDescent="0.35"/>
    <row r="16716" s="8" customFormat="1" x14ac:dyDescent="0.35"/>
    <row r="16717" s="8" customFormat="1" x14ac:dyDescent="0.35"/>
    <row r="16718" s="8" customFormat="1" x14ac:dyDescent="0.35"/>
    <row r="16719" s="8" customFormat="1" x14ac:dyDescent="0.35"/>
    <row r="16720" s="8" customFormat="1" x14ac:dyDescent="0.35"/>
    <row r="16721" s="8" customFormat="1" x14ac:dyDescent="0.35"/>
    <row r="16722" s="8" customFormat="1" x14ac:dyDescent="0.35"/>
    <row r="16723" s="8" customFormat="1" x14ac:dyDescent="0.35"/>
    <row r="16724" s="8" customFormat="1" x14ac:dyDescent="0.35"/>
    <row r="16725" s="8" customFormat="1" x14ac:dyDescent="0.35"/>
    <row r="16726" s="8" customFormat="1" x14ac:dyDescent="0.35"/>
    <row r="16727" s="8" customFormat="1" x14ac:dyDescent="0.35"/>
    <row r="16728" s="8" customFormat="1" x14ac:dyDescent="0.35"/>
    <row r="16729" s="8" customFormat="1" x14ac:dyDescent="0.35"/>
    <row r="16730" s="8" customFormat="1" x14ac:dyDescent="0.35"/>
    <row r="16731" s="8" customFormat="1" x14ac:dyDescent="0.35"/>
    <row r="16732" s="8" customFormat="1" x14ac:dyDescent="0.35"/>
    <row r="16733" s="8" customFormat="1" x14ac:dyDescent="0.35"/>
    <row r="16734" s="8" customFormat="1" x14ac:dyDescent="0.35"/>
    <row r="16735" s="8" customFormat="1" x14ac:dyDescent="0.35"/>
    <row r="16736" s="8" customFormat="1" x14ac:dyDescent="0.35"/>
    <row r="16737" s="8" customFormat="1" x14ac:dyDescent="0.35"/>
    <row r="16738" s="8" customFormat="1" x14ac:dyDescent="0.35"/>
    <row r="16739" s="8" customFormat="1" x14ac:dyDescent="0.35"/>
    <row r="16740" s="8" customFormat="1" x14ac:dyDescent="0.35"/>
    <row r="16741" s="8" customFormat="1" x14ac:dyDescent="0.35"/>
    <row r="16742" s="8" customFormat="1" x14ac:dyDescent="0.35"/>
    <row r="16743" s="8" customFormat="1" x14ac:dyDescent="0.35"/>
    <row r="16744" s="8" customFormat="1" x14ac:dyDescent="0.35"/>
    <row r="16745" s="8" customFormat="1" x14ac:dyDescent="0.35"/>
    <row r="16746" s="8" customFormat="1" x14ac:dyDescent="0.35"/>
    <row r="16747" s="8" customFormat="1" x14ac:dyDescent="0.35"/>
    <row r="16748" s="8" customFormat="1" x14ac:dyDescent="0.35"/>
    <row r="16749" s="8" customFormat="1" x14ac:dyDescent="0.35"/>
    <row r="16750" s="8" customFormat="1" x14ac:dyDescent="0.35"/>
    <row r="16751" s="8" customFormat="1" x14ac:dyDescent="0.35"/>
    <row r="16752" s="8" customFormat="1" x14ac:dyDescent="0.35"/>
    <row r="16753" s="8" customFormat="1" x14ac:dyDescent="0.35"/>
    <row r="16754" s="8" customFormat="1" x14ac:dyDescent="0.35"/>
    <row r="16755" s="8" customFormat="1" x14ac:dyDescent="0.35"/>
    <row r="16756" s="8" customFormat="1" x14ac:dyDescent="0.35"/>
    <row r="16757" s="8" customFormat="1" x14ac:dyDescent="0.35"/>
    <row r="16758" s="8" customFormat="1" x14ac:dyDescent="0.35"/>
    <row r="16759" s="8" customFormat="1" x14ac:dyDescent="0.35"/>
    <row r="16760" s="8" customFormat="1" x14ac:dyDescent="0.35"/>
    <row r="16761" s="8" customFormat="1" x14ac:dyDescent="0.35"/>
    <row r="16762" s="8" customFormat="1" x14ac:dyDescent="0.35"/>
    <row r="16763" s="8" customFormat="1" x14ac:dyDescent="0.35"/>
    <row r="16764" s="8" customFormat="1" x14ac:dyDescent="0.35"/>
    <row r="16765" s="8" customFormat="1" x14ac:dyDescent="0.35"/>
    <row r="16766" s="8" customFormat="1" x14ac:dyDescent="0.35"/>
    <row r="16767" s="8" customFormat="1" x14ac:dyDescent="0.35"/>
    <row r="16768" s="8" customFormat="1" x14ac:dyDescent="0.35"/>
    <row r="16769" s="8" customFormat="1" x14ac:dyDescent="0.35"/>
    <row r="16770" s="8" customFormat="1" x14ac:dyDescent="0.35"/>
    <row r="16771" s="8" customFormat="1" x14ac:dyDescent="0.35"/>
    <row r="16772" s="8" customFormat="1" x14ac:dyDescent="0.35"/>
    <row r="16773" s="8" customFormat="1" x14ac:dyDescent="0.35"/>
    <row r="16774" s="8" customFormat="1" x14ac:dyDescent="0.35"/>
    <row r="16775" s="8" customFormat="1" x14ac:dyDescent="0.35"/>
    <row r="16776" s="8" customFormat="1" x14ac:dyDescent="0.35"/>
    <row r="16777" s="8" customFormat="1" x14ac:dyDescent="0.35"/>
    <row r="16778" s="8" customFormat="1" x14ac:dyDescent="0.35"/>
    <row r="16779" s="8" customFormat="1" x14ac:dyDescent="0.35"/>
    <row r="16780" s="8" customFormat="1" x14ac:dyDescent="0.35"/>
    <row r="16781" s="8" customFormat="1" x14ac:dyDescent="0.35"/>
    <row r="16782" s="8" customFormat="1" x14ac:dyDescent="0.35"/>
    <row r="16783" s="8" customFormat="1" x14ac:dyDescent="0.35"/>
    <row r="16784" s="8" customFormat="1" x14ac:dyDescent="0.35"/>
    <row r="16785" s="8" customFormat="1" x14ac:dyDescent="0.35"/>
    <row r="16786" s="8" customFormat="1" x14ac:dyDescent="0.35"/>
    <row r="16787" s="8" customFormat="1" x14ac:dyDescent="0.35"/>
    <row r="16788" s="8" customFormat="1" x14ac:dyDescent="0.35"/>
    <row r="16789" s="8" customFormat="1" x14ac:dyDescent="0.35"/>
    <row r="16790" s="8" customFormat="1" x14ac:dyDescent="0.35"/>
    <row r="16791" s="8" customFormat="1" x14ac:dyDescent="0.35"/>
    <row r="16792" s="8" customFormat="1" x14ac:dyDescent="0.35"/>
    <row r="16793" s="8" customFormat="1" x14ac:dyDescent="0.35"/>
    <row r="16794" s="8" customFormat="1" x14ac:dyDescent="0.35"/>
    <row r="16795" s="8" customFormat="1" x14ac:dyDescent="0.35"/>
    <row r="16796" s="8" customFormat="1" x14ac:dyDescent="0.35"/>
    <row r="16797" s="8" customFormat="1" x14ac:dyDescent="0.35"/>
    <row r="16798" s="8" customFormat="1" x14ac:dyDescent="0.35"/>
    <row r="16799" s="8" customFormat="1" x14ac:dyDescent="0.35"/>
    <row r="16800" s="8" customFormat="1" x14ac:dyDescent="0.35"/>
    <row r="16801" s="8" customFormat="1" x14ac:dyDescent="0.35"/>
    <row r="16802" s="8" customFormat="1" x14ac:dyDescent="0.35"/>
    <row r="16803" s="8" customFormat="1" x14ac:dyDescent="0.35"/>
    <row r="16804" s="8" customFormat="1" x14ac:dyDescent="0.35"/>
    <row r="16805" s="8" customFormat="1" x14ac:dyDescent="0.35"/>
    <row r="16806" s="8" customFormat="1" x14ac:dyDescent="0.35"/>
    <row r="16807" s="8" customFormat="1" x14ac:dyDescent="0.35"/>
    <row r="16808" s="8" customFormat="1" x14ac:dyDescent="0.35"/>
    <row r="16809" s="8" customFormat="1" x14ac:dyDescent="0.35"/>
    <row r="16810" s="8" customFormat="1" x14ac:dyDescent="0.35"/>
    <row r="16811" s="8" customFormat="1" x14ac:dyDescent="0.35"/>
    <row r="16812" s="8" customFormat="1" x14ac:dyDescent="0.35"/>
    <row r="16813" s="8" customFormat="1" x14ac:dyDescent="0.35"/>
    <row r="16814" s="8" customFormat="1" x14ac:dyDescent="0.35"/>
    <row r="16815" s="8" customFormat="1" x14ac:dyDescent="0.35"/>
    <row r="16816" s="8" customFormat="1" x14ac:dyDescent="0.35"/>
    <row r="16817" s="8" customFormat="1" x14ac:dyDescent="0.35"/>
    <row r="16818" s="8" customFormat="1" x14ac:dyDescent="0.35"/>
    <row r="16819" s="8" customFormat="1" x14ac:dyDescent="0.35"/>
    <row r="16820" s="8" customFormat="1" x14ac:dyDescent="0.35"/>
    <row r="16821" s="8" customFormat="1" x14ac:dyDescent="0.35"/>
    <row r="16822" s="8" customFormat="1" x14ac:dyDescent="0.35"/>
    <row r="16823" s="8" customFormat="1" x14ac:dyDescent="0.35"/>
    <row r="16824" s="8" customFormat="1" x14ac:dyDescent="0.35"/>
    <row r="16825" s="8" customFormat="1" x14ac:dyDescent="0.35"/>
    <row r="16826" s="8" customFormat="1" x14ac:dyDescent="0.35"/>
    <row r="16827" s="8" customFormat="1" x14ac:dyDescent="0.35"/>
    <row r="16828" s="8" customFormat="1" x14ac:dyDescent="0.35"/>
    <row r="16829" s="8" customFormat="1" x14ac:dyDescent="0.35"/>
    <row r="16830" s="8" customFormat="1" x14ac:dyDescent="0.35"/>
    <row r="16831" s="8" customFormat="1" x14ac:dyDescent="0.35"/>
    <row r="16832" s="8" customFormat="1" x14ac:dyDescent="0.35"/>
    <row r="16833" s="8" customFormat="1" x14ac:dyDescent="0.35"/>
    <row r="16834" s="8" customFormat="1" x14ac:dyDescent="0.35"/>
    <row r="16835" s="8" customFormat="1" x14ac:dyDescent="0.35"/>
    <row r="16836" s="8" customFormat="1" x14ac:dyDescent="0.35"/>
    <row r="16837" s="8" customFormat="1" x14ac:dyDescent="0.35"/>
    <row r="16838" s="8" customFormat="1" x14ac:dyDescent="0.35"/>
    <row r="16839" s="8" customFormat="1" x14ac:dyDescent="0.35"/>
    <row r="16840" s="8" customFormat="1" x14ac:dyDescent="0.35"/>
    <row r="16841" s="8" customFormat="1" x14ac:dyDescent="0.35"/>
    <row r="16842" s="8" customFormat="1" x14ac:dyDescent="0.35"/>
    <row r="16843" s="8" customFormat="1" x14ac:dyDescent="0.35"/>
    <row r="16844" s="8" customFormat="1" x14ac:dyDescent="0.35"/>
    <row r="16845" s="8" customFormat="1" x14ac:dyDescent="0.35"/>
    <row r="16846" s="8" customFormat="1" x14ac:dyDescent="0.35"/>
    <row r="16847" s="8" customFormat="1" x14ac:dyDescent="0.35"/>
    <row r="16848" s="8" customFormat="1" x14ac:dyDescent="0.35"/>
    <row r="16849" s="8" customFormat="1" x14ac:dyDescent="0.35"/>
    <row r="16850" s="8" customFormat="1" x14ac:dyDescent="0.35"/>
    <row r="16851" s="8" customFormat="1" x14ac:dyDescent="0.35"/>
    <row r="16852" s="8" customFormat="1" x14ac:dyDescent="0.35"/>
    <row r="16853" s="8" customFormat="1" x14ac:dyDescent="0.35"/>
    <row r="16854" s="8" customFormat="1" x14ac:dyDescent="0.35"/>
    <row r="16855" s="8" customFormat="1" x14ac:dyDescent="0.35"/>
    <row r="16856" s="8" customFormat="1" x14ac:dyDescent="0.35"/>
    <row r="16857" s="8" customFormat="1" x14ac:dyDescent="0.35"/>
    <row r="16858" s="8" customFormat="1" x14ac:dyDescent="0.35"/>
    <row r="16859" s="8" customFormat="1" x14ac:dyDescent="0.35"/>
    <row r="16860" s="8" customFormat="1" x14ac:dyDescent="0.35"/>
    <row r="16861" s="8" customFormat="1" x14ac:dyDescent="0.35"/>
    <row r="16862" s="8" customFormat="1" x14ac:dyDescent="0.35"/>
    <row r="16863" s="8" customFormat="1" x14ac:dyDescent="0.35"/>
    <row r="16864" s="8" customFormat="1" x14ac:dyDescent="0.35"/>
    <row r="16865" s="8" customFormat="1" x14ac:dyDescent="0.35"/>
    <row r="16866" s="8" customFormat="1" x14ac:dyDescent="0.35"/>
    <row r="16867" s="8" customFormat="1" x14ac:dyDescent="0.35"/>
    <row r="16868" s="8" customFormat="1" x14ac:dyDescent="0.35"/>
    <row r="16869" s="8" customFormat="1" x14ac:dyDescent="0.35"/>
    <row r="16870" s="8" customFormat="1" x14ac:dyDescent="0.35"/>
    <row r="16871" s="8" customFormat="1" x14ac:dyDescent="0.35"/>
    <row r="16872" s="8" customFormat="1" x14ac:dyDescent="0.35"/>
    <row r="16873" s="8" customFormat="1" x14ac:dyDescent="0.35"/>
    <row r="16874" s="8" customFormat="1" x14ac:dyDescent="0.35"/>
    <row r="16875" s="8" customFormat="1" x14ac:dyDescent="0.35"/>
    <row r="16876" s="8" customFormat="1" x14ac:dyDescent="0.35"/>
    <row r="16877" s="8" customFormat="1" x14ac:dyDescent="0.35"/>
    <row r="16878" s="8" customFormat="1" x14ac:dyDescent="0.35"/>
    <row r="16879" s="8" customFormat="1" x14ac:dyDescent="0.35"/>
    <row r="16880" s="8" customFormat="1" x14ac:dyDescent="0.35"/>
    <row r="16881" s="8" customFormat="1" x14ac:dyDescent="0.35"/>
    <row r="16882" s="8" customFormat="1" x14ac:dyDescent="0.35"/>
    <row r="16883" s="8" customFormat="1" x14ac:dyDescent="0.35"/>
    <row r="16884" s="8" customFormat="1" x14ac:dyDescent="0.35"/>
    <row r="16885" s="8" customFormat="1" x14ac:dyDescent="0.35"/>
    <row r="16886" s="8" customFormat="1" x14ac:dyDescent="0.35"/>
    <row r="16887" s="8" customFormat="1" x14ac:dyDescent="0.35"/>
    <row r="16888" s="8" customFormat="1" x14ac:dyDescent="0.35"/>
    <row r="16889" s="8" customFormat="1" x14ac:dyDescent="0.35"/>
    <row r="16890" s="8" customFormat="1" x14ac:dyDescent="0.35"/>
    <row r="16891" s="8" customFormat="1" x14ac:dyDescent="0.35"/>
    <row r="16892" s="8" customFormat="1" x14ac:dyDescent="0.35"/>
    <row r="16893" s="8" customFormat="1" x14ac:dyDescent="0.35"/>
    <row r="16894" s="8" customFormat="1" x14ac:dyDescent="0.35"/>
    <row r="16895" s="8" customFormat="1" x14ac:dyDescent="0.35"/>
    <row r="16896" s="8" customFormat="1" x14ac:dyDescent="0.35"/>
    <row r="16897" s="8" customFormat="1" x14ac:dyDescent="0.35"/>
    <row r="16898" s="8" customFormat="1" x14ac:dyDescent="0.35"/>
    <row r="16899" s="8" customFormat="1" x14ac:dyDescent="0.35"/>
    <row r="16900" s="8" customFormat="1" x14ac:dyDescent="0.35"/>
    <row r="16901" s="8" customFormat="1" x14ac:dyDescent="0.35"/>
    <row r="16902" s="8" customFormat="1" x14ac:dyDescent="0.35"/>
    <row r="16903" s="8" customFormat="1" x14ac:dyDescent="0.35"/>
    <row r="16904" s="8" customFormat="1" x14ac:dyDescent="0.35"/>
    <row r="16905" s="8" customFormat="1" x14ac:dyDescent="0.35"/>
    <row r="16906" s="8" customFormat="1" x14ac:dyDescent="0.35"/>
    <row r="16907" s="8" customFormat="1" x14ac:dyDescent="0.35"/>
    <row r="16908" s="8" customFormat="1" x14ac:dyDescent="0.35"/>
    <row r="16909" s="8" customFormat="1" x14ac:dyDescent="0.35"/>
    <row r="16910" s="8" customFormat="1" x14ac:dyDescent="0.35"/>
    <row r="16911" s="8" customFormat="1" x14ac:dyDescent="0.35"/>
    <row r="16912" s="8" customFormat="1" x14ac:dyDescent="0.35"/>
    <row r="16913" s="8" customFormat="1" x14ac:dyDescent="0.35"/>
    <row r="16914" s="8" customFormat="1" x14ac:dyDescent="0.35"/>
    <row r="16915" s="8" customFormat="1" x14ac:dyDescent="0.35"/>
    <row r="16916" s="8" customFormat="1" x14ac:dyDescent="0.35"/>
    <row r="16917" s="8" customFormat="1" x14ac:dyDescent="0.35"/>
    <row r="16918" s="8" customFormat="1" x14ac:dyDescent="0.35"/>
    <row r="16919" s="8" customFormat="1" x14ac:dyDescent="0.35"/>
    <row r="16920" s="8" customFormat="1" x14ac:dyDescent="0.35"/>
    <row r="16921" s="8" customFormat="1" x14ac:dyDescent="0.35"/>
    <row r="16922" s="8" customFormat="1" x14ac:dyDescent="0.35"/>
    <row r="16923" s="8" customFormat="1" x14ac:dyDescent="0.35"/>
    <row r="16924" s="8" customFormat="1" x14ac:dyDescent="0.35"/>
    <row r="16925" s="8" customFormat="1" x14ac:dyDescent="0.35"/>
    <row r="16926" s="8" customFormat="1" x14ac:dyDescent="0.35"/>
    <row r="16927" s="8" customFormat="1" x14ac:dyDescent="0.35"/>
    <row r="16928" s="8" customFormat="1" x14ac:dyDescent="0.35"/>
    <row r="16929" s="8" customFormat="1" x14ac:dyDescent="0.35"/>
    <row r="16930" s="8" customFormat="1" x14ac:dyDescent="0.35"/>
    <row r="16931" s="8" customFormat="1" x14ac:dyDescent="0.35"/>
    <row r="16932" s="8" customFormat="1" x14ac:dyDescent="0.35"/>
    <row r="16933" s="8" customFormat="1" x14ac:dyDescent="0.35"/>
    <row r="16934" s="8" customFormat="1" x14ac:dyDescent="0.35"/>
    <row r="16935" s="8" customFormat="1" x14ac:dyDescent="0.35"/>
    <row r="16936" s="8" customFormat="1" x14ac:dyDescent="0.35"/>
    <row r="16937" s="8" customFormat="1" x14ac:dyDescent="0.35"/>
    <row r="16938" s="8" customFormat="1" x14ac:dyDescent="0.35"/>
    <row r="16939" s="8" customFormat="1" x14ac:dyDescent="0.35"/>
    <row r="16940" s="8" customFormat="1" x14ac:dyDescent="0.35"/>
    <row r="16941" s="8" customFormat="1" x14ac:dyDescent="0.35"/>
    <row r="16942" s="8" customFormat="1" x14ac:dyDescent="0.35"/>
    <row r="16943" s="8" customFormat="1" x14ac:dyDescent="0.35"/>
    <row r="16944" s="8" customFormat="1" x14ac:dyDescent="0.35"/>
    <row r="16945" s="8" customFormat="1" x14ac:dyDescent="0.35"/>
    <row r="16946" s="8" customFormat="1" x14ac:dyDescent="0.35"/>
    <row r="16947" s="8" customFormat="1" x14ac:dyDescent="0.35"/>
    <row r="16948" s="8" customFormat="1" x14ac:dyDescent="0.35"/>
    <row r="16949" s="8" customFormat="1" x14ac:dyDescent="0.35"/>
    <row r="16950" s="8" customFormat="1" x14ac:dyDescent="0.35"/>
    <row r="16951" s="8" customFormat="1" x14ac:dyDescent="0.35"/>
    <row r="16952" s="8" customFormat="1" x14ac:dyDescent="0.35"/>
    <row r="16953" s="8" customFormat="1" x14ac:dyDescent="0.35"/>
    <row r="16954" s="8" customFormat="1" x14ac:dyDescent="0.35"/>
    <row r="16955" s="8" customFormat="1" x14ac:dyDescent="0.35"/>
    <row r="16956" s="8" customFormat="1" x14ac:dyDescent="0.35"/>
    <row r="16957" s="8" customFormat="1" x14ac:dyDescent="0.35"/>
    <row r="16958" s="8" customFormat="1" x14ac:dyDescent="0.35"/>
    <row r="16959" s="8" customFormat="1" x14ac:dyDescent="0.35"/>
    <row r="16960" s="8" customFormat="1" x14ac:dyDescent="0.35"/>
    <row r="16961" s="8" customFormat="1" x14ac:dyDescent="0.35"/>
    <row r="16962" s="8" customFormat="1" x14ac:dyDescent="0.35"/>
    <row r="16963" s="8" customFormat="1" x14ac:dyDescent="0.35"/>
    <row r="16964" s="8" customFormat="1" x14ac:dyDescent="0.35"/>
    <row r="16965" s="8" customFormat="1" x14ac:dyDescent="0.35"/>
    <row r="16966" s="8" customFormat="1" x14ac:dyDescent="0.35"/>
    <row r="16967" s="8" customFormat="1" x14ac:dyDescent="0.35"/>
    <row r="16968" s="8" customFormat="1" x14ac:dyDescent="0.35"/>
    <row r="16969" s="8" customFormat="1" x14ac:dyDescent="0.35"/>
    <row r="16970" s="8" customFormat="1" x14ac:dyDescent="0.35"/>
    <row r="16971" s="8" customFormat="1" x14ac:dyDescent="0.35"/>
    <row r="16972" s="8" customFormat="1" x14ac:dyDescent="0.35"/>
    <row r="16973" s="8" customFormat="1" x14ac:dyDescent="0.35"/>
    <row r="16974" s="8" customFormat="1" x14ac:dyDescent="0.35"/>
    <row r="16975" s="8" customFormat="1" x14ac:dyDescent="0.35"/>
    <row r="16976" s="8" customFormat="1" x14ac:dyDescent="0.35"/>
    <row r="16977" s="8" customFormat="1" x14ac:dyDescent="0.35"/>
    <row r="16978" s="8" customFormat="1" x14ac:dyDescent="0.35"/>
    <row r="16979" s="8" customFormat="1" x14ac:dyDescent="0.35"/>
    <row r="16980" s="8" customFormat="1" x14ac:dyDescent="0.35"/>
    <row r="16981" s="8" customFormat="1" x14ac:dyDescent="0.35"/>
    <row r="16982" s="8" customFormat="1" x14ac:dyDescent="0.35"/>
    <row r="16983" s="8" customFormat="1" x14ac:dyDescent="0.35"/>
    <row r="16984" s="8" customFormat="1" x14ac:dyDescent="0.35"/>
    <row r="16985" s="8" customFormat="1" x14ac:dyDescent="0.35"/>
    <row r="16986" s="8" customFormat="1" x14ac:dyDescent="0.35"/>
    <row r="16987" s="8" customFormat="1" x14ac:dyDescent="0.35"/>
    <row r="16988" s="8" customFormat="1" x14ac:dyDescent="0.35"/>
    <row r="16989" s="8" customFormat="1" x14ac:dyDescent="0.35"/>
    <row r="16990" s="8" customFormat="1" x14ac:dyDescent="0.35"/>
    <row r="16991" s="8" customFormat="1" x14ac:dyDescent="0.35"/>
    <row r="16992" s="8" customFormat="1" x14ac:dyDescent="0.35"/>
    <row r="16993" s="8" customFormat="1" x14ac:dyDescent="0.35"/>
    <row r="16994" s="8" customFormat="1" x14ac:dyDescent="0.35"/>
    <row r="16995" s="8" customFormat="1" x14ac:dyDescent="0.35"/>
    <row r="16996" s="8" customFormat="1" x14ac:dyDescent="0.35"/>
    <row r="16997" s="8" customFormat="1" x14ac:dyDescent="0.35"/>
    <row r="16998" s="8" customFormat="1" x14ac:dyDescent="0.35"/>
    <row r="16999" s="8" customFormat="1" x14ac:dyDescent="0.35"/>
    <row r="17000" s="8" customFormat="1" x14ac:dyDescent="0.35"/>
    <row r="17001" s="8" customFormat="1" x14ac:dyDescent="0.35"/>
    <row r="17002" s="8" customFormat="1" x14ac:dyDescent="0.35"/>
    <row r="17003" s="8" customFormat="1" x14ac:dyDescent="0.35"/>
    <row r="17004" s="8" customFormat="1" x14ac:dyDescent="0.35"/>
    <row r="17005" s="8" customFormat="1" x14ac:dyDescent="0.35"/>
    <row r="17006" s="8" customFormat="1" x14ac:dyDescent="0.35"/>
    <row r="17007" s="8" customFormat="1" x14ac:dyDescent="0.35"/>
    <row r="17008" s="8" customFormat="1" x14ac:dyDescent="0.35"/>
    <row r="17009" s="8" customFormat="1" x14ac:dyDescent="0.35"/>
    <row r="17010" s="8" customFormat="1" x14ac:dyDescent="0.35"/>
    <row r="17011" s="8" customFormat="1" x14ac:dyDescent="0.35"/>
    <row r="17012" s="8" customFormat="1" x14ac:dyDescent="0.35"/>
    <row r="17013" s="8" customFormat="1" x14ac:dyDescent="0.35"/>
    <row r="17014" s="8" customFormat="1" x14ac:dyDescent="0.35"/>
    <row r="17015" s="8" customFormat="1" x14ac:dyDescent="0.35"/>
    <row r="17016" s="8" customFormat="1" x14ac:dyDescent="0.35"/>
    <row r="17017" s="8" customFormat="1" x14ac:dyDescent="0.35"/>
    <row r="17018" s="8" customFormat="1" x14ac:dyDescent="0.35"/>
    <row r="17019" s="8" customFormat="1" x14ac:dyDescent="0.35"/>
    <row r="17020" s="8" customFormat="1" x14ac:dyDescent="0.35"/>
    <row r="17021" s="8" customFormat="1" x14ac:dyDescent="0.35"/>
    <row r="17022" s="8" customFormat="1" x14ac:dyDescent="0.35"/>
    <row r="17023" s="8" customFormat="1" x14ac:dyDescent="0.35"/>
    <row r="17024" s="8" customFormat="1" x14ac:dyDescent="0.35"/>
    <row r="17025" s="8" customFormat="1" x14ac:dyDescent="0.35"/>
    <row r="17026" s="8" customFormat="1" x14ac:dyDescent="0.35"/>
    <row r="17027" s="8" customFormat="1" x14ac:dyDescent="0.35"/>
    <row r="17028" s="8" customFormat="1" x14ac:dyDescent="0.35"/>
    <row r="17029" s="8" customFormat="1" x14ac:dyDescent="0.35"/>
    <row r="17030" s="8" customFormat="1" x14ac:dyDescent="0.35"/>
    <row r="17031" s="8" customFormat="1" x14ac:dyDescent="0.35"/>
    <row r="17032" s="8" customFormat="1" x14ac:dyDescent="0.35"/>
    <row r="17033" s="8" customFormat="1" x14ac:dyDescent="0.35"/>
    <row r="17034" s="8" customFormat="1" x14ac:dyDescent="0.35"/>
    <row r="17035" s="8" customFormat="1" x14ac:dyDescent="0.35"/>
    <row r="17036" s="8" customFormat="1" x14ac:dyDescent="0.35"/>
    <row r="17037" s="8" customFormat="1" x14ac:dyDescent="0.35"/>
    <row r="17038" s="8" customFormat="1" x14ac:dyDescent="0.35"/>
    <row r="17039" s="8" customFormat="1" x14ac:dyDescent="0.35"/>
    <row r="17040" s="8" customFormat="1" x14ac:dyDescent="0.35"/>
    <row r="17041" s="8" customFormat="1" x14ac:dyDescent="0.35"/>
    <row r="17042" s="8" customFormat="1" x14ac:dyDescent="0.35"/>
    <row r="17043" s="8" customFormat="1" x14ac:dyDescent="0.35"/>
    <row r="17044" s="8" customFormat="1" x14ac:dyDescent="0.35"/>
    <row r="17045" s="8" customFormat="1" x14ac:dyDescent="0.35"/>
    <row r="17046" s="8" customFormat="1" x14ac:dyDescent="0.35"/>
    <row r="17047" s="8" customFormat="1" x14ac:dyDescent="0.35"/>
    <row r="17048" s="8" customFormat="1" x14ac:dyDescent="0.35"/>
    <row r="17049" s="8" customFormat="1" x14ac:dyDescent="0.35"/>
    <row r="17050" s="8" customFormat="1" x14ac:dyDescent="0.35"/>
    <row r="17051" s="8" customFormat="1" x14ac:dyDescent="0.35"/>
    <row r="17052" s="8" customFormat="1" x14ac:dyDescent="0.35"/>
    <row r="17053" s="8" customFormat="1" x14ac:dyDescent="0.35"/>
    <row r="17054" s="8" customFormat="1" x14ac:dyDescent="0.35"/>
    <row r="17055" s="8" customFormat="1" x14ac:dyDescent="0.35"/>
    <row r="17056" s="8" customFormat="1" x14ac:dyDescent="0.35"/>
    <row r="17057" s="8" customFormat="1" x14ac:dyDescent="0.35"/>
    <row r="17058" s="8" customFormat="1" x14ac:dyDescent="0.35"/>
    <row r="17059" s="8" customFormat="1" x14ac:dyDescent="0.35"/>
    <row r="17060" s="8" customFormat="1" x14ac:dyDescent="0.35"/>
    <row r="17061" s="8" customFormat="1" x14ac:dyDescent="0.35"/>
    <row r="17062" s="8" customFormat="1" x14ac:dyDescent="0.35"/>
    <row r="17063" s="8" customFormat="1" x14ac:dyDescent="0.35"/>
    <row r="17064" s="8" customFormat="1" x14ac:dyDescent="0.35"/>
    <row r="17065" s="8" customFormat="1" x14ac:dyDescent="0.35"/>
    <row r="17066" s="8" customFormat="1" x14ac:dyDescent="0.35"/>
    <row r="17067" s="8" customFormat="1" x14ac:dyDescent="0.35"/>
    <row r="17068" s="8" customFormat="1" x14ac:dyDescent="0.35"/>
    <row r="17069" s="8" customFormat="1" x14ac:dyDescent="0.35"/>
    <row r="17070" s="8" customFormat="1" x14ac:dyDescent="0.35"/>
    <row r="17071" s="8" customFormat="1" x14ac:dyDescent="0.35"/>
    <row r="17072" s="8" customFormat="1" x14ac:dyDescent="0.35"/>
    <row r="17073" s="8" customFormat="1" x14ac:dyDescent="0.35"/>
    <row r="17074" s="8" customFormat="1" x14ac:dyDescent="0.35"/>
    <row r="17075" s="8" customFormat="1" x14ac:dyDescent="0.35"/>
    <row r="17076" s="8" customFormat="1" x14ac:dyDescent="0.35"/>
    <row r="17077" s="8" customFormat="1" x14ac:dyDescent="0.35"/>
    <row r="17078" s="8" customFormat="1" x14ac:dyDescent="0.35"/>
    <row r="17079" s="8" customFormat="1" x14ac:dyDescent="0.35"/>
    <row r="17080" s="8" customFormat="1" x14ac:dyDescent="0.35"/>
    <row r="17081" s="8" customFormat="1" x14ac:dyDescent="0.35"/>
    <row r="17082" s="8" customFormat="1" x14ac:dyDescent="0.35"/>
    <row r="17083" s="8" customFormat="1" x14ac:dyDescent="0.35"/>
    <row r="17084" s="8" customFormat="1" x14ac:dyDescent="0.35"/>
    <row r="17085" s="8" customFormat="1" x14ac:dyDescent="0.35"/>
    <row r="17086" s="8" customFormat="1" x14ac:dyDescent="0.35"/>
    <row r="17087" s="8" customFormat="1" x14ac:dyDescent="0.35"/>
    <row r="17088" s="8" customFormat="1" x14ac:dyDescent="0.35"/>
    <row r="17089" s="8" customFormat="1" x14ac:dyDescent="0.35"/>
    <row r="17090" s="8" customFormat="1" x14ac:dyDescent="0.35"/>
    <row r="17091" s="8" customFormat="1" x14ac:dyDescent="0.35"/>
    <row r="17092" s="8" customFormat="1" x14ac:dyDescent="0.35"/>
    <row r="17093" s="8" customFormat="1" x14ac:dyDescent="0.35"/>
    <row r="17094" s="8" customFormat="1" x14ac:dyDescent="0.35"/>
    <row r="17095" s="8" customFormat="1" x14ac:dyDescent="0.35"/>
    <row r="17096" s="8" customFormat="1" x14ac:dyDescent="0.35"/>
    <row r="17097" s="8" customFormat="1" x14ac:dyDescent="0.35"/>
    <row r="17098" s="8" customFormat="1" x14ac:dyDescent="0.35"/>
    <row r="17099" s="8" customFormat="1" x14ac:dyDescent="0.35"/>
    <row r="17100" s="8" customFormat="1" x14ac:dyDescent="0.35"/>
    <row r="17101" s="8" customFormat="1" x14ac:dyDescent="0.35"/>
    <row r="17102" s="8" customFormat="1" x14ac:dyDescent="0.35"/>
    <row r="17103" s="8" customFormat="1" x14ac:dyDescent="0.35"/>
    <row r="17104" s="8" customFormat="1" x14ac:dyDescent="0.35"/>
    <row r="17105" s="8" customFormat="1" x14ac:dyDescent="0.35"/>
    <row r="17106" s="8" customFormat="1" x14ac:dyDescent="0.35"/>
    <row r="17107" s="8" customFormat="1" x14ac:dyDescent="0.35"/>
    <row r="17108" s="8" customFormat="1" x14ac:dyDescent="0.35"/>
    <row r="17109" s="8" customFormat="1" x14ac:dyDescent="0.35"/>
    <row r="17110" s="8" customFormat="1" x14ac:dyDescent="0.35"/>
    <row r="17111" s="8" customFormat="1" x14ac:dyDescent="0.35"/>
    <row r="17112" s="8" customFormat="1" x14ac:dyDescent="0.35"/>
    <row r="17113" s="8" customFormat="1" x14ac:dyDescent="0.35"/>
    <row r="17114" s="8" customFormat="1" x14ac:dyDescent="0.35"/>
    <row r="17115" s="8" customFormat="1" x14ac:dyDescent="0.35"/>
    <row r="17116" s="8" customFormat="1" x14ac:dyDescent="0.35"/>
    <row r="17117" s="8" customFormat="1" x14ac:dyDescent="0.35"/>
    <row r="17118" s="8" customFormat="1" x14ac:dyDescent="0.35"/>
    <row r="17119" s="8" customFormat="1" x14ac:dyDescent="0.35"/>
    <row r="17120" s="8" customFormat="1" x14ac:dyDescent="0.35"/>
    <row r="17121" s="8" customFormat="1" x14ac:dyDescent="0.35"/>
    <row r="17122" s="8" customFormat="1" x14ac:dyDescent="0.35"/>
    <row r="17123" s="8" customFormat="1" x14ac:dyDescent="0.35"/>
    <row r="17124" s="8" customFormat="1" x14ac:dyDescent="0.35"/>
    <row r="17125" s="8" customFormat="1" x14ac:dyDescent="0.35"/>
    <row r="17126" s="8" customFormat="1" x14ac:dyDescent="0.35"/>
    <row r="17127" s="8" customFormat="1" x14ac:dyDescent="0.35"/>
    <row r="17128" s="8" customFormat="1" x14ac:dyDescent="0.35"/>
    <row r="17129" s="8" customFormat="1" x14ac:dyDescent="0.35"/>
    <row r="17130" s="8" customFormat="1" x14ac:dyDescent="0.35"/>
    <row r="17131" s="8" customFormat="1" x14ac:dyDescent="0.35"/>
    <row r="17132" s="8" customFormat="1" x14ac:dyDescent="0.35"/>
    <row r="17133" s="8" customFormat="1" x14ac:dyDescent="0.35"/>
    <row r="17134" s="8" customFormat="1" x14ac:dyDescent="0.35"/>
    <row r="17135" s="8" customFormat="1" x14ac:dyDescent="0.35"/>
    <row r="17136" s="8" customFormat="1" x14ac:dyDescent="0.35"/>
    <row r="17137" s="8" customFormat="1" x14ac:dyDescent="0.35"/>
    <row r="17138" s="8" customFormat="1" x14ac:dyDescent="0.35"/>
    <row r="17139" s="8" customFormat="1" x14ac:dyDescent="0.35"/>
    <row r="17140" s="8" customFormat="1" x14ac:dyDescent="0.35"/>
    <row r="17141" s="8" customFormat="1" x14ac:dyDescent="0.35"/>
    <row r="17142" s="8" customFormat="1" x14ac:dyDescent="0.35"/>
    <row r="17143" s="8" customFormat="1" x14ac:dyDescent="0.35"/>
    <row r="17144" s="8" customFormat="1" x14ac:dyDescent="0.35"/>
    <row r="17145" s="8" customFormat="1" x14ac:dyDescent="0.35"/>
    <row r="17146" s="8" customFormat="1" x14ac:dyDescent="0.35"/>
    <row r="17147" s="8" customFormat="1" x14ac:dyDescent="0.35"/>
    <row r="17148" s="8" customFormat="1" x14ac:dyDescent="0.35"/>
    <row r="17149" s="8" customFormat="1" x14ac:dyDescent="0.35"/>
    <row r="17150" s="8" customFormat="1" x14ac:dyDescent="0.35"/>
    <row r="17151" s="8" customFormat="1" x14ac:dyDescent="0.35"/>
    <row r="17152" s="8" customFormat="1" x14ac:dyDescent="0.35"/>
    <row r="17153" s="8" customFormat="1" x14ac:dyDescent="0.35"/>
    <row r="17154" s="8" customFormat="1" x14ac:dyDescent="0.35"/>
    <row r="17155" s="8" customFormat="1" x14ac:dyDescent="0.35"/>
    <row r="17156" s="8" customFormat="1" x14ac:dyDescent="0.35"/>
    <row r="17157" s="8" customFormat="1" x14ac:dyDescent="0.35"/>
    <row r="17158" s="8" customFormat="1" x14ac:dyDescent="0.35"/>
    <row r="17159" s="8" customFormat="1" x14ac:dyDescent="0.35"/>
    <row r="17160" s="8" customFormat="1" x14ac:dyDescent="0.35"/>
    <row r="17161" s="8" customFormat="1" x14ac:dyDescent="0.35"/>
    <row r="17162" s="8" customFormat="1" x14ac:dyDescent="0.35"/>
    <row r="17163" s="8" customFormat="1" x14ac:dyDescent="0.35"/>
    <row r="17164" s="8" customFormat="1" x14ac:dyDescent="0.35"/>
    <row r="17165" s="8" customFormat="1" x14ac:dyDescent="0.35"/>
    <row r="17166" s="8" customFormat="1" x14ac:dyDescent="0.35"/>
    <row r="17167" s="8" customFormat="1" x14ac:dyDescent="0.35"/>
    <row r="17168" s="8" customFormat="1" x14ac:dyDescent="0.35"/>
    <row r="17169" s="8" customFormat="1" x14ac:dyDescent="0.35"/>
    <row r="17170" s="8" customFormat="1" x14ac:dyDescent="0.35"/>
    <row r="17171" s="8" customFormat="1" x14ac:dyDescent="0.35"/>
    <row r="17172" s="8" customFormat="1" x14ac:dyDescent="0.35"/>
    <row r="17173" s="8" customFormat="1" x14ac:dyDescent="0.35"/>
    <row r="17174" s="8" customFormat="1" x14ac:dyDescent="0.35"/>
    <row r="17175" s="8" customFormat="1" x14ac:dyDescent="0.35"/>
    <row r="17176" s="8" customFormat="1" x14ac:dyDescent="0.35"/>
    <row r="17177" s="8" customFormat="1" x14ac:dyDescent="0.35"/>
    <row r="17178" s="8" customFormat="1" x14ac:dyDescent="0.35"/>
    <row r="17179" s="8" customFormat="1" x14ac:dyDescent="0.35"/>
    <row r="17180" s="8" customFormat="1" x14ac:dyDescent="0.35"/>
    <row r="17181" s="8" customFormat="1" x14ac:dyDescent="0.35"/>
    <row r="17182" s="8" customFormat="1" x14ac:dyDescent="0.35"/>
    <row r="17183" s="8" customFormat="1" x14ac:dyDescent="0.35"/>
    <row r="17184" s="8" customFormat="1" x14ac:dyDescent="0.35"/>
    <row r="17185" s="8" customFormat="1" x14ac:dyDescent="0.35"/>
    <row r="17186" s="8" customFormat="1" x14ac:dyDescent="0.35"/>
    <row r="17187" s="8" customFormat="1" x14ac:dyDescent="0.35"/>
    <row r="17188" s="8" customFormat="1" x14ac:dyDescent="0.35"/>
    <row r="17189" s="8" customFormat="1" x14ac:dyDescent="0.35"/>
    <row r="17190" s="8" customFormat="1" x14ac:dyDescent="0.35"/>
    <row r="17191" s="8" customFormat="1" x14ac:dyDescent="0.35"/>
    <row r="17192" s="8" customFormat="1" x14ac:dyDescent="0.35"/>
    <row r="17193" s="8" customFormat="1" x14ac:dyDescent="0.35"/>
    <row r="17194" s="8" customFormat="1" x14ac:dyDescent="0.35"/>
    <row r="17195" s="8" customFormat="1" x14ac:dyDescent="0.35"/>
    <row r="17196" s="8" customFormat="1" x14ac:dyDescent="0.35"/>
    <row r="17197" s="8" customFormat="1" x14ac:dyDescent="0.35"/>
    <row r="17198" s="8" customFormat="1" x14ac:dyDescent="0.35"/>
    <row r="17199" s="8" customFormat="1" x14ac:dyDescent="0.35"/>
    <row r="17200" s="8" customFormat="1" x14ac:dyDescent="0.35"/>
    <row r="17201" s="8" customFormat="1" x14ac:dyDescent="0.35"/>
    <row r="17202" s="8" customFormat="1" x14ac:dyDescent="0.35"/>
    <row r="17203" s="8" customFormat="1" x14ac:dyDescent="0.35"/>
    <row r="17204" s="8" customFormat="1" x14ac:dyDescent="0.35"/>
    <row r="17205" s="8" customFormat="1" x14ac:dyDescent="0.35"/>
    <row r="17206" s="8" customFormat="1" x14ac:dyDescent="0.35"/>
    <row r="17207" s="8" customFormat="1" x14ac:dyDescent="0.35"/>
    <row r="17208" s="8" customFormat="1" x14ac:dyDescent="0.35"/>
    <row r="17209" s="8" customFormat="1" x14ac:dyDescent="0.35"/>
    <row r="17210" s="8" customFormat="1" x14ac:dyDescent="0.35"/>
    <row r="17211" s="8" customFormat="1" x14ac:dyDescent="0.35"/>
    <row r="17212" s="8" customFormat="1" x14ac:dyDescent="0.35"/>
    <row r="17213" s="8" customFormat="1" x14ac:dyDescent="0.35"/>
    <row r="17214" s="8" customFormat="1" x14ac:dyDescent="0.35"/>
    <row r="17215" s="8" customFormat="1" x14ac:dyDescent="0.35"/>
    <row r="17216" s="8" customFormat="1" x14ac:dyDescent="0.35"/>
    <row r="17217" s="8" customFormat="1" x14ac:dyDescent="0.35"/>
    <row r="17218" s="8" customFormat="1" x14ac:dyDescent="0.35"/>
    <row r="17219" s="8" customFormat="1" x14ac:dyDescent="0.35"/>
    <row r="17220" s="8" customFormat="1" x14ac:dyDescent="0.35"/>
    <row r="17221" s="8" customFormat="1" x14ac:dyDescent="0.35"/>
    <row r="17222" s="8" customFormat="1" x14ac:dyDescent="0.35"/>
    <row r="17223" s="8" customFormat="1" x14ac:dyDescent="0.35"/>
    <row r="17224" s="8" customFormat="1" x14ac:dyDescent="0.35"/>
    <row r="17225" s="8" customFormat="1" x14ac:dyDescent="0.35"/>
    <row r="17226" s="8" customFormat="1" x14ac:dyDescent="0.35"/>
    <row r="17227" s="8" customFormat="1" x14ac:dyDescent="0.35"/>
    <row r="17228" s="8" customFormat="1" x14ac:dyDescent="0.35"/>
    <row r="17229" s="8" customFormat="1" x14ac:dyDescent="0.35"/>
    <row r="17230" s="8" customFormat="1" x14ac:dyDescent="0.35"/>
    <row r="17231" s="8" customFormat="1" x14ac:dyDescent="0.35"/>
    <row r="17232" s="8" customFormat="1" x14ac:dyDescent="0.35"/>
    <row r="17233" s="8" customFormat="1" x14ac:dyDescent="0.35"/>
    <row r="17234" s="8" customFormat="1" x14ac:dyDescent="0.35"/>
    <row r="17235" s="8" customFormat="1" x14ac:dyDescent="0.35"/>
    <row r="17236" s="8" customFormat="1" x14ac:dyDescent="0.35"/>
    <row r="17237" s="8" customFormat="1" x14ac:dyDescent="0.35"/>
    <row r="17238" s="8" customFormat="1" x14ac:dyDescent="0.35"/>
    <row r="17239" s="8" customFormat="1" x14ac:dyDescent="0.35"/>
    <row r="17240" s="8" customFormat="1" x14ac:dyDescent="0.35"/>
    <row r="17241" s="8" customFormat="1" x14ac:dyDescent="0.35"/>
    <row r="17242" s="8" customFormat="1" x14ac:dyDescent="0.35"/>
    <row r="17243" s="8" customFormat="1" x14ac:dyDescent="0.35"/>
    <row r="17244" s="8" customFormat="1" x14ac:dyDescent="0.35"/>
    <row r="17245" s="8" customFormat="1" x14ac:dyDescent="0.35"/>
    <row r="17246" s="8" customFormat="1" x14ac:dyDescent="0.35"/>
    <row r="17247" s="8" customFormat="1" x14ac:dyDescent="0.35"/>
    <row r="17248" s="8" customFormat="1" x14ac:dyDescent="0.35"/>
    <row r="17249" s="8" customFormat="1" x14ac:dyDescent="0.35"/>
    <row r="17250" s="8" customFormat="1" x14ac:dyDescent="0.35"/>
    <row r="17251" s="8" customFormat="1" x14ac:dyDescent="0.35"/>
    <row r="17252" s="8" customFormat="1" x14ac:dyDescent="0.35"/>
    <row r="17253" s="8" customFormat="1" x14ac:dyDescent="0.35"/>
    <row r="17254" s="8" customFormat="1" x14ac:dyDescent="0.35"/>
    <row r="17255" s="8" customFormat="1" x14ac:dyDescent="0.35"/>
    <row r="17256" s="8" customFormat="1" x14ac:dyDescent="0.35"/>
    <row r="17257" s="8" customFormat="1" x14ac:dyDescent="0.35"/>
    <row r="17258" s="8" customFormat="1" x14ac:dyDescent="0.35"/>
    <row r="17259" s="8" customFormat="1" x14ac:dyDescent="0.35"/>
    <row r="17260" s="8" customFormat="1" x14ac:dyDescent="0.35"/>
    <row r="17261" s="8" customFormat="1" x14ac:dyDescent="0.35"/>
    <row r="17262" s="8" customFormat="1" x14ac:dyDescent="0.35"/>
    <row r="17263" s="8" customFormat="1" x14ac:dyDescent="0.35"/>
    <row r="17264" s="8" customFormat="1" x14ac:dyDescent="0.35"/>
    <row r="17265" s="8" customFormat="1" x14ac:dyDescent="0.35"/>
    <row r="17266" s="8" customFormat="1" x14ac:dyDescent="0.35"/>
    <row r="17267" s="8" customFormat="1" x14ac:dyDescent="0.35"/>
    <row r="17268" s="8" customFormat="1" x14ac:dyDescent="0.35"/>
    <row r="17269" s="8" customFormat="1" x14ac:dyDescent="0.35"/>
    <row r="17270" s="8" customFormat="1" x14ac:dyDescent="0.35"/>
    <row r="17271" s="8" customFormat="1" x14ac:dyDescent="0.35"/>
    <row r="17272" s="8" customFormat="1" x14ac:dyDescent="0.35"/>
    <row r="17273" s="8" customFormat="1" x14ac:dyDescent="0.35"/>
    <row r="17274" s="8" customFormat="1" x14ac:dyDescent="0.35"/>
    <row r="17275" s="8" customFormat="1" x14ac:dyDescent="0.35"/>
    <row r="17276" s="8" customFormat="1" x14ac:dyDescent="0.35"/>
    <row r="17277" s="8" customFormat="1" x14ac:dyDescent="0.35"/>
    <row r="17278" s="8" customFormat="1" x14ac:dyDescent="0.35"/>
    <row r="17279" s="8" customFormat="1" x14ac:dyDescent="0.35"/>
    <row r="17280" s="8" customFormat="1" x14ac:dyDescent="0.35"/>
    <row r="17281" s="8" customFormat="1" x14ac:dyDescent="0.35"/>
    <row r="17282" s="8" customFormat="1" x14ac:dyDescent="0.35"/>
    <row r="17283" s="8" customFormat="1" x14ac:dyDescent="0.35"/>
    <row r="17284" s="8" customFormat="1" x14ac:dyDescent="0.35"/>
    <row r="17285" s="8" customFormat="1" x14ac:dyDescent="0.35"/>
    <row r="17286" s="8" customFormat="1" x14ac:dyDescent="0.35"/>
    <row r="17287" s="8" customFormat="1" x14ac:dyDescent="0.35"/>
    <row r="17288" s="8" customFormat="1" x14ac:dyDescent="0.35"/>
    <row r="17289" s="8" customFormat="1" x14ac:dyDescent="0.35"/>
    <row r="17290" s="8" customFormat="1" x14ac:dyDescent="0.35"/>
    <row r="17291" s="8" customFormat="1" x14ac:dyDescent="0.35"/>
    <row r="17292" s="8" customFormat="1" x14ac:dyDescent="0.35"/>
    <row r="17293" s="8" customFormat="1" x14ac:dyDescent="0.35"/>
    <row r="17294" s="8" customFormat="1" x14ac:dyDescent="0.35"/>
    <row r="17295" s="8" customFormat="1" x14ac:dyDescent="0.35"/>
    <row r="17296" s="8" customFormat="1" x14ac:dyDescent="0.35"/>
    <row r="17297" s="8" customFormat="1" x14ac:dyDescent="0.35"/>
    <row r="17298" s="8" customFormat="1" x14ac:dyDescent="0.35"/>
    <row r="17299" s="8" customFormat="1" x14ac:dyDescent="0.35"/>
    <row r="17300" s="8" customFormat="1" x14ac:dyDescent="0.35"/>
    <row r="17301" s="8" customFormat="1" x14ac:dyDescent="0.35"/>
    <row r="17302" s="8" customFormat="1" x14ac:dyDescent="0.35"/>
    <row r="17303" s="8" customFormat="1" x14ac:dyDescent="0.35"/>
    <row r="17304" s="8" customFormat="1" x14ac:dyDescent="0.35"/>
    <row r="17305" s="8" customFormat="1" x14ac:dyDescent="0.35"/>
    <row r="17306" s="8" customFormat="1" x14ac:dyDescent="0.35"/>
    <row r="17307" s="8" customFormat="1" x14ac:dyDescent="0.35"/>
    <row r="17308" s="8" customFormat="1" x14ac:dyDescent="0.35"/>
    <row r="17309" s="8" customFormat="1" x14ac:dyDescent="0.35"/>
    <row r="17310" s="8" customFormat="1" x14ac:dyDescent="0.35"/>
    <row r="17311" s="8" customFormat="1" x14ac:dyDescent="0.35"/>
    <row r="17312" s="8" customFormat="1" x14ac:dyDescent="0.35"/>
    <row r="17313" s="8" customFormat="1" x14ac:dyDescent="0.35"/>
    <row r="17314" s="8" customFormat="1" x14ac:dyDescent="0.35"/>
    <row r="17315" s="8" customFormat="1" x14ac:dyDescent="0.35"/>
    <row r="17316" s="8" customFormat="1" x14ac:dyDescent="0.35"/>
    <row r="17317" s="8" customFormat="1" x14ac:dyDescent="0.35"/>
    <row r="17318" s="8" customFormat="1" x14ac:dyDescent="0.35"/>
    <row r="17319" s="8" customFormat="1" x14ac:dyDescent="0.35"/>
    <row r="17320" s="8" customFormat="1" x14ac:dyDescent="0.35"/>
    <row r="17321" s="8" customFormat="1" x14ac:dyDescent="0.35"/>
    <row r="17322" s="8" customFormat="1" x14ac:dyDescent="0.35"/>
    <row r="17323" s="8" customFormat="1" x14ac:dyDescent="0.35"/>
    <row r="17324" s="8" customFormat="1" x14ac:dyDescent="0.35"/>
    <row r="17325" s="8" customFormat="1" x14ac:dyDescent="0.35"/>
    <row r="17326" s="8" customFormat="1" x14ac:dyDescent="0.35"/>
    <row r="17327" s="8" customFormat="1" x14ac:dyDescent="0.35"/>
    <row r="17328" s="8" customFormat="1" x14ac:dyDescent="0.35"/>
    <row r="17329" s="8" customFormat="1" x14ac:dyDescent="0.35"/>
    <row r="17330" s="8" customFormat="1" x14ac:dyDescent="0.35"/>
    <row r="17331" s="8" customFormat="1" x14ac:dyDescent="0.35"/>
    <row r="17332" s="8" customFormat="1" x14ac:dyDescent="0.35"/>
    <row r="17333" s="8" customFormat="1" x14ac:dyDescent="0.35"/>
    <row r="17334" s="8" customFormat="1" x14ac:dyDescent="0.35"/>
    <row r="17335" s="8" customFormat="1" x14ac:dyDescent="0.35"/>
    <row r="17336" s="8" customFormat="1" x14ac:dyDescent="0.35"/>
    <row r="17337" s="8" customFormat="1" x14ac:dyDescent="0.35"/>
    <row r="17338" s="8" customFormat="1" x14ac:dyDescent="0.35"/>
    <row r="17339" s="8" customFormat="1" x14ac:dyDescent="0.35"/>
    <row r="17340" s="8" customFormat="1" x14ac:dyDescent="0.35"/>
    <row r="17341" s="8" customFormat="1" x14ac:dyDescent="0.35"/>
    <row r="17342" s="8" customFormat="1" x14ac:dyDescent="0.35"/>
    <row r="17343" s="8" customFormat="1" x14ac:dyDescent="0.35"/>
    <row r="17344" s="8" customFormat="1" x14ac:dyDescent="0.35"/>
    <row r="17345" s="8" customFormat="1" x14ac:dyDescent="0.35"/>
    <row r="17346" s="8" customFormat="1" x14ac:dyDescent="0.35"/>
    <row r="17347" s="8" customFormat="1" x14ac:dyDescent="0.35"/>
    <row r="17348" s="8" customFormat="1" x14ac:dyDescent="0.35"/>
    <row r="17349" s="8" customFormat="1" x14ac:dyDescent="0.35"/>
    <row r="17350" s="8" customFormat="1" x14ac:dyDescent="0.35"/>
    <row r="17351" s="8" customFormat="1" x14ac:dyDescent="0.35"/>
    <row r="17352" s="8" customFormat="1" x14ac:dyDescent="0.35"/>
    <row r="17353" s="8" customFormat="1" x14ac:dyDescent="0.35"/>
    <row r="17354" s="8" customFormat="1" x14ac:dyDescent="0.35"/>
    <row r="17355" s="8" customFormat="1" x14ac:dyDescent="0.35"/>
    <row r="17356" s="8" customFormat="1" x14ac:dyDescent="0.35"/>
    <row r="17357" s="8" customFormat="1" x14ac:dyDescent="0.35"/>
    <row r="17358" s="8" customFormat="1" x14ac:dyDescent="0.35"/>
    <row r="17359" s="8" customFormat="1" x14ac:dyDescent="0.35"/>
    <row r="17360" s="8" customFormat="1" x14ac:dyDescent="0.35"/>
    <row r="17361" s="8" customFormat="1" x14ac:dyDescent="0.35"/>
    <row r="17362" s="8" customFormat="1" x14ac:dyDescent="0.35"/>
    <row r="17363" s="8" customFormat="1" x14ac:dyDescent="0.35"/>
    <row r="17364" s="8" customFormat="1" x14ac:dyDescent="0.35"/>
    <row r="17365" s="8" customFormat="1" x14ac:dyDescent="0.35"/>
    <row r="17366" s="8" customFormat="1" x14ac:dyDescent="0.35"/>
    <row r="17367" s="8" customFormat="1" x14ac:dyDescent="0.35"/>
    <row r="17368" s="8" customFormat="1" x14ac:dyDescent="0.35"/>
    <row r="17369" s="8" customFormat="1" x14ac:dyDescent="0.35"/>
    <row r="17370" s="8" customFormat="1" x14ac:dyDescent="0.35"/>
    <row r="17371" s="8" customFormat="1" x14ac:dyDescent="0.35"/>
    <row r="17372" s="8" customFormat="1" x14ac:dyDescent="0.35"/>
    <row r="17373" s="8" customFormat="1" x14ac:dyDescent="0.35"/>
    <row r="17374" s="8" customFormat="1" x14ac:dyDescent="0.35"/>
    <row r="17375" s="8" customFormat="1" x14ac:dyDescent="0.35"/>
    <row r="17376" s="8" customFormat="1" x14ac:dyDescent="0.35"/>
    <row r="17377" s="8" customFormat="1" x14ac:dyDescent="0.35"/>
    <row r="17378" s="8" customFormat="1" x14ac:dyDescent="0.35"/>
    <row r="17379" s="8" customFormat="1" x14ac:dyDescent="0.35"/>
    <row r="17380" s="8" customFormat="1" x14ac:dyDescent="0.35"/>
    <row r="17381" s="8" customFormat="1" x14ac:dyDescent="0.35"/>
    <row r="17382" s="8" customFormat="1" x14ac:dyDescent="0.35"/>
    <row r="17383" s="8" customFormat="1" x14ac:dyDescent="0.35"/>
    <row r="17384" s="8" customFormat="1" x14ac:dyDescent="0.35"/>
    <row r="17385" s="8" customFormat="1" x14ac:dyDescent="0.35"/>
    <row r="17386" s="8" customFormat="1" x14ac:dyDescent="0.35"/>
    <row r="17387" s="8" customFormat="1" x14ac:dyDescent="0.35"/>
    <row r="17388" s="8" customFormat="1" x14ac:dyDescent="0.35"/>
    <row r="17389" s="8" customFormat="1" x14ac:dyDescent="0.35"/>
    <row r="17390" s="8" customFormat="1" x14ac:dyDescent="0.35"/>
    <row r="17391" s="8" customFormat="1" x14ac:dyDescent="0.35"/>
    <row r="17392" s="8" customFormat="1" x14ac:dyDescent="0.35"/>
    <row r="17393" s="8" customFormat="1" x14ac:dyDescent="0.35"/>
    <row r="17394" s="8" customFormat="1" x14ac:dyDescent="0.35"/>
    <row r="17395" s="8" customFormat="1" x14ac:dyDescent="0.35"/>
    <row r="17396" s="8" customFormat="1" x14ac:dyDescent="0.35"/>
    <row r="17397" s="8" customFormat="1" x14ac:dyDescent="0.35"/>
    <row r="17398" s="8" customFormat="1" x14ac:dyDescent="0.35"/>
    <row r="17399" s="8" customFormat="1" x14ac:dyDescent="0.35"/>
    <row r="17400" s="8" customFormat="1" x14ac:dyDescent="0.35"/>
    <row r="17401" s="8" customFormat="1" x14ac:dyDescent="0.35"/>
    <row r="17402" s="8" customFormat="1" x14ac:dyDescent="0.35"/>
    <row r="17403" s="8" customFormat="1" x14ac:dyDescent="0.35"/>
    <row r="17404" s="8" customFormat="1" x14ac:dyDescent="0.35"/>
    <row r="17405" s="8" customFormat="1" x14ac:dyDescent="0.35"/>
    <row r="17406" s="8" customFormat="1" x14ac:dyDescent="0.35"/>
    <row r="17407" s="8" customFormat="1" x14ac:dyDescent="0.35"/>
    <row r="17408" s="8" customFormat="1" x14ac:dyDescent="0.35"/>
    <row r="17409" s="8" customFormat="1" x14ac:dyDescent="0.35"/>
    <row r="17410" s="8" customFormat="1" x14ac:dyDescent="0.35"/>
    <row r="17411" s="8" customFormat="1" x14ac:dyDescent="0.35"/>
    <row r="17412" s="8" customFormat="1" x14ac:dyDescent="0.35"/>
    <row r="17413" s="8" customFormat="1" x14ac:dyDescent="0.35"/>
    <row r="17414" s="8" customFormat="1" x14ac:dyDescent="0.35"/>
    <row r="17415" s="8" customFormat="1" x14ac:dyDescent="0.35"/>
    <row r="17416" s="8" customFormat="1" x14ac:dyDescent="0.35"/>
    <row r="17417" s="8" customFormat="1" x14ac:dyDescent="0.35"/>
    <row r="17418" s="8" customFormat="1" x14ac:dyDescent="0.35"/>
    <row r="17419" s="8" customFormat="1" x14ac:dyDescent="0.35"/>
    <row r="17420" s="8" customFormat="1" x14ac:dyDescent="0.35"/>
    <row r="17421" s="8" customFormat="1" x14ac:dyDescent="0.35"/>
    <row r="17422" s="8" customFormat="1" x14ac:dyDescent="0.35"/>
    <row r="17423" s="8" customFormat="1" x14ac:dyDescent="0.35"/>
    <row r="17424" s="8" customFormat="1" x14ac:dyDescent="0.35"/>
    <row r="17425" s="8" customFormat="1" x14ac:dyDescent="0.35"/>
    <row r="17426" s="8" customFormat="1" x14ac:dyDescent="0.35"/>
    <row r="17427" s="8" customFormat="1" x14ac:dyDescent="0.35"/>
    <row r="17428" s="8" customFormat="1" x14ac:dyDescent="0.35"/>
    <row r="17429" s="8" customFormat="1" x14ac:dyDescent="0.35"/>
    <row r="17430" s="8" customFormat="1" x14ac:dyDescent="0.35"/>
    <row r="17431" s="8" customFormat="1" x14ac:dyDescent="0.35"/>
    <row r="17432" s="8" customFormat="1" x14ac:dyDescent="0.35"/>
    <row r="17433" s="8" customFormat="1" x14ac:dyDescent="0.35"/>
    <row r="17434" s="8" customFormat="1" x14ac:dyDescent="0.35"/>
    <row r="17435" s="8" customFormat="1" x14ac:dyDescent="0.35"/>
    <row r="17436" s="8" customFormat="1" x14ac:dyDescent="0.35"/>
    <row r="17437" s="8" customFormat="1" x14ac:dyDescent="0.35"/>
    <row r="17438" s="8" customFormat="1" x14ac:dyDescent="0.35"/>
    <row r="17439" s="8" customFormat="1" x14ac:dyDescent="0.35"/>
    <row r="17440" s="8" customFormat="1" x14ac:dyDescent="0.35"/>
    <row r="17441" s="8" customFormat="1" x14ac:dyDescent="0.35"/>
    <row r="17442" s="8" customFormat="1" x14ac:dyDescent="0.35"/>
    <row r="17443" s="8" customFormat="1" x14ac:dyDescent="0.35"/>
    <row r="17444" s="8" customFormat="1" x14ac:dyDescent="0.35"/>
    <row r="17445" s="8" customFormat="1" x14ac:dyDescent="0.35"/>
    <row r="17446" s="8" customFormat="1" x14ac:dyDescent="0.35"/>
    <row r="17447" s="8" customFormat="1" x14ac:dyDescent="0.35"/>
    <row r="17448" s="8" customFormat="1" x14ac:dyDescent="0.35"/>
    <row r="17449" s="8" customFormat="1" x14ac:dyDescent="0.35"/>
    <row r="17450" s="8" customFormat="1" x14ac:dyDescent="0.35"/>
    <row r="17451" s="8" customFormat="1" x14ac:dyDescent="0.35"/>
    <row r="17452" s="8" customFormat="1" x14ac:dyDescent="0.35"/>
    <row r="17453" s="8" customFormat="1" x14ac:dyDescent="0.35"/>
    <row r="17454" s="8" customFormat="1" x14ac:dyDescent="0.35"/>
    <row r="17455" s="8" customFormat="1" x14ac:dyDescent="0.35"/>
    <row r="17456" s="8" customFormat="1" x14ac:dyDescent="0.35"/>
    <row r="17457" s="8" customFormat="1" x14ac:dyDescent="0.35"/>
    <row r="17458" s="8" customFormat="1" x14ac:dyDescent="0.35"/>
    <row r="17459" s="8" customFormat="1" x14ac:dyDescent="0.35"/>
    <row r="17460" s="8" customFormat="1" x14ac:dyDescent="0.35"/>
    <row r="17461" s="8" customFormat="1" x14ac:dyDescent="0.35"/>
    <row r="17462" s="8" customFormat="1" x14ac:dyDescent="0.35"/>
    <row r="17463" s="8" customFormat="1" x14ac:dyDescent="0.35"/>
    <row r="17464" s="8" customFormat="1" x14ac:dyDescent="0.35"/>
    <row r="17465" s="8" customFormat="1" x14ac:dyDescent="0.35"/>
    <row r="17466" s="8" customFormat="1" x14ac:dyDescent="0.35"/>
    <row r="17467" s="8" customFormat="1" x14ac:dyDescent="0.35"/>
    <row r="17468" s="8" customFormat="1" x14ac:dyDescent="0.35"/>
    <row r="17469" s="8" customFormat="1" x14ac:dyDescent="0.35"/>
    <row r="17470" s="8" customFormat="1" x14ac:dyDescent="0.35"/>
    <row r="17471" s="8" customFormat="1" x14ac:dyDescent="0.35"/>
    <row r="17472" s="8" customFormat="1" x14ac:dyDescent="0.35"/>
    <row r="17473" s="8" customFormat="1" x14ac:dyDescent="0.35"/>
    <row r="17474" s="8" customFormat="1" x14ac:dyDescent="0.35"/>
    <row r="17475" s="8" customFormat="1" x14ac:dyDescent="0.35"/>
    <row r="17476" s="8" customFormat="1" x14ac:dyDescent="0.35"/>
    <row r="17477" s="8" customFormat="1" x14ac:dyDescent="0.35"/>
    <row r="17478" s="8" customFormat="1" x14ac:dyDescent="0.35"/>
    <row r="17479" s="8" customFormat="1" x14ac:dyDescent="0.35"/>
    <row r="17480" s="8" customFormat="1" x14ac:dyDescent="0.35"/>
    <row r="17481" s="8" customFormat="1" x14ac:dyDescent="0.35"/>
    <row r="17482" s="8" customFormat="1" x14ac:dyDescent="0.35"/>
    <row r="17483" s="8" customFormat="1" x14ac:dyDescent="0.35"/>
    <row r="17484" s="8" customFormat="1" x14ac:dyDescent="0.35"/>
    <row r="17485" s="8" customFormat="1" x14ac:dyDescent="0.35"/>
    <row r="17486" s="8" customFormat="1" x14ac:dyDescent="0.35"/>
    <row r="17487" s="8" customFormat="1" x14ac:dyDescent="0.35"/>
    <row r="17488" s="8" customFormat="1" x14ac:dyDescent="0.35"/>
    <row r="17489" s="8" customFormat="1" x14ac:dyDescent="0.35"/>
    <row r="17490" s="8" customFormat="1" x14ac:dyDescent="0.35"/>
    <row r="17491" s="8" customFormat="1" x14ac:dyDescent="0.35"/>
    <row r="17492" s="8" customFormat="1" x14ac:dyDescent="0.35"/>
    <row r="17493" s="8" customFormat="1" x14ac:dyDescent="0.35"/>
    <row r="17494" s="8" customFormat="1" x14ac:dyDescent="0.35"/>
    <row r="17495" s="8" customFormat="1" x14ac:dyDescent="0.35"/>
    <row r="17496" s="8" customFormat="1" x14ac:dyDescent="0.35"/>
    <row r="17497" s="8" customFormat="1" x14ac:dyDescent="0.35"/>
    <row r="17498" s="8" customFormat="1" x14ac:dyDescent="0.35"/>
    <row r="17499" s="8" customFormat="1" x14ac:dyDescent="0.35"/>
    <row r="17500" s="8" customFormat="1" x14ac:dyDescent="0.35"/>
    <row r="17501" s="8" customFormat="1" x14ac:dyDescent="0.35"/>
    <row r="17502" s="8" customFormat="1" x14ac:dyDescent="0.35"/>
    <row r="17503" s="8" customFormat="1" x14ac:dyDescent="0.35"/>
    <row r="17504" s="8" customFormat="1" x14ac:dyDescent="0.35"/>
    <row r="17505" s="8" customFormat="1" x14ac:dyDescent="0.35"/>
    <row r="17506" s="8" customFormat="1" x14ac:dyDescent="0.35"/>
    <row r="17507" s="8" customFormat="1" x14ac:dyDescent="0.35"/>
    <row r="17508" s="8" customFormat="1" x14ac:dyDescent="0.35"/>
    <row r="17509" s="8" customFormat="1" x14ac:dyDescent="0.35"/>
    <row r="17510" s="8" customFormat="1" x14ac:dyDescent="0.35"/>
    <row r="17511" s="8" customFormat="1" x14ac:dyDescent="0.35"/>
    <row r="17512" s="8" customFormat="1" x14ac:dyDescent="0.35"/>
    <row r="17513" s="8" customFormat="1" x14ac:dyDescent="0.35"/>
    <row r="17514" s="8" customFormat="1" x14ac:dyDescent="0.35"/>
    <row r="17515" s="8" customFormat="1" x14ac:dyDescent="0.35"/>
    <row r="17516" s="8" customFormat="1" x14ac:dyDescent="0.35"/>
    <row r="17517" s="8" customFormat="1" x14ac:dyDescent="0.35"/>
    <row r="17518" s="8" customFormat="1" x14ac:dyDescent="0.35"/>
    <row r="17519" s="8" customFormat="1" x14ac:dyDescent="0.35"/>
    <row r="17520" s="8" customFormat="1" x14ac:dyDescent="0.35"/>
    <row r="17521" s="8" customFormat="1" x14ac:dyDescent="0.35"/>
    <row r="17522" s="8" customFormat="1" x14ac:dyDescent="0.35"/>
    <row r="17523" s="8" customFormat="1" x14ac:dyDescent="0.35"/>
    <row r="17524" s="8" customFormat="1" x14ac:dyDescent="0.35"/>
    <row r="17525" s="8" customFormat="1" x14ac:dyDescent="0.35"/>
    <row r="17526" s="8" customFormat="1" x14ac:dyDescent="0.35"/>
    <row r="17527" s="8" customFormat="1" x14ac:dyDescent="0.35"/>
    <row r="17528" s="8" customFormat="1" x14ac:dyDescent="0.35"/>
    <row r="17529" s="8" customFormat="1" x14ac:dyDescent="0.35"/>
    <row r="17530" s="8" customFormat="1" x14ac:dyDescent="0.35"/>
    <row r="17531" s="8" customFormat="1" x14ac:dyDescent="0.35"/>
    <row r="17532" s="8" customFormat="1" x14ac:dyDescent="0.35"/>
    <row r="17533" s="8" customFormat="1" x14ac:dyDescent="0.35"/>
    <row r="17534" s="8" customFormat="1" x14ac:dyDescent="0.35"/>
    <row r="17535" s="8" customFormat="1" x14ac:dyDescent="0.35"/>
    <row r="17536" s="8" customFormat="1" x14ac:dyDescent="0.35"/>
    <row r="17537" s="8" customFormat="1" x14ac:dyDescent="0.35"/>
    <row r="17538" s="8" customFormat="1" x14ac:dyDescent="0.35"/>
    <row r="17539" s="8" customFormat="1" x14ac:dyDescent="0.35"/>
    <row r="17540" s="8" customFormat="1" x14ac:dyDescent="0.35"/>
    <row r="17541" s="8" customFormat="1" x14ac:dyDescent="0.35"/>
    <row r="17542" s="8" customFormat="1" x14ac:dyDescent="0.35"/>
    <row r="17543" s="8" customFormat="1" x14ac:dyDescent="0.35"/>
    <row r="17544" s="8" customFormat="1" x14ac:dyDescent="0.35"/>
    <row r="17545" s="8" customFormat="1" x14ac:dyDescent="0.35"/>
    <row r="17546" s="8" customFormat="1" x14ac:dyDescent="0.35"/>
    <row r="17547" s="8" customFormat="1" x14ac:dyDescent="0.35"/>
    <row r="17548" s="8" customFormat="1" x14ac:dyDescent="0.35"/>
    <row r="17549" s="8" customFormat="1" x14ac:dyDescent="0.35"/>
    <row r="17550" s="8" customFormat="1" x14ac:dyDescent="0.35"/>
    <row r="17551" s="8" customFormat="1" x14ac:dyDescent="0.35"/>
    <row r="17552" s="8" customFormat="1" x14ac:dyDescent="0.35"/>
    <row r="17553" s="8" customFormat="1" x14ac:dyDescent="0.35"/>
    <row r="17554" s="8" customFormat="1" x14ac:dyDescent="0.35"/>
    <row r="17555" s="8" customFormat="1" x14ac:dyDescent="0.35"/>
    <row r="17556" s="8" customFormat="1" x14ac:dyDescent="0.35"/>
    <row r="17557" s="8" customFormat="1" x14ac:dyDescent="0.35"/>
    <row r="17558" s="8" customFormat="1" x14ac:dyDescent="0.35"/>
    <row r="17559" s="8" customFormat="1" x14ac:dyDescent="0.35"/>
    <row r="17560" s="8" customFormat="1" x14ac:dyDescent="0.35"/>
    <row r="17561" s="8" customFormat="1" x14ac:dyDescent="0.35"/>
    <row r="17562" s="8" customFormat="1" x14ac:dyDescent="0.35"/>
    <row r="17563" s="8" customFormat="1" x14ac:dyDescent="0.35"/>
    <row r="17564" s="8" customFormat="1" x14ac:dyDescent="0.35"/>
    <row r="17565" s="8" customFormat="1" x14ac:dyDescent="0.35"/>
    <row r="17566" s="8" customFormat="1" x14ac:dyDescent="0.35"/>
    <row r="17567" s="8" customFormat="1" x14ac:dyDescent="0.35"/>
    <row r="17568" s="8" customFormat="1" x14ac:dyDescent="0.35"/>
    <row r="17569" s="8" customFormat="1" x14ac:dyDescent="0.35"/>
    <row r="17570" s="8" customFormat="1" x14ac:dyDescent="0.35"/>
    <row r="17571" s="8" customFormat="1" x14ac:dyDescent="0.35"/>
    <row r="17572" s="8" customFormat="1" x14ac:dyDescent="0.35"/>
    <row r="17573" s="8" customFormat="1" x14ac:dyDescent="0.35"/>
    <row r="17574" s="8" customFormat="1" x14ac:dyDescent="0.35"/>
    <row r="17575" s="8" customFormat="1" x14ac:dyDescent="0.35"/>
    <row r="17576" s="8" customFormat="1" x14ac:dyDescent="0.35"/>
    <row r="17577" s="8" customFormat="1" x14ac:dyDescent="0.35"/>
    <row r="17578" s="8" customFormat="1" x14ac:dyDescent="0.35"/>
    <row r="17579" s="8" customFormat="1" x14ac:dyDescent="0.35"/>
    <row r="17580" s="8" customFormat="1" x14ac:dyDescent="0.35"/>
    <row r="17581" s="8" customFormat="1" x14ac:dyDescent="0.35"/>
    <row r="17582" s="8" customFormat="1" x14ac:dyDescent="0.35"/>
    <row r="17583" s="8" customFormat="1" x14ac:dyDescent="0.35"/>
    <row r="17584" s="8" customFormat="1" x14ac:dyDescent="0.35"/>
    <row r="17585" s="8" customFormat="1" x14ac:dyDescent="0.35"/>
    <row r="17586" s="8" customFormat="1" x14ac:dyDescent="0.35"/>
    <row r="17587" s="8" customFormat="1" x14ac:dyDescent="0.35"/>
    <row r="17588" s="8" customFormat="1" x14ac:dyDescent="0.35"/>
    <row r="17589" s="8" customFormat="1" x14ac:dyDescent="0.35"/>
    <row r="17590" s="8" customFormat="1" x14ac:dyDescent="0.35"/>
    <row r="17591" s="8" customFormat="1" x14ac:dyDescent="0.35"/>
    <row r="17592" s="8" customFormat="1" x14ac:dyDescent="0.35"/>
    <row r="17593" s="8" customFormat="1" x14ac:dyDescent="0.35"/>
    <row r="17594" s="8" customFormat="1" x14ac:dyDescent="0.35"/>
    <row r="17595" s="8" customFormat="1" x14ac:dyDescent="0.35"/>
    <row r="17596" s="8" customFormat="1" x14ac:dyDescent="0.35"/>
    <row r="17597" s="8" customFormat="1" x14ac:dyDescent="0.35"/>
    <row r="17598" s="8" customFormat="1" x14ac:dyDescent="0.35"/>
    <row r="17599" s="8" customFormat="1" x14ac:dyDescent="0.35"/>
    <row r="17600" s="8" customFormat="1" x14ac:dyDescent="0.35"/>
    <row r="17601" s="8" customFormat="1" x14ac:dyDescent="0.35"/>
    <row r="17602" s="8" customFormat="1" x14ac:dyDescent="0.35"/>
    <row r="17603" s="8" customFormat="1" x14ac:dyDescent="0.35"/>
    <row r="17604" s="8" customFormat="1" x14ac:dyDescent="0.35"/>
    <row r="17605" s="8" customFormat="1" x14ac:dyDescent="0.35"/>
    <row r="17606" s="8" customFormat="1" x14ac:dyDescent="0.35"/>
    <row r="17607" s="8" customFormat="1" x14ac:dyDescent="0.35"/>
    <row r="17608" s="8" customFormat="1" x14ac:dyDescent="0.35"/>
    <row r="17609" s="8" customFormat="1" x14ac:dyDescent="0.35"/>
    <row r="17610" s="8" customFormat="1" x14ac:dyDescent="0.35"/>
    <row r="17611" s="8" customFormat="1" x14ac:dyDescent="0.35"/>
    <row r="17612" s="8" customFormat="1" x14ac:dyDescent="0.35"/>
    <row r="17613" s="8" customFormat="1" x14ac:dyDescent="0.35"/>
    <row r="17614" s="8" customFormat="1" x14ac:dyDescent="0.35"/>
    <row r="17615" s="8" customFormat="1" x14ac:dyDescent="0.35"/>
    <row r="17616" s="8" customFormat="1" x14ac:dyDescent="0.35"/>
    <row r="17617" s="8" customFormat="1" x14ac:dyDescent="0.35"/>
    <row r="17618" s="8" customFormat="1" x14ac:dyDescent="0.35"/>
    <row r="17619" s="8" customFormat="1" x14ac:dyDescent="0.35"/>
    <row r="17620" s="8" customFormat="1" x14ac:dyDescent="0.35"/>
    <row r="17621" s="8" customFormat="1" x14ac:dyDescent="0.35"/>
    <row r="17622" s="8" customFormat="1" x14ac:dyDescent="0.35"/>
    <row r="17623" s="8" customFormat="1" x14ac:dyDescent="0.35"/>
    <row r="17624" s="8" customFormat="1" x14ac:dyDescent="0.35"/>
    <row r="17625" s="8" customFormat="1" x14ac:dyDescent="0.35"/>
    <row r="17626" s="8" customFormat="1" x14ac:dyDescent="0.35"/>
    <row r="17627" s="8" customFormat="1" x14ac:dyDescent="0.35"/>
    <row r="17628" s="8" customFormat="1" x14ac:dyDescent="0.35"/>
    <row r="17629" s="8" customFormat="1" x14ac:dyDescent="0.35"/>
    <row r="17630" s="8" customFormat="1" x14ac:dyDescent="0.35"/>
    <row r="17631" s="8" customFormat="1" x14ac:dyDescent="0.35"/>
    <row r="17632" s="8" customFormat="1" x14ac:dyDescent="0.35"/>
    <row r="17633" s="8" customFormat="1" x14ac:dyDescent="0.35"/>
    <row r="17634" s="8" customFormat="1" x14ac:dyDescent="0.35"/>
    <row r="17635" s="8" customFormat="1" x14ac:dyDescent="0.35"/>
    <row r="17636" s="8" customFormat="1" x14ac:dyDescent="0.35"/>
    <row r="17637" s="8" customFormat="1" x14ac:dyDescent="0.35"/>
    <row r="17638" s="8" customFormat="1" x14ac:dyDescent="0.35"/>
    <row r="17639" s="8" customFormat="1" x14ac:dyDescent="0.35"/>
    <row r="17640" s="8" customFormat="1" x14ac:dyDescent="0.35"/>
    <row r="17641" s="8" customFormat="1" x14ac:dyDescent="0.35"/>
    <row r="17642" s="8" customFormat="1" x14ac:dyDescent="0.35"/>
    <row r="17643" s="8" customFormat="1" x14ac:dyDescent="0.35"/>
    <row r="17644" s="8" customFormat="1" x14ac:dyDescent="0.35"/>
    <row r="17645" s="8" customFormat="1" x14ac:dyDescent="0.35"/>
    <row r="17646" s="8" customFormat="1" x14ac:dyDescent="0.35"/>
    <row r="17647" s="8" customFormat="1" x14ac:dyDescent="0.35"/>
    <row r="17648" s="8" customFormat="1" x14ac:dyDescent="0.35"/>
    <row r="17649" s="8" customFormat="1" x14ac:dyDescent="0.35"/>
    <row r="17650" s="8" customFormat="1" x14ac:dyDescent="0.35"/>
    <row r="17651" s="8" customFormat="1" x14ac:dyDescent="0.35"/>
    <row r="17652" s="8" customFormat="1" x14ac:dyDescent="0.35"/>
    <row r="17653" s="8" customFormat="1" x14ac:dyDescent="0.35"/>
    <row r="17654" s="8" customFormat="1" x14ac:dyDescent="0.35"/>
    <row r="17655" s="8" customFormat="1" x14ac:dyDescent="0.35"/>
    <row r="17656" s="8" customFormat="1" x14ac:dyDescent="0.35"/>
    <row r="17657" s="8" customFormat="1" x14ac:dyDescent="0.35"/>
    <row r="17658" s="8" customFormat="1" x14ac:dyDescent="0.35"/>
    <row r="17659" s="8" customFormat="1" x14ac:dyDescent="0.35"/>
    <row r="17660" s="8" customFormat="1" x14ac:dyDescent="0.35"/>
    <row r="17661" s="8" customFormat="1" x14ac:dyDescent="0.35"/>
    <row r="17662" s="8" customFormat="1" x14ac:dyDescent="0.35"/>
    <row r="17663" s="8" customFormat="1" x14ac:dyDescent="0.35"/>
    <row r="17664" s="8" customFormat="1" x14ac:dyDescent="0.35"/>
    <row r="17665" s="8" customFormat="1" x14ac:dyDescent="0.35"/>
    <row r="17666" s="8" customFormat="1" x14ac:dyDescent="0.35"/>
    <row r="17667" s="8" customFormat="1" x14ac:dyDescent="0.35"/>
    <row r="17668" s="8" customFormat="1" x14ac:dyDescent="0.35"/>
    <row r="17669" s="8" customFormat="1" x14ac:dyDescent="0.35"/>
    <row r="17670" s="8" customFormat="1" x14ac:dyDescent="0.35"/>
    <row r="17671" s="8" customFormat="1" x14ac:dyDescent="0.35"/>
    <row r="17672" s="8" customFormat="1" x14ac:dyDescent="0.35"/>
    <row r="17673" s="8" customFormat="1" x14ac:dyDescent="0.35"/>
    <row r="17674" s="8" customFormat="1" x14ac:dyDescent="0.35"/>
    <row r="17675" s="8" customFormat="1" x14ac:dyDescent="0.35"/>
    <row r="17676" s="8" customFormat="1" x14ac:dyDescent="0.35"/>
    <row r="17677" s="8" customFormat="1" x14ac:dyDescent="0.35"/>
    <row r="17678" s="8" customFormat="1" x14ac:dyDescent="0.35"/>
    <row r="17679" s="8" customFormat="1" x14ac:dyDescent="0.35"/>
    <row r="17680" s="8" customFormat="1" x14ac:dyDescent="0.35"/>
    <row r="17681" s="8" customFormat="1" x14ac:dyDescent="0.35"/>
    <row r="17682" s="8" customFormat="1" x14ac:dyDescent="0.35"/>
    <row r="17683" s="8" customFormat="1" x14ac:dyDescent="0.35"/>
    <row r="17684" s="8" customFormat="1" x14ac:dyDescent="0.35"/>
    <row r="17685" s="8" customFormat="1" x14ac:dyDescent="0.35"/>
    <row r="17686" s="8" customFormat="1" x14ac:dyDescent="0.35"/>
    <row r="17687" s="8" customFormat="1" x14ac:dyDescent="0.35"/>
    <row r="17688" s="8" customFormat="1" x14ac:dyDescent="0.35"/>
    <row r="17689" s="8" customFormat="1" x14ac:dyDescent="0.35"/>
    <row r="17690" s="8" customFormat="1" x14ac:dyDescent="0.35"/>
    <row r="17691" s="8" customFormat="1" x14ac:dyDescent="0.35"/>
    <row r="17692" s="8" customFormat="1" x14ac:dyDescent="0.35"/>
    <row r="17693" s="8" customFormat="1" x14ac:dyDescent="0.35"/>
    <row r="17694" s="8" customFormat="1" x14ac:dyDescent="0.35"/>
    <row r="17695" s="8" customFormat="1" x14ac:dyDescent="0.35"/>
    <row r="17696" s="8" customFormat="1" x14ac:dyDescent="0.35"/>
    <row r="17697" s="8" customFormat="1" x14ac:dyDescent="0.35"/>
    <row r="17698" s="8" customFormat="1" x14ac:dyDescent="0.35"/>
    <row r="17699" s="8" customFormat="1" x14ac:dyDescent="0.35"/>
    <row r="17700" s="8" customFormat="1" x14ac:dyDescent="0.35"/>
    <row r="17701" s="8" customFormat="1" x14ac:dyDescent="0.35"/>
    <row r="17702" s="8" customFormat="1" x14ac:dyDescent="0.35"/>
    <row r="17703" s="8" customFormat="1" x14ac:dyDescent="0.35"/>
    <row r="17704" s="8" customFormat="1" x14ac:dyDescent="0.35"/>
    <row r="17705" s="8" customFormat="1" x14ac:dyDescent="0.35"/>
    <row r="17706" s="8" customFormat="1" x14ac:dyDescent="0.35"/>
    <row r="17707" s="8" customFormat="1" x14ac:dyDescent="0.35"/>
    <row r="17708" s="8" customFormat="1" x14ac:dyDescent="0.35"/>
    <row r="17709" s="8" customFormat="1" x14ac:dyDescent="0.35"/>
    <row r="17710" s="8" customFormat="1" x14ac:dyDescent="0.35"/>
    <row r="17711" s="8" customFormat="1" x14ac:dyDescent="0.35"/>
    <row r="17712" s="8" customFormat="1" x14ac:dyDescent="0.35"/>
    <row r="17713" s="8" customFormat="1" x14ac:dyDescent="0.35"/>
    <row r="17714" s="8" customFormat="1" x14ac:dyDescent="0.35"/>
    <row r="17715" s="8" customFormat="1" x14ac:dyDescent="0.35"/>
    <row r="17716" s="8" customFormat="1" x14ac:dyDescent="0.35"/>
    <row r="17717" s="8" customFormat="1" x14ac:dyDescent="0.35"/>
    <row r="17718" s="8" customFormat="1" x14ac:dyDescent="0.35"/>
    <row r="17719" s="8" customFormat="1" x14ac:dyDescent="0.35"/>
    <row r="17720" s="8" customFormat="1" x14ac:dyDescent="0.35"/>
    <row r="17721" s="8" customFormat="1" x14ac:dyDescent="0.35"/>
    <row r="17722" s="8" customFormat="1" x14ac:dyDescent="0.35"/>
    <row r="17723" s="8" customFormat="1" x14ac:dyDescent="0.35"/>
    <row r="17724" s="8" customFormat="1" x14ac:dyDescent="0.35"/>
    <row r="17725" s="8" customFormat="1" x14ac:dyDescent="0.35"/>
    <row r="17726" s="8" customFormat="1" x14ac:dyDescent="0.35"/>
    <row r="17727" s="8" customFormat="1" x14ac:dyDescent="0.35"/>
    <row r="17728" s="8" customFormat="1" x14ac:dyDescent="0.35"/>
    <row r="17729" s="8" customFormat="1" x14ac:dyDescent="0.35"/>
    <row r="17730" s="8" customFormat="1" x14ac:dyDescent="0.35"/>
    <row r="17731" s="8" customFormat="1" x14ac:dyDescent="0.35"/>
    <row r="17732" s="8" customFormat="1" x14ac:dyDescent="0.35"/>
    <row r="17733" s="8" customFormat="1" x14ac:dyDescent="0.35"/>
    <row r="17734" s="8" customFormat="1" x14ac:dyDescent="0.35"/>
    <row r="17735" s="8" customFormat="1" x14ac:dyDescent="0.35"/>
    <row r="17736" s="8" customFormat="1" x14ac:dyDescent="0.35"/>
    <row r="17737" s="8" customFormat="1" x14ac:dyDescent="0.35"/>
    <row r="17738" s="8" customFormat="1" x14ac:dyDescent="0.35"/>
    <row r="17739" s="8" customFormat="1" x14ac:dyDescent="0.35"/>
    <row r="17740" s="8" customFormat="1" x14ac:dyDescent="0.35"/>
    <row r="17741" s="8" customFormat="1" x14ac:dyDescent="0.35"/>
    <row r="17742" s="8" customFormat="1" x14ac:dyDescent="0.35"/>
    <row r="17743" s="8" customFormat="1" x14ac:dyDescent="0.35"/>
    <row r="17744" s="8" customFormat="1" x14ac:dyDescent="0.35"/>
    <row r="17745" s="8" customFormat="1" x14ac:dyDescent="0.35"/>
    <row r="17746" s="8" customFormat="1" x14ac:dyDescent="0.35"/>
    <row r="17747" s="8" customFormat="1" x14ac:dyDescent="0.35"/>
    <row r="17748" s="8" customFormat="1" x14ac:dyDescent="0.35"/>
    <row r="17749" s="8" customFormat="1" x14ac:dyDescent="0.35"/>
    <row r="17750" s="8" customFormat="1" x14ac:dyDescent="0.35"/>
    <row r="17751" s="8" customFormat="1" x14ac:dyDescent="0.35"/>
    <row r="17752" s="8" customFormat="1" x14ac:dyDescent="0.35"/>
    <row r="17753" s="8" customFormat="1" x14ac:dyDescent="0.35"/>
    <row r="17754" s="8" customFormat="1" x14ac:dyDescent="0.35"/>
    <row r="17755" s="8" customFormat="1" x14ac:dyDescent="0.35"/>
    <row r="17756" s="8" customFormat="1" x14ac:dyDescent="0.35"/>
    <row r="17757" s="8" customFormat="1" x14ac:dyDescent="0.35"/>
    <row r="17758" s="8" customFormat="1" x14ac:dyDescent="0.35"/>
    <row r="17759" s="8" customFormat="1" x14ac:dyDescent="0.35"/>
    <row r="17760" s="8" customFormat="1" x14ac:dyDescent="0.35"/>
    <row r="17761" s="8" customFormat="1" x14ac:dyDescent="0.35"/>
    <row r="17762" s="8" customFormat="1" x14ac:dyDescent="0.35"/>
    <row r="17763" s="8" customFormat="1" x14ac:dyDescent="0.35"/>
    <row r="17764" s="8" customFormat="1" x14ac:dyDescent="0.35"/>
    <row r="17765" s="8" customFormat="1" x14ac:dyDescent="0.35"/>
    <row r="17766" s="8" customFormat="1" x14ac:dyDescent="0.35"/>
    <row r="17767" s="8" customFormat="1" x14ac:dyDescent="0.35"/>
    <row r="17768" s="8" customFormat="1" x14ac:dyDescent="0.35"/>
    <row r="17769" s="8" customFormat="1" x14ac:dyDescent="0.35"/>
    <row r="17770" s="8" customFormat="1" x14ac:dyDescent="0.35"/>
    <row r="17771" s="8" customFormat="1" x14ac:dyDescent="0.35"/>
    <row r="17772" s="8" customFormat="1" x14ac:dyDescent="0.35"/>
    <row r="17773" s="8" customFormat="1" x14ac:dyDescent="0.35"/>
    <row r="17774" s="8" customFormat="1" x14ac:dyDescent="0.35"/>
    <row r="17775" s="8" customFormat="1" x14ac:dyDescent="0.35"/>
    <row r="17776" s="8" customFormat="1" x14ac:dyDescent="0.35"/>
    <row r="17777" s="8" customFormat="1" x14ac:dyDescent="0.35"/>
    <row r="17778" s="8" customFormat="1" x14ac:dyDescent="0.35"/>
    <row r="17779" s="8" customFormat="1" x14ac:dyDescent="0.35"/>
    <row r="17780" s="8" customFormat="1" x14ac:dyDescent="0.35"/>
    <row r="17781" s="8" customFormat="1" x14ac:dyDescent="0.35"/>
    <row r="17782" s="8" customFormat="1" x14ac:dyDescent="0.35"/>
    <row r="17783" s="8" customFormat="1" x14ac:dyDescent="0.35"/>
    <row r="17784" s="8" customFormat="1" x14ac:dyDescent="0.35"/>
    <row r="17785" s="8" customFormat="1" x14ac:dyDescent="0.35"/>
    <row r="17786" s="8" customFormat="1" x14ac:dyDescent="0.35"/>
    <row r="17787" s="8" customFormat="1" x14ac:dyDescent="0.35"/>
    <row r="17788" s="8" customFormat="1" x14ac:dyDescent="0.35"/>
    <row r="17789" s="8" customFormat="1" x14ac:dyDescent="0.35"/>
    <row r="17790" s="8" customFormat="1" x14ac:dyDescent="0.35"/>
    <row r="17791" s="8" customFormat="1" x14ac:dyDescent="0.35"/>
    <row r="17792" s="8" customFormat="1" x14ac:dyDescent="0.35"/>
    <row r="17793" s="8" customFormat="1" x14ac:dyDescent="0.35"/>
    <row r="17794" s="8" customFormat="1" x14ac:dyDescent="0.35"/>
    <row r="17795" s="8" customFormat="1" x14ac:dyDescent="0.35"/>
    <row r="17796" s="8" customFormat="1" x14ac:dyDescent="0.35"/>
    <row r="17797" s="8" customFormat="1" x14ac:dyDescent="0.35"/>
    <row r="17798" s="8" customFormat="1" x14ac:dyDescent="0.35"/>
    <row r="17799" s="8" customFormat="1" x14ac:dyDescent="0.35"/>
    <row r="17800" s="8" customFormat="1" x14ac:dyDescent="0.35"/>
    <row r="17801" s="8" customFormat="1" x14ac:dyDescent="0.35"/>
    <row r="17802" s="8" customFormat="1" x14ac:dyDescent="0.35"/>
    <row r="17803" s="8" customFormat="1" x14ac:dyDescent="0.35"/>
    <row r="17804" s="8" customFormat="1" x14ac:dyDescent="0.35"/>
    <row r="17805" s="8" customFormat="1" x14ac:dyDescent="0.35"/>
    <row r="17806" s="8" customFormat="1" x14ac:dyDescent="0.35"/>
    <row r="17807" s="8" customFormat="1" x14ac:dyDescent="0.35"/>
    <row r="17808" s="8" customFormat="1" x14ac:dyDescent="0.35"/>
    <row r="17809" s="8" customFormat="1" x14ac:dyDescent="0.35"/>
    <row r="17810" s="8" customFormat="1" x14ac:dyDescent="0.35"/>
    <row r="17811" s="8" customFormat="1" x14ac:dyDescent="0.35"/>
    <row r="17812" s="8" customFormat="1" x14ac:dyDescent="0.35"/>
    <row r="17813" s="8" customFormat="1" x14ac:dyDescent="0.35"/>
    <row r="17814" s="8" customFormat="1" x14ac:dyDescent="0.35"/>
    <row r="17815" s="8" customFormat="1" x14ac:dyDescent="0.35"/>
    <row r="17816" s="8" customFormat="1" x14ac:dyDescent="0.35"/>
    <row r="17817" s="8" customFormat="1" x14ac:dyDescent="0.35"/>
    <row r="17818" s="8" customFormat="1" x14ac:dyDescent="0.35"/>
    <row r="17819" s="8" customFormat="1" x14ac:dyDescent="0.35"/>
    <row r="17820" s="8" customFormat="1" x14ac:dyDescent="0.35"/>
    <row r="17821" s="8" customFormat="1" x14ac:dyDescent="0.35"/>
    <row r="17822" s="8" customFormat="1" x14ac:dyDescent="0.35"/>
    <row r="17823" s="8" customFormat="1" x14ac:dyDescent="0.35"/>
    <row r="17824" s="8" customFormat="1" x14ac:dyDescent="0.35"/>
    <row r="17825" s="8" customFormat="1" x14ac:dyDescent="0.35"/>
    <row r="17826" s="8" customFormat="1" x14ac:dyDescent="0.35"/>
    <row r="17827" s="8" customFormat="1" x14ac:dyDescent="0.35"/>
    <row r="17828" s="8" customFormat="1" x14ac:dyDescent="0.35"/>
    <row r="17829" s="8" customFormat="1" x14ac:dyDescent="0.35"/>
    <row r="17830" s="8" customFormat="1" x14ac:dyDescent="0.35"/>
    <row r="17831" s="8" customFormat="1" x14ac:dyDescent="0.35"/>
    <row r="17832" s="8" customFormat="1" x14ac:dyDescent="0.35"/>
    <row r="17833" s="8" customFormat="1" x14ac:dyDescent="0.35"/>
    <row r="17834" s="8" customFormat="1" x14ac:dyDescent="0.35"/>
    <row r="17835" s="8" customFormat="1" x14ac:dyDescent="0.35"/>
    <row r="17836" s="8" customFormat="1" x14ac:dyDescent="0.35"/>
    <row r="17837" s="8" customFormat="1" x14ac:dyDescent="0.35"/>
    <row r="17838" s="8" customFormat="1" x14ac:dyDescent="0.35"/>
    <row r="17839" s="8" customFormat="1" x14ac:dyDescent="0.35"/>
    <row r="17840" s="8" customFormat="1" x14ac:dyDescent="0.35"/>
    <row r="17841" s="8" customFormat="1" x14ac:dyDescent="0.35"/>
    <row r="17842" s="8" customFormat="1" x14ac:dyDescent="0.35"/>
    <row r="17843" s="8" customFormat="1" x14ac:dyDescent="0.35"/>
    <row r="17844" s="8" customFormat="1" x14ac:dyDescent="0.35"/>
    <row r="17845" s="8" customFormat="1" x14ac:dyDescent="0.35"/>
    <row r="17846" s="8" customFormat="1" x14ac:dyDescent="0.35"/>
    <row r="17847" s="8" customFormat="1" x14ac:dyDescent="0.35"/>
    <row r="17848" s="8" customFormat="1" x14ac:dyDescent="0.35"/>
    <row r="17849" s="8" customFormat="1" x14ac:dyDescent="0.35"/>
    <row r="17850" s="8" customFormat="1" x14ac:dyDescent="0.35"/>
    <row r="17851" s="8" customFormat="1" x14ac:dyDescent="0.35"/>
    <row r="17852" s="8" customFormat="1" x14ac:dyDescent="0.35"/>
    <row r="17853" s="8" customFormat="1" x14ac:dyDescent="0.35"/>
    <row r="17854" s="8" customFormat="1" x14ac:dyDescent="0.35"/>
    <row r="17855" s="8" customFormat="1" x14ac:dyDescent="0.35"/>
    <row r="17856" s="8" customFormat="1" x14ac:dyDescent="0.35"/>
    <row r="17857" s="8" customFormat="1" x14ac:dyDescent="0.35"/>
    <row r="17858" s="8" customFormat="1" x14ac:dyDescent="0.35"/>
    <row r="17859" s="8" customFormat="1" x14ac:dyDescent="0.35"/>
    <row r="17860" s="8" customFormat="1" x14ac:dyDescent="0.35"/>
    <row r="17861" s="8" customFormat="1" x14ac:dyDescent="0.35"/>
    <row r="17862" s="8" customFormat="1" x14ac:dyDescent="0.35"/>
    <row r="17863" s="8" customFormat="1" x14ac:dyDescent="0.35"/>
    <row r="17864" s="8" customFormat="1" x14ac:dyDescent="0.35"/>
    <row r="17865" s="8" customFormat="1" x14ac:dyDescent="0.35"/>
    <row r="17866" s="8" customFormat="1" x14ac:dyDescent="0.35"/>
    <row r="17867" s="8" customFormat="1" x14ac:dyDescent="0.35"/>
    <row r="17868" s="8" customFormat="1" x14ac:dyDescent="0.35"/>
    <row r="17869" s="8" customFormat="1" x14ac:dyDescent="0.35"/>
    <row r="17870" s="8" customFormat="1" x14ac:dyDescent="0.35"/>
    <row r="17871" s="8" customFormat="1" x14ac:dyDescent="0.35"/>
    <row r="17872" s="8" customFormat="1" x14ac:dyDescent="0.35"/>
    <row r="17873" s="8" customFormat="1" x14ac:dyDescent="0.35"/>
    <row r="17874" s="8" customFormat="1" x14ac:dyDescent="0.35"/>
    <row r="17875" s="8" customFormat="1" x14ac:dyDescent="0.35"/>
    <row r="17876" s="8" customFormat="1" x14ac:dyDescent="0.35"/>
    <row r="17877" s="8" customFormat="1" x14ac:dyDescent="0.35"/>
    <row r="17878" s="8" customFormat="1" x14ac:dyDescent="0.35"/>
    <row r="17879" s="8" customFormat="1" x14ac:dyDescent="0.35"/>
    <row r="17880" s="8" customFormat="1" x14ac:dyDescent="0.35"/>
    <row r="17881" s="8" customFormat="1" x14ac:dyDescent="0.35"/>
    <row r="17882" s="8" customFormat="1" x14ac:dyDescent="0.35"/>
    <row r="17883" s="8" customFormat="1" x14ac:dyDescent="0.35"/>
    <row r="17884" s="8" customFormat="1" x14ac:dyDescent="0.35"/>
    <row r="17885" s="8" customFormat="1" x14ac:dyDescent="0.35"/>
    <row r="17886" s="8" customFormat="1" x14ac:dyDescent="0.35"/>
    <row r="17887" s="8" customFormat="1" x14ac:dyDescent="0.35"/>
    <row r="17888" s="8" customFormat="1" x14ac:dyDescent="0.35"/>
    <row r="17889" s="8" customFormat="1" x14ac:dyDescent="0.35"/>
    <row r="17890" s="8" customFormat="1" x14ac:dyDescent="0.35"/>
    <row r="17891" s="8" customFormat="1" x14ac:dyDescent="0.35"/>
    <row r="17892" s="8" customFormat="1" x14ac:dyDescent="0.35"/>
    <row r="17893" s="8" customFormat="1" x14ac:dyDescent="0.35"/>
    <row r="17894" s="8" customFormat="1" x14ac:dyDescent="0.35"/>
    <row r="17895" s="8" customFormat="1" x14ac:dyDescent="0.35"/>
    <row r="17896" s="8" customFormat="1" x14ac:dyDescent="0.35"/>
    <row r="17897" s="8" customFormat="1" x14ac:dyDescent="0.35"/>
    <row r="17898" s="8" customFormat="1" x14ac:dyDescent="0.35"/>
    <row r="17899" s="8" customFormat="1" x14ac:dyDescent="0.35"/>
    <row r="17900" s="8" customFormat="1" x14ac:dyDescent="0.35"/>
    <row r="17901" s="8" customFormat="1" x14ac:dyDescent="0.35"/>
    <row r="17902" s="8" customFormat="1" x14ac:dyDescent="0.35"/>
    <row r="17903" s="8" customFormat="1" x14ac:dyDescent="0.35"/>
    <row r="17904" s="8" customFormat="1" x14ac:dyDescent="0.35"/>
    <row r="17905" s="8" customFormat="1" x14ac:dyDescent="0.35"/>
    <row r="17906" s="8" customFormat="1" x14ac:dyDescent="0.35"/>
    <row r="17907" s="8" customFormat="1" x14ac:dyDescent="0.35"/>
    <row r="17908" s="8" customFormat="1" x14ac:dyDescent="0.35"/>
    <row r="17909" s="8" customFormat="1" x14ac:dyDescent="0.35"/>
    <row r="17910" s="8" customFormat="1" x14ac:dyDescent="0.35"/>
    <row r="17911" s="8" customFormat="1" x14ac:dyDescent="0.35"/>
    <row r="17912" s="8" customFormat="1" x14ac:dyDescent="0.35"/>
    <row r="17913" s="8" customFormat="1" x14ac:dyDescent="0.35"/>
    <row r="17914" s="8" customFormat="1" x14ac:dyDescent="0.35"/>
    <row r="17915" s="8" customFormat="1" x14ac:dyDescent="0.35"/>
    <row r="17916" s="8" customFormat="1" x14ac:dyDescent="0.35"/>
    <row r="17917" s="8" customFormat="1" x14ac:dyDescent="0.35"/>
    <row r="17918" s="8" customFormat="1" x14ac:dyDescent="0.35"/>
    <row r="17919" s="8" customFormat="1" x14ac:dyDescent="0.35"/>
    <row r="17920" s="8" customFormat="1" x14ac:dyDescent="0.35"/>
    <row r="17921" s="8" customFormat="1" x14ac:dyDescent="0.35"/>
    <row r="17922" s="8" customFormat="1" x14ac:dyDescent="0.35"/>
    <row r="17923" s="8" customFormat="1" x14ac:dyDescent="0.35"/>
    <row r="17924" s="8" customFormat="1" x14ac:dyDescent="0.35"/>
    <row r="17925" s="8" customFormat="1" x14ac:dyDescent="0.35"/>
    <row r="17926" s="8" customFormat="1" x14ac:dyDescent="0.35"/>
    <row r="17927" s="8" customFormat="1" x14ac:dyDescent="0.35"/>
    <row r="17928" s="8" customFormat="1" x14ac:dyDescent="0.35"/>
    <row r="17929" s="8" customFormat="1" x14ac:dyDescent="0.35"/>
    <row r="17930" s="8" customFormat="1" x14ac:dyDescent="0.35"/>
    <row r="17931" s="8" customFormat="1" x14ac:dyDescent="0.35"/>
    <row r="17932" s="8" customFormat="1" x14ac:dyDescent="0.35"/>
    <row r="17933" s="8" customFormat="1" x14ac:dyDescent="0.35"/>
    <row r="17934" s="8" customFormat="1" x14ac:dyDescent="0.35"/>
    <row r="17935" s="8" customFormat="1" x14ac:dyDescent="0.35"/>
    <row r="17936" s="8" customFormat="1" x14ac:dyDescent="0.35"/>
    <row r="17937" s="8" customFormat="1" x14ac:dyDescent="0.35"/>
    <row r="17938" s="8" customFormat="1" x14ac:dyDescent="0.35"/>
    <row r="17939" s="8" customFormat="1" x14ac:dyDescent="0.35"/>
    <row r="17940" s="8" customFormat="1" x14ac:dyDescent="0.35"/>
    <row r="17941" s="8" customFormat="1" x14ac:dyDescent="0.35"/>
    <row r="17942" s="8" customFormat="1" x14ac:dyDescent="0.35"/>
    <row r="17943" s="8" customFormat="1" x14ac:dyDescent="0.35"/>
    <row r="17944" s="8" customFormat="1" x14ac:dyDescent="0.35"/>
    <row r="17945" s="8" customFormat="1" x14ac:dyDescent="0.35"/>
    <row r="17946" s="8" customFormat="1" x14ac:dyDescent="0.35"/>
    <row r="17947" s="8" customFormat="1" x14ac:dyDescent="0.35"/>
    <row r="17948" s="8" customFormat="1" x14ac:dyDescent="0.35"/>
    <row r="17949" s="8" customFormat="1" x14ac:dyDescent="0.35"/>
    <row r="17950" s="8" customFormat="1" x14ac:dyDescent="0.35"/>
    <row r="17951" s="8" customFormat="1" x14ac:dyDescent="0.35"/>
    <row r="17952" s="8" customFormat="1" x14ac:dyDescent="0.35"/>
    <row r="17953" s="8" customFormat="1" x14ac:dyDescent="0.35"/>
    <row r="17954" s="8" customFormat="1" x14ac:dyDescent="0.35"/>
    <row r="17955" s="8" customFormat="1" x14ac:dyDescent="0.35"/>
    <row r="17956" s="8" customFormat="1" x14ac:dyDescent="0.35"/>
    <row r="17957" s="8" customFormat="1" x14ac:dyDescent="0.35"/>
    <row r="17958" s="8" customFormat="1" x14ac:dyDescent="0.35"/>
    <row r="17959" s="8" customFormat="1" x14ac:dyDescent="0.35"/>
    <row r="17960" s="8" customFormat="1" x14ac:dyDescent="0.35"/>
    <row r="17961" s="8" customFormat="1" x14ac:dyDescent="0.35"/>
    <row r="17962" s="8" customFormat="1" x14ac:dyDescent="0.35"/>
    <row r="17963" s="8" customFormat="1" x14ac:dyDescent="0.35"/>
    <row r="17964" s="8" customFormat="1" x14ac:dyDescent="0.35"/>
    <row r="17965" s="8" customFormat="1" x14ac:dyDescent="0.35"/>
    <row r="17966" s="8" customFormat="1" x14ac:dyDescent="0.35"/>
    <row r="17967" s="8" customFormat="1" x14ac:dyDescent="0.35"/>
    <row r="17968" s="8" customFormat="1" x14ac:dyDescent="0.35"/>
    <row r="17969" s="8" customFormat="1" x14ac:dyDescent="0.35"/>
    <row r="17970" s="8" customFormat="1" x14ac:dyDescent="0.35"/>
    <row r="17971" s="8" customFormat="1" x14ac:dyDescent="0.35"/>
    <row r="17972" s="8" customFormat="1" x14ac:dyDescent="0.35"/>
    <row r="17973" s="8" customFormat="1" x14ac:dyDescent="0.35"/>
    <row r="17974" s="8" customFormat="1" x14ac:dyDescent="0.35"/>
    <row r="17975" s="8" customFormat="1" x14ac:dyDescent="0.35"/>
    <row r="17976" s="8" customFormat="1" x14ac:dyDescent="0.35"/>
    <row r="17977" s="8" customFormat="1" x14ac:dyDescent="0.35"/>
    <row r="17978" s="8" customFormat="1" x14ac:dyDescent="0.35"/>
    <row r="17979" s="8" customFormat="1" x14ac:dyDescent="0.35"/>
    <row r="17980" s="8" customFormat="1" x14ac:dyDescent="0.35"/>
    <row r="17981" s="8" customFormat="1" x14ac:dyDescent="0.35"/>
    <row r="17982" s="8" customFormat="1" x14ac:dyDescent="0.35"/>
    <row r="17983" s="8" customFormat="1" x14ac:dyDescent="0.35"/>
    <row r="17984" s="8" customFormat="1" x14ac:dyDescent="0.35"/>
    <row r="17985" s="8" customFormat="1" x14ac:dyDescent="0.35"/>
    <row r="17986" s="8" customFormat="1" x14ac:dyDescent="0.35"/>
    <row r="17987" s="8" customFormat="1" x14ac:dyDescent="0.35"/>
    <row r="17988" s="8" customFormat="1" x14ac:dyDescent="0.35"/>
    <row r="17989" s="8" customFormat="1" x14ac:dyDescent="0.35"/>
    <row r="17990" s="8" customFormat="1" x14ac:dyDescent="0.35"/>
    <row r="17991" s="8" customFormat="1" x14ac:dyDescent="0.35"/>
    <row r="17992" s="8" customFormat="1" x14ac:dyDescent="0.35"/>
    <row r="17993" s="8" customFormat="1" x14ac:dyDescent="0.35"/>
    <row r="17994" s="8" customFormat="1" x14ac:dyDescent="0.35"/>
    <row r="17995" s="8" customFormat="1" x14ac:dyDescent="0.35"/>
    <row r="17996" s="8" customFormat="1" x14ac:dyDescent="0.35"/>
    <row r="17997" s="8" customFormat="1" x14ac:dyDescent="0.35"/>
    <row r="17998" s="8" customFormat="1" x14ac:dyDescent="0.35"/>
    <row r="17999" s="8" customFormat="1" x14ac:dyDescent="0.35"/>
    <row r="18000" s="8" customFormat="1" x14ac:dyDescent="0.35"/>
    <row r="18001" s="8" customFormat="1" x14ac:dyDescent="0.35"/>
    <row r="18002" s="8" customFormat="1" x14ac:dyDescent="0.35"/>
    <row r="18003" s="8" customFormat="1" x14ac:dyDescent="0.35"/>
    <row r="18004" s="8" customFormat="1" x14ac:dyDescent="0.35"/>
    <row r="18005" s="8" customFormat="1" x14ac:dyDescent="0.35"/>
    <row r="18006" s="8" customFormat="1" x14ac:dyDescent="0.35"/>
    <row r="18007" s="8" customFormat="1" x14ac:dyDescent="0.35"/>
    <row r="18008" s="8" customFormat="1" x14ac:dyDescent="0.35"/>
    <row r="18009" s="8" customFormat="1" x14ac:dyDescent="0.35"/>
    <row r="18010" s="8" customFormat="1" x14ac:dyDescent="0.35"/>
    <row r="18011" s="8" customFormat="1" x14ac:dyDescent="0.35"/>
    <row r="18012" s="8" customFormat="1" x14ac:dyDescent="0.35"/>
    <row r="18013" s="8" customFormat="1" x14ac:dyDescent="0.35"/>
    <row r="18014" s="8" customFormat="1" x14ac:dyDescent="0.35"/>
    <row r="18015" s="8" customFormat="1" x14ac:dyDescent="0.35"/>
    <row r="18016" s="8" customFormat="1" x14ac:dyDescent="0.35"/>
    <row r="18017" s="8" customFormat="1" x14ac:dyDescent="0.35"/>
    <row r="18018" s="8" customFormat="1" x14ac:dyDescent="0.35"/>
    <row r="18019" s="8" customFormat="1" x14ac:dyDescent="0.35"/>
    <row r="18020" s="8" customFormat="1" x14ac:dyDescent="0.35"/>
    <row r="18021" s="8" customFormat="1" x14ac:dyDescent="0.35"/>
    <row r="18022" s="8" customFormat="1" x14ac:dyDescent="0.35"/>
    <row r="18023" s="8" customFormat="1" x14ac:dyDescent="0.35"/>
    <row r="18024" s="8" customFormat="1" x14ac:dyDescent="0.35"/>
    <row r="18025" s="8" customFormat="1" x14ac:dyDescent="0.35"/>
    <row r="18026" s="8" customFormat="1" x14ac:dyDescent="0.35"/>
    <row r="18027" s="8" customFormat="1" x14ac:dyDescent="0.35"/>
    <row r="18028" s="8" customFormat="1" x14ac:dyDescent="0.35"/>
    <row r="18029" s="8" customFormat="1" x14ac:dyDescent="0.35"/>
    <row r="18030" s="8" customFormat="1" x14ac:dyDescent="0.35"/>
    <row r="18031" s="8" customFormat="1" x14ac:dyDescent="0.35"/>
    <row r="18032" s="8" customFormat="1" x14ac:dyDescent="0.35"/>
    <row r="18033" s="8" customFormat="1" x14ac:dyDescent="0.35"/>
    <row r="18034" s="8" customFormat="1" x14ac:dyDescent="0.35"/>
    <row r="18035" s="8" customFormat="1" x14ac:dyDescent="0.35"/>
    <row r="18036" s="8" customFormat="1" x14ac:dyDescent="0.35"/>
    <row r="18037" s="8" customFormat="1" x14ac:dyDescent="0.35"/>
    <row r="18038" s="8" customFormat="1" x14ac:dyDescent="0.35"/>
    <row r="18039" s="8" customFormat="1" x14ac:dyDescent="0.35"/>
    <row r="18040" s="8" customFormat="1" x14ac:dyDescent="0.35"/>
    <row r="18041" s="8" customFormat="1" x14ac:dyDescent="0.35"/>
    <row r="18042" s="8" customFormat="1" x14ac:dyDescent="0.35"/>
    <row r="18043" s="8" customFormat="1" x14ac:dyDescent="0.35"/>
    <row r="18044" s="8" customFormat="1" x14ac:dyDescent="0.35"/>
    <row r="18045" s="8" customFormat="1" x14ac:dyDescent="0.35"/>
    <row r="18046" s="8" customFormat="1" x14ac:dyDescent="0.35"/>
    <row r="18047" s="8" customFormat="1" x14ac:dyDescent="0.35"/>
    <row r="18048" s="8" customFormat="1" x14ac:dyDescent="0.35"/>
    <row r="18049" s="8" customFormat="1" x14ac:dyDescent="0.35"/>
    <row r="18050" s="8" customFormat="1" x14ac:dyDescent="0.35"/>
    <row r="18051" s="8" customFormat="1" x14ac:dyDescent="0.35"/>
    <row r="18052" s="8" customFormat="1" x14ac:dyDescent="0.35"/>
    <row r="18053" s="8" customFormat="1" x14ac:dyDescent="0.35"/>
    <row r="18054" s="8" customFormat="1" x14ac:dyDescent="0.35"/>
    <row r="18055" s="8" customFormat="1" x14ac:dyDescent="0.35"/>
    <row r="18056" s="8" customFormat="1" x14ac:dyDescent="0.35"/>
    <row r="18057" s="8" customFormat="1" x14ac:dyDescent="0.35"/>
    <row r="18058" s="8" customFormat="1" x14ac:dyDescent="0.35"/>
    <row r="18059" s="8" customFormat="1" x14ac:dyDescent="0.35"/>
    <row r="18060" s="8" customFormat="1" x14ac:dyDescent="0.35"/>
    <row r="18061" s="8" customFormat="1" x14ac:dyDescent="0.35"/>
    <row r="18062" s="8" customFormat="1" x14ac:dyDescent="0.35"/>
    <row r="18063" s="8" customFormat="1" x14ac:dyDescent="0.35"/>
    <row r="18064" s="8" customFormat="1" x14ac:dyDescent="0.35"/>
    <row r="18065" s="8" customFormat="1" x14ac:dyDescent="0.35"/>
    <row r="18066" s="8" customFormat="1" x14ac:dyDescent="0.35"/>
    <row r="18067" s="8" customFormat="1" x14ac:dyDescent="0.35"/>
    <row r="18068" s="8" customFormat="1" x14ac:dyDescent="0.35"/>
    <row r="18069" s="8" customFormat="1" x14ac:dyDescent="0.35"/>
    <row r="18070" s="8" customFormat="1" x14ac:dyDescent="0.35"/>
    <row r="18071" s="8" customFormat="1" x14ac:dyDescent="0.35"/>
    <row r="18072" s="8" customFormat="1" x14ac:dyDescent="0.35"/>
    <row r="18073" s="8" customFormat="1" x14ac:dyDescent="0.35"/>
    <row r="18074" s="8" customFormat="1" x14ac:dyDescent="0.35"/>
    <row r="18075" s="8" customFormat="1" x14ac:dyDescent="0.35"/>
    <row r="18076" s="8" customFormat="1" x14ac:dyDescent="0.35"/>
    <row r="18077" s="8" customFormat="1" x14ac:dyDescent="0.35"/>
    <row r="18078" s="8" customFormat="1" x14ac:dyDescent="0.35"/>
    <row r="18079" s="8" customFormat="1" x14ac:dyDescent="0.35"/>
    <row r="18080" s="8" customFormat="1" x14ac:dyDescent="0.35"/>
    <row r="18081" s="8" customFormat="1" x14ac:dyDescent="0.35"/>
    <row r="18082" s="8" customFormat="1" x14ac:dyDescent="0.35"/>
    <row r="18083" s="8" customFormat="1" x14ac:dyDescent="0.35"/>
    <row r="18084" s="8" customFormat="1" x14ac:dyDescent="0.35"/>
    <row r="18085" s="8" customFormat="1" x14ac:dyDescent="0.35"/>
    <row r="18086" s="8" customFormat="1" x14ac:dyDescent="0.35"/>
    <row r="18087" s="8" customFormat="1" x14ac:dyDescent="0.35"/>
    <row r="18088" s="8" customFormat="1" x14ac:dyDescent="0.35"/>
    <row r="18089" s="8" customFormat="1" x14ac:dyDescent="0.35"/>
    <row r="18090" s="8" customFormat="1" x14ac:dyDescent="0.35"/>
    <row r="18091" s="8" customFormat="1" x14ac:dyDescent="0.35"/>
    <row r="18092" s="8" customFormat="1" x14ac:dyDescent="0.35"/>
    <row r="18093" s="8" customFormat="1" x14ac:dyDescent="0.35"/>
    <row r="18094" s="8" customFormat="1" x14ac:dyDescent="0.35"/>
    <row r="18095" s="8" customFormat="1" x14ac:dyDescent="0.35"/>
    <row r="18096" s="8" customFormat="1" x14ac:dyDescent="0.35"/>
    <row r="18097" s="8" customFormat="1" x14ac:dyDescent="0.35"/>
    <row r="18098" s="8" customFormat="1" x14ac:dyDescent="0.35"/>
    <row r="18099" s="8" customFormat="1" x14ac:dyDescent="0.35"/>
    <row r="18100" s="8" customFormat="1" x14ac:dyDescent="0.35"/>
    <row r="18101" s="8" customFormat="1" x14ac:dyDescent="0.35"/>
    <row r="18102" s="8" customFormat="1" x14ac:dyDescent="0.35"/>
    <row r="18103" s="8" customFormat="1" x14ac:dyDescent="0.35"/>
    <row r="18104" s="8" customFormat="1" x14ac:dyDescent="0.35"/>
    <row r="18105" s="8" customFormat="1" x14ac:dyDescent="0.35"/>
    <row r="18106" s="8" customFormat="1" x14ac:dyDescent="0.35"/>
    <row r="18107" s="8" customFormat="1" x14ac:dyDescent="0.35"/>
    <row r="18108" s="8" customFormat="1" x14ac:dyDescent="0.35"/>
    <row r="18109" s="8" customFormat="1" x14ac:dyDescent="0.35"/>
    <row r="18110" s="8" customFormat="1" x14ac:dyDescent="0.35"/>
    <row r="18111" s="8" customFormat="1" x14ac:dyDescent="0.35"/>
    <row r="18112" s="8" customFormat="1" x14ac:dyDescent="0.35"/>
    <row r="18113" s="8" customFormat="1" x14ac:dyDescent="0.35"/>
    <row r="18114" s="8" customFormat="1" x14ac:dyDescent="0.35"/>
    <row r="18115" s="8" customFormat="1" x14ac:dyDescent="0.35"/>
    <row r="18116" s="8" customFormat="1" x14ac:dyDescent="0.35"/>
    <row r="18117" s="8" customFormat="1" x14ac:dyDescent="0.35"/>
    <row r="18118" s="8" customFormat="1" x14ac:dyDescent="0.35"/>
    <row r="18119" s="8" customFormat="1" x14ac:dyDescent="0.35"/>
    <row r="18120" s="8" customFormat="1" x14ac:dyDescent="0.35"/>
    <row r="18121" s="8" customFormat="1" x14ac:dyDescent="0.35"/>
    <row r="18122" s="8" customFormat="1" x14ac:dyDescent="0.35"/>
    <row r="18123" s="8" customFormat="1" x14ac:dyDescent="0.35"/>
    <row r="18124" s="8" customFormat="1" x14ac:dyDescent="0.35"/>
    <row r="18125" s="8" customFormat="1" x14ac:dyDescent="0.35"/>
    <row r="18126" s="8" customFormat="1" x14ac:dyDescent="0.35"/>
    <row r="18127" s="8" customFormat="1" x14ac:dyDescent="0.35"/>
    <row r="18128" s="8" customFormat="1" x14ac:dyDescent="0.35"/>
    <row r="18129" s="8" customFormat="1" x14ac:dyDescent="0.35"/>
    <row r="18130" s="8" customFormat="1" x14ac:dyDescent="0.35"/>
    <row r="18131" s="8" customFormat="1" x14ac:dyDescent="0.35"/>
    <row r="18132" s="8" customFormat="1" x14ac:dyDescent="0.35"/>
    <row r="18133" s="8" customFormat="1" x14ac:dyDescent="0.35"/>
    <row r="18134" s="8" customFormat="1" x14ac:dyDescent="0.35"/>
    <row r="18135" s="8" customFormat="1" x14ac:dyDescent="0.35"/>
    <row r="18136" s="8" customFormat="1" x14ac:dyDescent="0.35"/>
    <row r="18137" s="8" customFormat="1" x14ac:dyDescent="0.35"/>
    <row r="18138" s="8" customFormat="1" x14ac:dyDescent="0.35"/>
    <row r="18139" s="8" customFormat="1" x14ac:dyDescent="0.35"/>
    <row r="18140" s="8" customFormat="1" x14ac:dyDescent="0.35"/>
    <row r="18141" s="8" customFormat="1" x14ac:dyDescent="0.35"/>
    <row r="18142" s="8" customFormat="1" x14ac:dyDescent="0.35"/>
    <row r="18143" s="8" customFormat="1" x14ac:dyDescent="0.35"/>
    <row r="18144" s="8" customFormat="1" x14ac:dyDescent="0.35"/>
    <row r="18145" s="8" customFormat="1" x14ac:dyDescent="0.35"/>
    <row r="18146" s="8" customFormat="1" x14ac:dyDescent="0.35"/>
    <row r="18147" s="8" customFormat="1" x14ac:dyDescent="0.35"/>
    <row r="18148" s="8" customFormat="1" x14ac:dyDescent="0.35"/>
    <row r="18149" s="8" customFormat="1" x14ac:dyDescent="0.35"/>
    <row r="18150" s="8" customFormat="1" x14ac:dyDescent="0.35"/>
    <row r="18151" s="8" customFormat="1" x14ac:dyDescent="0.35"/>
    <row r="18152" s="8" customFormat="1" x14ac:dyDescent="0.35"/>
    <row r="18153" s="8" customFormat="1" x14ac:dyDescent="0.35"/>
    <row r="18154" s="8" customFormat="1" x14ac:dyDescent="0.35"/>
    <row r="18155" s="8" customFormat="1" x14ac:dyDescent="0.35"/>
    <row r="18156" s="8" customFormat="1" x14ac:dyDescent="0.35"/>
    <row r="18157" s="8" customFormat="1" x14ac:dyDescent="0.35"/>
    <row r="18158" s="8" customFormat="1" x14ac:dyDescent="0.35"/>
    <row r="18159" s="8" customFormat="1" x14ac:dyDescent="0.35"/>
    <row r="18160" s="8" customFormat="1" x14ac:dyDescent="0.35"/>
    <row r="18161" s="8" customFormat="1" x14ac:dyDescent="0.35"/>
    <row r="18162" s="8" customFormat="1" x14ac:dyDescent="0.35"/>
    <row r="18163" s="8" customFormat="1" x14ac:dyDescent="0.35"/>
    <row r="18164" s="8" customFormat="1" x14ac:dyDescent="0.35"/>
    <row r="18165" s="8" customFormat="1" x14ac:dyDescent="0.35"/>
    <row r="18166" s="8" customFormat="1" x14ac:dyDescent="0.35"/>
    <row r="18167" s="8" customFormat="1" x14ac:dyDescent="0.35"/>
    <row r="18168" s="8" customFormat="1" x14ac:dyDescent="0.35"/>
    <row r="18169" s="8" customFormat="1" x14ac:dyDescent="0.35"/>
    <row r="18170" s="8" customFormat="1" x14ac:dyDescent="0.35"/>
    <row r="18171" s="8" customFormat="1" x14ac:dyDescent="0.35"/>
    <row r="18172" s="8" customFormat="1" x14ac:dyDescent="0.35"/>
    <row r="18173" s="8" customFormat="1" x14ac:dyDescent="0.35"/>
    <row r="18174" s="8" customFormat="1" x14ac:dyDescent="0.35"/>
    <row r="18175" s="8" customFormat="1" x14ac:dyDescent="0.35"/>
    <row r="18176" s="8" customFormat="1" x14ac:dyDescent="0.35"/>
    <row r="18177" s="8" customFormat="1" x14ac:dyDescent="0.35"/>
    <row r="18178" s="8" customFormat="1" x14ac:dyDescent="0.35"/>
    <row r="18179" s="8" customFormat="1" x14ac:dyDescent="0.35"/>
    <row r="18180" s="8" customFormat="1" x14ac:dyDescent="0.35"/>
    <row r="18181" s="8" customFormat="1" x14ac:dyDescent="0.35"/>
    <row r="18182" s="8" customFormat="1" x14ac:dyDescent="0.35"/>
    <row r="18183" s="8" customFormat="1" x14ac:dyDescent="0.35"/>
    <row r="18184" s="8" customFormat="1" x14ac:dyDescent="0.35"/>
    <row r="18185" s="8" customFormat="1" x14ac:dyDescent="0.35"/>
    <row r="18186" s="8" customFormat="1" x14ac:dyDescent="0.35"/>
    <row r="18187" s="8" customFormat="1" x14ac:dyDescent="0.35"/>
    <row r="18188" s="8" customFormat="1" x14ac:dyDescent="0.35"/>
    <row r="18189" s="8" customFormat="1" x14ac:dyDescent="0.35"/>
    <row r="18190" s="8" customFormat="1" x14ac:dyDescent="0.35"/>
    <row r="18191" s="8" customFormat="1" x14ac:dyDescent="0.35"/>
    <row r="18192" s="8" customFormat="1" x14ac:dyDescent="0.35"/>
    <row r="18193" s="8" customFormat="1" x14ac:dyDescent="0.35"/>
    <row r="18194" s="8" customFormat="1" x14ac:dyDescent="0.35"/>
    <row r="18195" s="8" customFormat="1" x14ac:dyDescent="0.35"/>
    <row r="18196" s="8" customFormat="1" x14ac:dyDescent="0.35"/>
    <row r="18197" s="8" customFormat="1" x14ac:dyDescent="0.35"/>
    <row r="18198" s="8" customFormat="1" x14ac:dyDescent="0.35"/>
    <row r="18199" s="8" customFormat="1" x14ac:dyDescent="0.35"/>
    <row r="18200" s="8" customFormat="1" x14ac:dyDescent="0.35"/>
    <row r="18201" s="8" customFormat="1" x14ac:dyDescent="0.35"/>
    <row r="18202" s="8" customFormat="1" x14ac:dyDescent="0.35"/>
    <row r="18203" s="8" customFormat="1" x14ac:dyDescent="0.35"/>
    <row r="18204" s="8" customFormat="1" x14ac:dyDescent="0.35"/>
    <row r="18205" s="8" customFormat="1" x14ac:dyDescent="0.35"/>
    <row r="18206" s="8" customFormat="1" x14ac:dyDescent="0.35"/>
    <row r="18207" s="8" customFormat="1" x14ac:dyDescent="0.35"/>
    <row r="18208" s="8" customFormat="1" x14ac:dyDescent="0.35"/>
    <row r="18209" s="8" customFormat="1" x14ac:dyDescent="0.35"/>
    <row r="18210" s="8" customFormat="1" x14ac:dyDescent="0.35"/>
    <row r="18211" s="8" customFormat="1" x14ac:dyDescent="0.35"/>
    <row r="18212" s="8" customFormat="1" x14ac:dyDescent="0.35"/>
    <row r="18213" s="8" customFormat="1" x14ac:dyDescent="0.35"/>
    <row r="18214" s="8" customFormat="1" x14ac:dyDescent="0.35"/>
    <row r="18215" s="8" customFormat="1" x14ac:dyDescent="0.35"/>
    <row r="18216" s="8" customFormat="1" x14ac:dyDescent="0.35"/>
    <row r="18217" s="8" customFormat="1" x14ac:dyDescent="0.35"/>
    <row r="18218" s="8" customFormat="1" x14ac:dyDescent="0.35"/>
    <row r="18219" s="8" customFormat="1" x14ac:dyDescent="0.35"/>
    <row r="18220" s="8" customFormat="1" x14ac:dyDescent="0.35"/>
    <row r="18221" s="8" customFormat="1" x14ac:dyDescent="0.35"/>
    <row r="18222" s="8" customFormat="1" x14ac:dyDescent="0.35"/>
    <row r="18223" s="8" customFormat="1" x14ac:dyDescent="0.35"/>
    <row r="18224" s="8" customFormat="1" x14ac:dyDescent="0.35"/>
    <row r="18225" s="8" customFormat="1" x14ac:dyDescent="0.35"/>
    <row r="18226" s="8" customFormat="1" x14ac:dyDescent="0.35"/>
    <row r="18227" s="8" customFormat="1" x14ac:dyDescent="0.35"/>
    <row r="18228" s="8" customFormat="1" x14ac:dyDescent="0.35"/>
    <row r="18229" s="8" customFormat="1" x14ac:dyDescent="0.35"/>
    <row r="18230" s="8" customFormat="1" x14ac:dyDescent="0.35"/>
    <row r="18231" s="8" customFormat="1" x14ac:dyDescent="0.35"/>
    <row r="18232" s="8" customFormat="1" x14ac:dyDescent="0.35"/>
    <row r="18233" s="8" customFormat="1" x14ac:dyDescent="0.35"/>
    <row r="18234" s="8" customFormat="1" x14ac:dyDescent="0.35"/>
    <row r="18235" s="8" customFormat="1" x14ac:dyDescent="0.35"/>
    <row r="18236" s="8" customFormat="1" x14ac:dyDescent="0.35"/>
    <row r="18237" s="8" customFormat="1" x14ac:dyDescent="0.35"/>
    <row r="18238" s="8" customFormat="1" x14ac:dyDescent="0.35"/>
    <row r="18239" s="8" customFormat="1" x14ac:dyDescent="0.35"/>
    <row r="18240" s="8" customFormat="1" x14ac:dyDescent="0.35"/>
    <row r="18241" s="8" customFormat="1" x14ac:dyDescent="0.35"/>
    <row r="18242" s="8" customFormat="1" x14ac:dyDescent="0.35"/>
    <row r="18243" s="8" customFormat="1" x14ac:dyDescent="0.35"/>
    <row r="18244" s="8" customFormat="1" x14ac:dyDescent="0.35"/>
    <row r="18245" s="8" customFormat="1" x14ac:dyDescent="0.35"/>
    <row r="18246" s="8" customFormat="1" x14ac:dyDescent="0.35"/>
    <row r="18247" s="8" customFormat="1" x14ac:dyDescent="0.35"/>
    <row r="18248" s="8" customFormat="1" x14ac:dyDescent="0.35"/>
    <row r="18249" s="8" customFormat="1" x14ac:dyDescent="0.35"/>
    <row r="18250" s="8" customFormat="1" x14ac:dyDescent="0.35"/>
    <row r="18251" s="8" customFormat="1" x14ac:dyDescent="0.35"/>
    <row r="18252" s="8" customFormat="1" x14ac:dyDescent="0.35"/>
    <row r="18253" s="8" customFormat="1" x14ac:dyDescent="0.35"/>
    <row r="18254" s="8" customFormat="1" x14ac:dyDescent="0.35"/>
    <row r="18255" s="8" customFormat="1" x14ac:dyDescent="0.35"/>
    <row r="18256" s="8" customFormat="1" x14ac:dyDescent="0.35"/>
    <row r="18257" s="8" customFormat="1" x14ac:dyDescent="0.35"/>
    <row r="18258" s="8" customFormat="1" x14ac:dyDescent="0.35"/>
    <row r="18259" s="8" customFormat="1" x14ac:dyDescent="0.35"/>
    <row r="18260" s="8" customFormat="1" x14ac:dyDescent="0.35"/>
    <row r="18261" s="8" customFormat="1" x14ac:dyDescent="0.35"/>
    <row r="18262" s="8" customFormat="1" x14ac:dyDescent="0.35"/>
    <row r="18263" s="8" customFormat="1" x14ac:dyDescent="0.35"/>
    <row r="18264" s="8" customFormat="1" x14ac:dyDescent="0.35"/>
    <row r="18265" s="8" customFormat="1" x14ac:dyDescent="0.35"/>
    <row r="18266" s="8" customFormat="1" x14ac:dyDescent="0.35"/>
    <row r="18267" s="8" customFormat="1" x14ac:dyDescent="0.35"/>
    <row r="18268" s="8" customFormat="1" x14ac:dyDescent="0.35"/>
    <row r="18269" s="8" customFormat="1" x14ac:dyDescent="0.35"/>
    <row r="18270" s="8" customFormat="1" x14ac:dyDescent="0.35"/>
    <row r="18271" s="8" customFormat="1" x14ac:dyDescent="0.35"/>
    <row r="18272" s="8" customFormat="1" x14ac:dyDescent="0.35"/>
    <row r="18273" s="8" customFormat="1" x14ac:dyDescent="0.35"/>
    <row r="18274" s="8" customFormat="1" x14ac:dyDescent="0.35"/>
    <row r="18275" s="8" customFormat="1" x14ac:dyDescent="0.35"/>
    <row r="18276" s="8" customFormat="1" x14ac:dyDescent="0.35"/>
    <row r="18277" s="8" customFormat="1" x14ac:dyDescent="0.35"/>
    <row r="18278" s="8" customFormat="1" x14ac:dyDescent="0.35"/>
    <row r="18279" s="8" customFormat="1" x14ac:dyDescent="0.35"/>
    <row r="18280" s="8" customFormat="1" x14ac:dyDescent="0.35"/>
    <row r="18281" s="8" customFormat="1" x14ac:dyDescent="0.35"/>
    <row r="18282" s="8" customFormat="1" x14ac:dyDescent="0.35"/>
    <row r="18283" s="8" customFormat="1" x14ac:dyDescent="0.35"/>
    <row r="18284" s="8" customFormat="1" x14ac:dyDescent="0.35"/>
    <row r="18285" s="8" customFormat="1" x14ac:dyDescent="0.35"/>
    <row r="18286" s="8" customFormat="1" x14ac:dyDescent="0.35"/>
    <row r="18287" s="8" customFormat="1" x14ac:dyDescent="0.35"/>
    <row r="18288" s="8" customFormat="1" x14ac:dyDescent="0.35"/>
    <row r="18289" s="8" customFormat="1" x14ac:dyDescent="0.35"/>
    <row r="18290" s="8" customFormat="1" x14ac:dyDescent="0.35"/>
    <row r="18291" s="8" customFormat="1" x14ac:dyDescent="0.35"/>
    <row r="18292" s="8" customFormat="1" x14ac:dyDescent="0.35"/>
    <row r="18293" s="8" customFormat="1" x14ac:dyDescent="0.35"/>
    <row r="18294" s="8" customFormat="1" x14ac:dyDescent="0.35"/>
    <row r="18295" s="8" customFormat="1" x14ac:dyDescent="0.35"/>
    <row r="18296" s="8" customFormat="1" x14ac:dyDescent="0.35"/>
    <row r="18297" s="8" customFormat="1" x14ac:dyDescent="0.35"/>
    <row r="18298" s="8" customFormat="1" x14ac:dyDescent="0.35"/>
    <row r="18299" s="8" customFormat="1" x14ac:dyDescent="0.35"/>
    <row r="18300" s="8" customFormat="1" x14ac:dyDescent="0.35"/>
    <row r="18301" s="8" customFormat="1" x14ac:dyDescent="0.35"/>
    <row r="18302" s="8" customFormat="1" x14ac:dyDescent="0.35"/>
    <row r="18303" s="8" customFormat="1" x14ac:dyDescent="0.35"/>
    <row r="18304" s="8" customFormat="1" x14ac:dyDescent="0.35"/>
    <row r="18305" s="8" customFormat="1" x14ac:dyDescent="0.35"/>
    <row r="18306" s="8" customFormat="1" x14ac:dyDescent="0.35"/>
    <row r="18307" s="8" customFormat="1" x14ac:dyDescent="0.35"/>
    <row r="18308" s="8" customFormat="1" x14ac:dyDescent="0.35"/>
    <row r="18309" s="8" customFormat="1" x14ac:dyDescent="0.35"/>
    <row r="18310" s="8" customFormat="1" x14ac:dyDescent="0.35"/>
    <row r="18311" s="8" customFormat="1" x14ac:dyDescent="0.35"/>
    <row r="18312" s="8" customFormat="1" x14ac:dyDescent="0.35"/>
    <row r="18313" s="8" customFormat="1" x14ac:dyDescent="0.35"/>
    <row r="18314" s="8" customFormat="1" x14ac:dyDescent="0.35"/>
    <row r="18315" s="8" customFormat="1" x14ac:dyDescent="0.35"/>
    <row r="18316" s="8" customFormat="1" x14ac:dyDescent="0.35"/>
    <row r="18317" s="8" customFormat="1" x14ac:dyDescent="0.35"/>
    <row r="18318" s="8" customFormat="1" x14ac:dyDescent="0.35"/>
    <row r="18319" s="8" customFormat="1" x14ac:dyDescent="0.35"/>
    <row r="18320" s="8" customFormat="1" x14ac:dyDescent="0.35"/>
    <row r="18321" s="8" customFormat="1" x14ac:dyDescent="0.35"/>
    <row r="18322" s="8" customFormat="1" x14ac:dyDescent="0.35"/>
    <row r="18323" s="8" customFormat="1" x14ac:dyDescent="0.35"/>
    <row r="18324" s="8" customFormat="1" x14ac:dyDescent="0.35"/>
    <row r="18325" s="8" customFormat="1" x14ac:dyDescent="0.35"/>
    <row r="18326" s="8" customFormat="1" x14ac:dyDescent="0.35"/>
    <row r="18327" s="8" customFormat="1" x14ac:dyDescent="0.35"/>
    <row r="18328" s="8" customFormat="1" x14ac:dyDescent="0.35"/>
    <row r="18329" s="8" customFormat="1" x14ac:dyDescent="0.35"/>
    <row r="18330" s="8" customFormat="1" x14ac:dyDescent="0.35"/>
    <row r="18331" s="8" customFormat="1" x14ac:dyDescent="0.35"/>
    <row r="18332" s="8" customFormat="1" x14ac:dyDescent="0.35"/>
    <row r="18333" s="8" customFormat="1" x14ac:dyDescent="0.35"/>
    <row r="18334" s="8" customFormat="1" x14ac:dyDescent="0.35"/>
    <row r="18335" s="8" customFormat="1" x14ac:dyDescent="0.35"/>
    <row r="18336" s="8" customFormat="1" x14ac:dyDescent="0.35"/>
    <row r="18337" s="8" customFormat="1" x14ac:dyDescent="0.35"/>
    <row r="18338" s="8" customFormat="1" x14ac:dyDescent="0.35"/>
    <row r="18339" s="8" customFormat="1" x14ac:dyDescent="0.35"/>
    <row r="18340" s="8" customFormat="1" x14ac:dyDescent="0.35"/>
    <row r="18341" s="8" customFormat="1" x14ac:dyDescent="0.35"/>
    <row r="18342" s="8" customFormat="1" x14ac:dyDescent="0.35"/>
    <row r="18343" s="8" customFormat="1" x14ac:dyDescent="0.35"/>
    <row r="18344" s="8" customFormat="1" x14ac:dyDescent="0.35"/>
    <row r="18345" s="8" customFormat="1" x14ac:dyDescent="0.35"/>
    <row r="18346" s="8" customFormat="1" x14ac:dyDescent="0.35"/>
    <row r="18347" s="8" customFormat="1" x14ac:dyDescent="0.35"/>
    <row r="18348" s="8" customFormat="1" x14ac:dyDescent="0.35"/>
    <row r="18349" s="8" customFormat="1" x14ac:dyDescent="0.35"/>
    <row r="18350" s="8" customFormat="1" x14ac:dyDescent="0.35"/>
    <row r="18351" s="8" customFormat="1" x14ac:dyDescent="0.35"/>
    <row r="18352" s="8" customFormat="1" x14ac:dyDescent="0.35"/>
    <row r="18353" s="8" customFormat="1" x14ac:dyDescent="0.35"/>
    <row r="18354" s="8" customFormat="1" x14ac:dyDescent="0.35"/>
    <row r="18355" s="8" customFormat="1" x14ac:dyDescent="0.35"/>
    <row r="18356" s="8" customFormat="1" x14ac:dyDescent="0.35"/>
    <row r="18357" s="8" customFormat="1" x14ac:dyDescent="0.35"/>
    <row r="18358" s="8" customFormat="1" x14ac:dyDescent="0.35"/>
    <row r="18359" s="8" customFormat="1" x14ac:dyDescent="0.35"/>
    <row r="18360" s="8" customFormat="1" x14ac:dyDescent="0.35"/>
    <row r="18361" s="8" customFormat="1" x14ac:dyDescent="0.35"/>
    <row r="18362" s="8" customFormat="1" x14ac:dyDescent="0.35"/>
    <row r="18363" s="8" customFormat="1" x14ac:dyDescent="0.35"/>
    <row r="18364" s="8" customFormat="1" x14ac:dyDescent="0.35"/>
    <row r="18365" s="8" customFormat="1" x14ac:dyDescent="0.35"/>
    <row r="18366" s="8" customFormat="1" x14ac:dyDescent="0.35"/>
    <row r="18367" s="8" customFormat="1" x14ac:dyDescent="0.35"/>
    <row r="18368" s="8" customFormat="1" x14ac:dyDescent="0.35"/>
    <row r="18369" s="8" customFormat="1" x14ac:dyDescent="0.35"/>
    <row r="18370" s="8" customFormat="1" x14ac:dyDescent="0.35"/>
    <row r="18371" s="8" customFormat="1" x14ac:dyDescent="0.35"/>
    <row r="18372" s="8" customFormat="1" x14ac:dyDescent="0.35"/>
    <row r="18373" s="8" customFormat="1" x14ac:dyDescent="0.35"/>
    <row r="18374" s="8" customFormat="1" x14ac:dyDescent="0.35"/>
    <row r="18375" s="8" customFormat="1" x14ac:dyDescent="0.35"/>
    <row r="18376" s="8" customFormat="1" x14ac:dyDescent="0.35"/>
    <row r="18377" s="8" customFormat="1" x14ac:dyDescent="0.35"/>
    <row r="18378" s="8" customFormat="1" x14ac:dyDescent="0.35"/>
    <row r="18379" s="8" customFormat="1" x14ac:dyDescent="0.35"/>
    <row r="18380" s="8" customFormat="1" x14ac:dyDescent="0.35"/>
    <row r="18381" s="8" customFormat="1" x14ac:dyDescent="0.35"/>
    <row r="18382" s="8" customFormat="1" x14ac:dyDescent="0.35"/>
    <row r="18383" s="8" customFormat="1" x14ac:dyDescent="0.35"/>
    <row r="18384" s="8" customFormat="1" x14ac:dyDescent="0.35"/>
    <row r="18385" s="8" customFormat="1" x14ac:dyDescent="0.35"/>
    <row r="18386" s="8" customFormat="1" x14ac:dyDescent="0.35"/>
    <row r="18387" s="8" customFormat="1" x14ac:dyDescent="0.35"/>
    <row r="18388" s="8" customFormat="1" x14ac:dyDescent="0.35"/>
    <row r="18389" s="8" customFormat="1" x14ac:dyDescent="0.35"/>
    <row r="18390" s="8" customFormat="1" x14ac:dyDescent="0.35"/>
    <row r="18391" s="8" customFormat="1" x14ac:dyDescent="0.35"/>
    <row r="18392" s="8" customFormat="1" x14ac:dyDescent="0.35"/>
    <row r="18393" s="8" customFormat="1" x14ac:dyDescent="0.35"/>
    <row r="18394" s="8" customFormat="1" x14ac:dyDescent="0.35"/>
    <row r="18395" s="8" customFormat="1" x14ac:dyDescent="0.35"/>
    <row r="18396" s="8" customFormat="1" x14ac:dyDescent="0.35"/>
    <row r="18397" s="8" customFormat="1" x14ac:dyDescent="0.35"/>
    <row r="18398" s="8" customFormat="1" x14ac:dyDescent="0.35"/>
    <row r="18399" s="8" customFormat="1" x14ac:dyDescent="0.35"/>
    <row r="18400" s="8" customFormat="1" x14ac:dyDescent="0.35"/>
    <row r="18401" s="8" customFormat="1" x14ac:dyDescent="0.35"/>
    <row r="18402" s="8" customFormat="1" x14ac:dyDescent="0.35"/>
    <row r="18403" s="8" customFormat="1" x14ac:dyDescent="0.35"/>
    <row r="18404" s="8" customFormat="1" x14ac:dyDescent="0.35"/>
    <row r="18405" s="8" customFormat="1" x14ac:dyDescent="0.35"/>
    <row r="18406" s="8" customFormat="1" x14ac:dyDescent="0.35"/>
    <row r="18407" s="8" customFormat="1" x14ac:dyDescent="0.35"/>
    <row r="18408" s="8" customFormat="1" x14ac:dyDescent="0.35"/>
    <row r="18409" s="8" customFormat="1" x14ac:dyDescent="0.35"/>
    <row r="18410" s="8" customFormat="1" x14ac:dyDescent="0.35"/>
    <row r="18411" s="8" customFormat="1" x14ac:dyDescent="0.35"/>
    <row r="18412" s="8" customFormat="1" x14ac:dyDescent="0.35"/>
    <row r="18413" s="8" customFormat="1" x14ac:dyDescent="0.35"/>
    <row r="18414" s="8" customFormat="1" x14ac:dyDescent="0.35"/>
    <row r="18415" s="8" customFormat="1" x14ac:dyDescent="0.35"/>
    <row r="18416" s="8" customFormat="1" x14ac:dyDescent="0.35"/>
    <row r="18417" s="8" customFormat="1" x14ac:dyDescent="0.35"/>
    <row r="18418" s="8" customFormat="1" x14ac:dyDescent="0.35"/>
    <row r="18419" s="8" customFormat="1" x14ac:dyDescent="0.35"/>
    <row r="18420" s="8" customFormat="1" x14ac:dyDescent="0.35"/>
    <row r="18421" s="8" customFormat="1" x14ac:dyDescent="0.35"/>
    <row r="18422" s="8" customFormat="1" x14ac:dyDescent="0.35"/>
    <row r="18423" s="8" customFormat="1" x14ac:dyDescent="0.35"/>
    <row r="18424" s="8" customFormat="1" x14ac:dyDescent="0.35"/>
    <row r="18425" s="8" customFormat="1" x14ac:dyDescent="0.35"/>
    <row r="18426" s="8" customFormat="1" x14ac:dyDescent="0.35"/>
    <row r="18427" s="8" customFormat="1" x14ac:dyDescent="0.35"/>
    <row r="18428" s="8" customFormat="1" x14ac:dyDescent="0.35"/>
    <row r="18429" s="8" customFormat="1" x14ac:dyDescent="0.35"/>
    <row r="18430" s="8" customFormat="1" x14ac:dyDescent="0.35"/>
    <row r="18431" s="8" customFormat="1" x14ac:dyDescent="0.35"/>
    <row r="18432" s="8" customFormat="1" x14ac:dyDescent="0.35"/>
    <row r="18433" s="8" customFormat="1" x14ac:dyDescent="0.35"/>
    <row r="18434" s="8" customFormat="1" x14ac:dyDescent="0.35"/>
    <row r="18435" s="8" customFormat="1" x14ac:dyDescent="0.35"/>
    <row r="18436" s="8" customFormat="1" x14ac:dyDescent="0.35"/>
    <row r="18437" s="8" customFormat="1" x14ac:dyDescent="0.35"/>
    <row r="18438" s="8" customFormat="1" x14ac:dyDescent="0.35"/>
    <row r="18439" s="8" customFormat="1" x14ac:dyDescent="0.35"/>
    <row r="18440" s="8" customFormat="1" x14ac:dyDescent="0.35"/>
    <row r="18441" s="8" customFormat="1" x14ac:dyDescent="0.35"/>
    <row r="18442" s="8" customFormat="1" x14ac:dyDescent="0.35"/>
    <row r="18443" s="8" customFormat="1" x14ac:dyDescent="0.35"/>
    <row r="18444" s="8" customFormat="1" x14ac:dyDescent="0.35"/>
    <row r="18445" s="8" customFormat="1" x14ac:dyDescent="0.35"/>
    <row r="18446" s="8" customFormat="1" x14ac:dyDescent="0.35"/>
    <row r="18447" s="8" customFormat="1" x14ac:dyDescent="0.35"/>
    <row r="18448" s="8" customFormat="1" x14ac:dyDescent="0.35"/>
    <row r="18449" s="8" customFormat="1" x14ac:dyDescent="0.35"/>
    <row r="18450" s="8" customFormat="1" x14ac:dyDescent="0.35"/>
    <row r="18451" s="8" customFormat="1" x14ac:dyDescent="0.35"/>
    <row r="18452" s="8" customFormat="1" x14ac:dyDescent="0.35"/>
    <row r="18453" s="8" customFormat="1" x14ac:dyDescent="0.35"/>
    <row r="18454" s="8" customFormat="1" x14ac:dyDescent="0.35"/>
    <row r="18455" s="8" customFormat="1" x14ac:dyDescent="0.35"/>
    <row r="18456" s="8" customFormat="1" x14ac:dyDescent="0.35"/>
    <row r="18457" s="8" customFormat="1" x14ac:dyDescent="0.35"/>
    <row r="18458" s="8" customFormat="1" x14ac:dyDescent="0.35"/>
    <row r="18459" s="8" customFormat="1" x14ac:dyDescent="0.35"/>
    <row r="18460" s="8" customFormat="1" x14ac:dyDescent="0.35"/>
    <row r="18461" s="8" customFormat="1" x14ac:dyDescent="0.35"/>
    <row r="18462" s="8" customFormat="1" x14ac:dyDescent="0.35"/>
    <row r="18463" s="8" customFormat="1" x14ac:dyDescent="0.35"/>
    <row r="18464" s="8" customFormat="1" x14ac:dyDescent="0.35"/>
    <row r="18465" s="8" customFormat="1" x14ac:dyDescent="0.35"/>
    <row r="18466" s="8" customFormat="1" x14ac:dyDescent="0.35"/>
    <row r="18467" s="8" customFormat="1" x14ac:dyDescent="0.35"/>
    <row r="18468" s="8" customFormat="1" x14ac:dyDescent="0.35"/>
    <row r="18469" s="8" customFormat="1" x14ac:dyDescent="0.35"/>
    <row r="18470" s="8" customFormat="1" x14ac:dyDescent="0.35"/>
    <row r="18471" s="8" customFormat="1" x14ac:dyDescent="0.35"/>
    <row r="18472" s="8" customFormat="1" x14ac:dyDescent="0.35"/>
    <row r="18473" s="8" customFormat="1" x14ac:dyDescent="0.35"/>
    <row r="18474" s="8" customFormat="1" x14ac:dyDescent="0.35"/>
    <row r="18475" s="8" customFormat="1" x14ac:dyDescent="0.35"/>
    <row r="18476" s="8" customFormat="1" x14ac:dyDescent="0.35"/>
    <row r="18477" s="8" customFormat="1" x14ac:dyDescent="0.35"/>
    <row r="18478" s="8" customFormat="1" x14ac:dyDescent="0.35"/>
    <row r="18479" s="8" customFormat="1" x14ac:dyDescent="0.35"/>
    <row r="18480" s="8" customFormat="1" x14ac:dyDescent="0.35"/>
    <row r="18481" s="8" customFormat="1" x14ac:dyDescent="0.35"/>
    <row r="18482" s="8" customFormat="1" x14ac:dyDescent="0.35"/>
    <row r="18483" s="8" customFormat="1" x14ac:dyDescent="0.35"/>
    <row r="18484" s="8" customFormat="1" x14ac:dyDescent="0.35"/>
    <row r="18485" s="8" customFormat="1" x14ac:dyDescent="0.35"/>
    <row r="18486" s="8" customFormat="1" x14ac:dyDescent="0.35"/>
    <row r="18487" s="8" customFormat="1" x14ac:dyDescent="0.35"/>
    <row r="18488" s="8" customFormat="1" x14ac:dyDescent="0.35"/>
    <row r="18489" s="8" customFormat="1" x14ac:dyDescent="0.35"/>
    <row r="18490" s="8" customFormat="1" x14ac:dyDescent="0.35"/>
    <row r="18491" s="8" customFormat="1" x14ac:dyDescent="0.35"/>
    <row r="18492" s="8" customFormat="1" x14ac:dyDescent="0.35"/>
    <row r="18493" s="8" customFormat="1" x14ac:dyDescent="0.35"/>
    <row r="18494" s="8" customFormat="1" x14ac:dyDescent="0.35"/>
    <row r="18495" s="8" customFormat="1" x14ac:dyDescent="0.35"/>
    <row r="18496" s="8" customFormat="1" x14ac:dyDescent="0.35"/>
    <row r="18497" s="8" customFormat="1" x14ac:dyDescent="0.35"/>
    <row r="18498" s="8" customFormat="1" x14ac:dyDescent="0.35"/>
    <row r="18499" s="8" customFormat="1" x14ac:dyDescent="0.35"/>
    <row r="18500" s="8" customFormat="1" x14ac:dyDescent="0.35"/>
    <row r="18501" s="8" customFormat="1" x14ac:dyDescent="0.35"/>
    <row r="18502" s="8" customFormat="1" x14ac:dyDescent="0.35"/>
    <row r="18503" s="8" customFormat="1" x14ac:dyDescent="0.35"/>
    <row r="18504" s="8" customFormat="1" x14ac:dyDescent="0.35"/>
    <row r="18505" s="8" customFormat="1" x14ac:dyDescent="0.35"/>
    <row r="18506" s="8" customFormat="1" x14ac:dyDescent="0.35"/>
    <row r="18507" s="8" customFormat="1" x14ac:dyDescent="0.35"/>
    <row r="18508" s="8" customFormat="1" x14ac:dyDescent="0.35"/>
    <row r="18509" s="8" customFormat="1" x14ac:dyDescent="0.35"/>
    <row r="18510" s="8" customFormat="1" x14ac:dyDescent="0.35"/>
    <row r="18511" s="8" customFormat="1" x14ac:dyDescent="0.35"/>
    <row r="18512" s="8" customFormat="1" x14ac:dyDescent="0.35"/>
    <row r="18513" s="8" customFormat="1" x14ac:dyDescent="0.35"/>
    <row r="18514" s="8" customFormat="1" x14ac:dyDescent="0.35"/>
    <row r="18515" s="8" customFormat="1" x14ac:dyDescent="0.35"/>
    <row r="18516" s="8" customFormat="1" x14ac:dyDescent="0.35"/>
    <row r="18517" s="8" customFormat="1" x14ac:dyDescent="0.35"/>
    <row r="18518" s="8" customFormat="1" x14ac:dyDescent="0.35"/>
    <row r="18519" s="8" customFormat="1" x14ac:dyDescent="0.35"/>
    <row r="18520" s="8" customFormat="1" x14ac:dyDescent="0.35"/>
    <row r="18521" s="8" customFormat="1" x14ac:dyDescent="0.35"/>
    <row r="18522" s="8" customFormat="1" x14ac:dyDescent="0.35"/>
    <row r="18523" s="8" customFormat="1" x14ac:dyDescent="0.35"/>
    <row r="18524" s="8" customFormat="1" x14ac:dyDescent="0.35"/>
    <row r="18525" s="8" customFormat="1" x14ac:dyDescent="0.35"/>
    <row r="18526" s="8" customFormat="1" x14ac:dyDescent="0.35"/>
    <row r="18527" s="8" customFormat="1" x14ac:dyDescent="0.35"/>
    <row r="18528" s="8" customFormat="1" x14ac:dyDescent="0.35"/>
    <row r="18529" s="8" customFormat="1" x14ac:dyDescent="0.35"/>
    <row r="18530" s="8" customFormat="1" x14ac:dyDescent="0.35"/>
    <row r="18531" s="8" customFormat="1" x14ac:dyDescent="0.35"/>
    <row r="18532" s="8" customFormat="1" x14ac:dyDescent="0.35"/>
    <row r="18533" s="8" customFormat="1" x14ac:dyDescent="0.35"/>
    <row r="18534" s="8" customFormat="1" x14ac:dyDescent="0.35"/>
    <row r="18535" s="8" customFormat="1" x14ac:dyDescent="0.35"/>
    <row r="18536" s="8" customFormat="1" x14ac:dyDescent="0.35"/>
    <row r="18537" s="8" customFormat="1" x14ac:dyDescent="0.35"/>
    <row r="18538" s="8" customFormat="1" x14ac:dyDescent="0.35"/>
    <row r="18539" s="8" customFormat="1" x14ac:dyDescent="0.35"/>
    <row r="18540" s="8" customFormat="1" x14ac:dyDescent="0.35"/>
    <row r="18541" s="8" customFormat="1" x14ac:dyDescent="0.35"/>
    <row r="18542" s="8" customFormat="1" x14ac:dyDescent="0.35"/>
    <row r="18543" s="8" customFormat="1" x14ac:dyDescent="0.35"/>
    <row r="18544" s="8" customFormat="1" x14ac:dyDescent="0.35"/>
    <row r="18545" s="8" customFormat="1" x14ac:dyDescent="0.35"/>
    <row r="18546" s="8" customFormat="1" x14ac:dyDescent="0.35"/>
    <row r="18547" s="8" customFormat="1" x14ac:dyDescent="0.35"/>
    <row r="18548" s="8" customFormat="1" x14ac:dyDescent="0.35"/>
    <row r="18549" s="8" customFormat="1" x14ac:dyDescent="0.35"/>
    <row r="18550" s="8" customFormat="1" x14ac:dyDescent="0.35"/>
    <row r="18551" s="8" customFormat="1" x14ac:dyDescent="0.35"/>
    <row r="18552" s="8" customFormat="1" x14ac:dyDescent="0.35"/>
    <row r="18553" s="8" customFormat="1" x14ac:dyDescent="0.35"/>
    <row r="18554" s="8" customFormat="1" x14ac:dyDescent="0.35"/>
    <row r="18555" s="8" customFormat="1" x14ac:dyDescent="0.35"/>
    <row r="18556" s="8" customFormat="1" x14ac:dyDescent="0.35"/>
    <row r="18557" s="8" customFormat="1" x14ac:dyDescent="0.35"/>
    <row r="18558" s="8" customFormat="1" x14ac:dyDescent="0.35"/>
    <row r="18559" s="8" customFormat="1" x14ac:dyDescent="0.35"/>
    <row r="18560" s="8" customFormat="1" x14ac:dyDescent="0.35"/>
    <row r="18561" s="8" customFormat="1" x14ac:dyDescent="0.35"/>
    <row r="18562" s="8" customFormat="1" x14ac:dyDescent="0.35"/>
    <row r="18563" s="8" customFormat="1" x14ac:dyDescent="0.35"/>
    <row r="18564" s="8" customFormat="1" x14ac:dyDescent="0.35"/>
    <row r="18565" s="8" customFormat="1" x14ac:dyDescent="0.35"/>
    <row r="18566" s="8" customFormat="1" x14ac:dyDescent="0.35"/>
    <row r="18567" s="8" customFormat="1" x14ac:dyDescent="0.35"/>
    <row r="18568" s="8" customFormat="1" x14ac:dyDescent="0.35"/>
    <row r="18569" s="8" customFormat="1" x14ac:dyDescent="0.35"/>
    <row r="18570" s="8" customFormat="1" x14ac:dyDescent="0.35"/>
    <row r="18571" s="8" customFormat="1" x14ac:dyDescent="0.35"/>
    <row r="18572" s="8" customFormat="1" x14ac:dyDescent="0.35"/>
    <row r="18573" s="8" customFormat="1" x14ac:dyDescent="0.35"/>
    <row r="18574" s="8" customFormat="1" x14ac:dyDescent="0.35"/>
    <row r="18575" s="8" customFormat="1" x14ac:dyDescent="0.35"/>
    <row r="18576" s="8" customFormat="1" x14ac:dyDescent="0.35"/>
    <row r="18577" s="8" customFormat="1" x14ac:dyDescent="0.35"/>
    <row r="18578" s="8" customFormat="1" x14ac:dyDescent="0.35"/>
    <row r="18579" s="8" customFormat="1" x14ac:dyDescent="0.35"/>
    <row r="18580" s="8" customFormat="1" x14ac:dyDescent="0.35"/>
    <row r="18581" s="8" customFormat="1" x14ac:dyDescent="0.35"/>
    <row r="18582" s="8" customFormat="1" x14ac:dyDescent="0.35"/>
    <row r="18583" s="8" customFormat="1" x14ac:dyDescent="0.35"/>
    <row r="18584" s="8" customFormat="1" x14ac:dyDescent="0.35"/>
    <row r="18585" s="8" customFormat="1" x14ac:dyDescent="0.35"/>
    <row r="18586" s="8" customFormat="1" x14ac:dyDescent="0.35"/>
    <row r="18587" s="8" customFormat="1" x14ac:dyDescent="0.35"/>
    <row r="18588" s="8" customFormat="1" x14ac:dyDescent="0.35"/>
    <row r="18589" s="8" customFormat="1" x14ac:dyDescent="0.35"/>
    <row r="18590" s="8" customFormat="1" x14ac:dyDescent="0.35"/>
    <row r="18591" s="8" customFormat="1" x14ac:dyDescent="0.35"/>
    <row r="18592" s="8" customFormat="1" x14ac:dyDescent="0.35"/>
    <row r="18593" s="8" customFormat="1" x14ac:dyDescent="0.35"/>
    <row r="18594" s="8" customFormat="1" x14ac:dyDescent="0.35"/>
    <row r="18595" s="8" customFormat="1" x14ac:dyDescent="0.35"/>
    <row r="18596" s="8" customFormat="1" x14ac:dyDescent="0.35"/>
    <row r="18597" s="8" customFormat="1" x14ac:dyDescent="0.35"/>
    <row r="18598" s="8" customFormat="1" x14ac:dyDescent="0.35"/>
    <row r="18599" s="8" customFormat="1" x14ac:dyDescent="0.35"/>
    <row r="18600" s="8" customFormat="1" x14ac:dyDescent="0.35"/>
    <row r="18601" s="8" customFormat="1" x14ac:dyDescent="0.35"/>
    <row r="18602" s="8" customFormat="1" x14ac:dyDescent="0.35"/>
    <row r="18603" s="8" customFormat="1" x14ac:dyDescent="0.35"/>
    <row r="18604" s="8" customFormat="1" x14ac:dyDescent="0.35"/>
    <row r="18605" s="8" customFormat="1" x14ac:dyDescent="0.35"/>
    <row r="18606" s="8" customFormat="1" x14ac:dyDescent="0.35"/>
    <row r="18607" s="8" customFormat="1" x14ac:dyDescent="0.35"/>
    <row r="18608" s="8" customFormat="1" x14ac:dyDescent="0.35"/>
    <row r="18609" s="8" customFormat="1" x14ac:dyDescent="0.35"/>
    <row r="18610" s="8" customFormat="1" x14ac:dyDescent="0.35"/>
    <row r="18611" s="8" customFormat="1" x14ac:dyDescent="0.35"/>
    <row r="18612" s="8" customFormat="1" x14ac:dyDescent="0.35"/>
    <row r="18613" s="8" customFormat="1" x14ac:dyDescent="0.35"/>
    <row r="18614" s="8" customFormat="1" x14ac:dyDescent="0.35"/>
    <row r="18615" s="8" customFormat="1" x14ac:dyDescent="0.35"/>
    <row r="18616" s="8" customFormat="1" x14ac:dyDescent="0.35"/>
    <row r="18617" s="8" customFormat="1" x14ac:dyDescent="0.35"/>
    <row r="18618" s="8" customFormat="1" x14ac:dyDescent="0.35"/>
    <row r="18619" s="8" customFormat="1" x14ac:dyDescent="0.35"/>
    <row r="18620" s="8" customFormat="1" x14ac:dyDescent="0.35"/>
    <row r="18621" s="8" customFormat="1" x14ac:dyDescent="0.35"/>
    <row r="18622" s="8" customFormat="1" x14ac:dyDescent="0.35"/>
    <row r="18623" s="8" customFormat="1" x14ac:dyDescent="0.35"/>
    <row r="18624" s="8" customFormat="1" x14ac:dyDescent="0.35"/>
    <row r="18625" s="8" customFormat="1" x14ac:dyDescent="0.35"/>
    <row r="18626" s="8" customFormat="1" x14ac:dyDescent="0.35"/>
    <row r="18627" s="8" customFormat="1" x14ac:dyDescent="0.35"/>
    <row r="18628" s="8" customFormat="1" x14ac:dyDescent="0.35"/>
    <row r="18629" s="8" customFormat="1" x14ac:dyDescent="0.35"/>
    <row r="18630" s="8" customFormat="1" x14ac:dyDescent="0.35"/>
    <row r="18631" s="8" customFormat="1" x14ac:dyDescent="0.35"/>
    <row r="18632" s="8" customFormat="1" x14ac:dyDescent="0.35"/>
    <row r="18633" s="8" customFormat="1" x14ac:dyDescent="0.35"/>
    <row r="18634" s="8" customFormat="1" x14ac:dyDescent="0.35"/>
    <row r="18635" s="8" customFormat="1" x14ac:dyDescent="0.35"/>
    <row r="18636" s="8" customFormat="1" x14ac:dyDescent="0.35"/>
    <row r="18637" s="8" customFormat="1" x14ac:dyDescent="0.35"/>
    <row r="18638" s="8" customFormat="1" x14ac:dyDescent="0.35"/>
    <row r="18639" s="8" customFormat="1" x14ac:dyDescent="0.35"/>
    <row r="18640" s="8" customFormat="1" x14ac:dyDescent="0.35"/>
    <row r="18641" s="8" customFormat="1" x14ac:dyDescent="0.35"/>
    <row r="18642" s="8" customFormat="1" x14ac:dyDescent="0.35"/>
    <row r="18643" s="8" customFormat="1" x14ac:dyDescent="0.35"/>
    <row r="18644" s="8" customFormat="1" x14ac:dyDescent="0.35"/>
    <row r="18645" s="8" customFormat="1" x14ac:dyDescent="0.35"/>
    <row r="18646" s="8" customFormat="1" x14ac:dyDescent="0.35"/>
    <row r="18647" s="8" customFormat="1" x14ac:dyDescent="0.35"/>
    <row r="18648" s="8" customFormat="1" x14ac:dyDescent="0.35"/>
    <row r="18649" s="8" customFormat="1" x14ac:dyDescent="0.35"/>
    <row r="18650" s="8" customFormat="1" x14ac:dyDescent="0.35"/>
    <row r="18651" s="8" customFormat="1" x14ac:dyDescent="0.35"/>
    <row r="18652" s="8" customFormat="1" x14ac:dyDescent="0.35"/>
    <row r="18653" s="8" customFormat="1" x14ac:dyDescent="0.35"/>
    <row r="18654" s="8" customFormat="1" x14ac:dyDescent="0.35"/>
    <row r="18655" s="8" customFormat="1" x14ac:dyDescent="0.35"/>
    <row r="18656" s="8" customFormat="1" x14ac:dyDescent="0.35"/>
    <row r="18657" s="8" customFormat="1" x14ac:dyDescent="0.35"/>
    <row r="18658" s="8" customFormat="1" x14ac:dyDescent="0.35"/>
    <row r="18659" s="8" customFormat="1" x14ac:dyDescent="0.35"/>
    <row r="18660" s="8" customFormat="1" x14ac:dyDescent="0.35"/>
    <row r="18661" s="8" customFormat="1" x14ac:dyDescent="0.35"/>
    <row r="18662" s="8" customFormat="1" x14ac:dyDescent="0.35"/>
    <row r="18663" s="8" customFormat="1" x14ac:dyDescent="0.35"/>
    <row r="18664" s="8" customFormat="1" x14ac:dyDescent="0.35"/>
    <row r="18665" s="8" customFormat="1" x14ac:dyDescent="0.35"/>
    <row r="18666" s="8" customFormat="1" x14ac:dyDescent="0.35"/>
    <row r="18667" s="8" customFormat="1" x14ac:dyDescent="0.35"/>
    <row r="18668" s="8" customFormat="1" x14ac:dyDescent="0.35"/>
    <row r="18669" s="8" customFormat="1" x14ac:dyDescent="0.35"/>
    <row r="18670" s="8" customFormat="1" x14ac:dyDescent="0.35"/>
    <row r="18671" s="8" customFormat="1" x14ac:dyDescent="0.35"/>
    <row r="18672" s="8" customFormat="1" x14ac:dyDescent="0.35"/>
    <row r="18673" s="8" customFormat="1" x14ac:dyDescent="0.35"/>
    <row r="18674" s="8" customFormat="1" x14ac:dyDescent="0.35"/>
    <row r="18675" s="8" customFormat="1" x14ac:dyDescent="0.35"/>
    <row r="18676" s="8" customFormat="1" x14ac:dyDescent="0.35"/>
    <row r="18677" s="8" customFormat="1" x14ac:dyDescent="0.35"/>
    <row r="18678" s="8" customFormat="1" x14ac:dyDescent="0.35"/>
    <row r="18679" s="8" customFormat="1" x14ac:dyDescent="0.35"/>
    <row r="18680" s="8" customFormat="1" x14ac:dyDescent="0.35"/>
    <row r="18681" s="8" customFormat="1" x14ac:dyDescent="0.35"/>
    <row r="18682" s="8" customFormat="1" x14ac:dyDescent="0.35"/>
    <row r="18683" s="8" customFormat="1" x14ac:dyDescent="0.35"/>
    <row r="18684" s="8" customFormat="1" x14ac:dyDescent="0.35"/>
    <row r="18685" s="8" customFormat="1" x14ac:dyDescent="0.35"/>
    <row r="18686" s="8" customFormat="1" x14ac:dyDescent="0.35"/>
    <row r="18687" s="8" customFormat="1" x14ac:dyDescent="0.35"/>
    <row r="18688" s="8" customFormat="1" x14ac:dyDescent="0.35"/>
    <row r="18689" s="8" customFormat="1" x14ac:dyDescent="0.35"/>
    <row r="18690" s="8" customFormat="1" x14ac:dyDescent="0.35"/>
    <row r="18691" s="8" customFormat="1" x14ac:dyDescent="0.35"/>
    <row r="18692" s="8" customFormat="1" x14ac:dyDescent="0.35"/>
    <row r="18693" s="8" customFormat="1" x14ac:dyDescent="0.35"/>
    <row r="18694" s="8" customFormat="1" x14ac:dyDescent="0.35"/>
    <row r="18695" s="8" customFormat="1" x14ac:dyDescent="0.35"/>
    <row r="18696" s="8" customFormat="1" x14ac:dyDescent="0.35"/>
    <row r="18697" s="8" customFormat="1" x14ac:dyDescent="0.35"/>
    <row r="18698" s="8" customFormat="1" x14ac:dyDescent="0.35"/>
    <row r="18699" s="8" customFormat="1" x14ac:dyDescent="0.35"/>
    <row r="18700" s="8" customFormat="1" x14ac:dyDescent="0.35"/>
    <row r="18701" s="8" customFormat="1" x14ac:dyDescent="0.35"/>
    <row r="18702" s="8" customFormat="1" x14ac:dyDescent="0.35"/>
    <row r="18703" s="8" customFormat="1" x14ac:dyDescent="0.35"/>
    <row r="18704" s="8" customFormat="1" x14ac:dyDescent="0.35"/>
    <row r="18705" s="8" customFormat="1" x14ac:dyDescent="0.35"/>
    <row r="18706" s="8" customFormat="1" x14ac:dyDescent="0.35"/>
    <row r="18707" s="8" customFormat="1" x14ac:dyDescent="0.35"/>
    <row r="18708" s="8" customFormat="1" x14ac:dyDescent="0.35"/>
    <row r="18709" s="8" customFormat="1" x14ac:dyDescent="0.35"/>
    <row r="18710" s="8" customFormat="1" x14ac:dyDescent="0.35"/>
    <row r="18711" s="8" customFormat="1" x14ac:dyDescent="0.35"/>
    <row r="18712" s="8" customFormat="1" x14ac:dyDescent="0.35"/>
    <row r="18713" s="8" customFormat="1" x14ac:dyDescent="0.35"/>
    <row r="18714" s="8" customFormat="1" x14ac:dyDescent="0.35"/>
    <row r="18715" s="8" customFormat="1" x14ac:dyDescent="0.35"/>
    <row r="18716" s="8" customFormat="1" x14ac:dyDescent="0.35"/>
    <row r="18717" s="8" customFormat="1" x14ac:dyDescent="0.35"/>
    <row r="18718" s="8" customFormat="1" x14ac:dyDescent="0.35"/>
    <row r="18719" s="8" customFormat="1" x14ac:dyDescent="0.35"/>
    <row r="18720" s="8" customFormat="1" x14ac:dyDescent="0.35"/>
    <row r="18721" s="8" customFormat="1" x14ac:dyDescent="0.35"/>
    <row r="18722" s="8" customFormat="1" x14ac:dyDescent="0.35"/>
    <row r="18723" s="8" customFormat="1" x14ac:dyDescent="0.35"/>
    <row r="18724" s="8" customFormat="1" x14ac:dyDescent="0.35"/>
    <row r="18725" s="8" customFormat="1" x14ac:dyDescent="0.35"/>
    <row r="18726" s="8" customFormat="1" x14ac:dyDescent="0.35"/>
    <row r="18727" s="8" customFormat="1" x14ac:dyDescent="0.35"/>
    <row r="18728" s="8" customFormat="1" x14ac:dyDescent="0.35"/>
    <row r="18729" s="8" customFormat="1" x14ac:dyDescent="0.35"/>
    <row r="18730" s="8" customFormat="1" x14ac:dyDescent="0.35"/>
    <row r="18731" s="8" customFormat="1" x14ac:dyDescent="0.35"/>
    <row r="18732" s="8" customFormat="1" x14ac:dyDescent="0.35"/>
    <row r="18733" s="8" customFormat="1" x14ac:dyDescent="0.35"/>
    <row r="18734" s="8" customFormat="1" x14ac:dyDescent="0.35"/>
    <row r="18735" s="8" customFormat="1" x14ac:dyDescent="0.35"/>
    <row r="18736" s="8" customFormat="1" x14ac:dyDescent="0.35"/>
    <row r="18737" s="8" customFormat="1" x14ac:dyDescent="0.35"/>
    <row r="18738" s="8" customFormat="1" x14ac:dyDescent="0.35"/>
    <row r="18739" s="8" customFormat="1" x14ac:dyDescent="0.35"/>
    <row r="18740" s="8" customFormat="1" x14ac:dyDescent="0.35"/>
    <row r="18741" s="8" customFormat="1" x14ac:dyDescent="0.35"/>
    <row r="18742" s="8" customFormat="1" x14ac:dyDescent="0.35"/>
    <row r="18743" s="8" customFormat="1" x14ac:dyDescent="0.35"/>
    <row r="18744" s="8" customFormat="1" x14ac:dyDescent="0.35"/>
    <row r="18745" s="8" customFormat="1" x14ac:dyDescent="0.35"/>
    <row r="18746" s="8" customFormat="1" x14ac:dyDescent="0.35"/>
    <row r="18747" s="8" customFormat="1" x14ac:dyDescent="0.35"/>
    <row r="18748" s="8" customFormat="1" x14ac:dyDescent="0.35"/>
    <row r="18749" s="8" customFormat="1" x14ac:dyDescent="0.35"/>
    <row r="18750" s="8" customFormat="1" x14ac:dyDescent="0.35"/>
    <row r="18751" s="8" customFormat="1" x14ac:dyDescent="0.35"/>
    <row r="18752" s="8" customFormat="1" x14ac:dyDescent="0.35"/>
    <row r="18753" s="8" customFormat="1" x14ac:dyDescent="0.35"/>
    <row r="18754" s="8" customFormat="1" x14ac:dyDescent="0.35"/>
    <row r="18755" s="8" customFormat="1" x14ac:dyDescent="0.35"/>
    <row r="18756" s="8" customFormat="1" x14ac:dyDescent="0.35"/>
    <row r="18757" s="8" customFormat="1" x14ac:dyDescent="0.35"/>
    <row r="18758" s="8" customFormat="1" x14ac:dyDescent="0.35"/>
    <row r="18759" s="8" customFormat="1" x14ac:dyDescent="0.35"/>
    <row r="18760" s="8" customFormat="1" x14ac:dyDescent="0.35"/>
    <row r="18761" s="8" customFormat="1" x14ac:dyDescent="0.35"/>
    <row r="18762" s="8" customFormat="1" x14ac:dyDescent="0.35"/>
    <row r="18763" s="8" customFormat="1" x14ac:dyDescent="0.35"/>
    <row r="18764" s="8" customFormat="1" x14ac:dyDescent="0.35"/>
    <row r="18765" s="8" customFormat="1" x14ac:dyDescent="0.35"/>
    <row r="18766" s="8" customFormat="1" x14ac:dyDescent="0.35"/>
    <row r="18767" s="8" customFormat="1" x14ac:dyDescent="0.35"/>
    <row r="18768" s="8" customFormat="1" x14ac:dyDescent="0.35"/>
    <row r="18769" s="8" customFormat="1" x14ac:dyDescent="0.35"/>
    <row r="18770" s="8" customFormat="1" x14ac:dyDescent="0.35"/>
    <row r="18771" s="8" customFormat="1" x14ac:dyDescent="0.35"/>
    <row r="18772" s="8" customFormat="1" x14ac:dyDescent="0.35"/>
    <row r="18773" s="8" customFormat="1" x14ac:dyDescent="0.35"/>
    <row r="18774" s="8" customFormat="1" x14ac:dyDescent="0.35"/>
    <row r="18775" s="8" customFormat="1" x14ac:dyDescent="0.35"/>
    <row r="18776" s="8" customFormat="1" x14ac:dyDescent="0.35"/>
    <row r="18777" s="8" customFormat="1" x14ac:dyDescent="0.35"/>
    <row r="18778" s="8" customFormat="1" x14ac:dyDescent="0.35"/>
    <row r="18779" s="8" customFormat="1" x14ac:dyDescent="0.35"/>
    <row r="18780" s="8" customFormat="1" x14ac:dyDescent="0.35"/>
    <row r="18781" s="8" customFormat="1" x14ac:dyDescent="0.35"/>
    <row r="18782" s="8" customFormat="1" x14ac:dyDescent="0.35"/>
    <row r="18783" s="8" customFormat="1" x14ac:dyDescent="0.35"/>
    <row r="18784" s="8" customFormat="1" x14ac:dyDescent="0.35"/>
    <row r="18785" s="8" customFormat="1" x14ac:dyDescent="0.35"/>
    <row r="18786" s="8" customFormat="1" x14ac:dyDescent="0.35"/>
    <row r="18787" s="8" customFormat="1" x14ac:dyDescent="0.35"/>
    <row r="18788" s="8" customFormat="1" x14ac:dyDescent="0.35"/>
    <row r="18789" s="8" customFormat="1" x14ac:dyDescent="0.35"/>
    <row r="18790" s="8" customFormat="1" x14ac:dyDescent="0.35"/>
    <row r="18791" s="8" customFormat="1" x14ac:dyDescent="0.35"/>
    <row r="18792" s="8" customFormat="1" x14ac:dyDescent="0.35"/>
    <row r="18793" s="8" customFormat="1" x14ac:dyDescent="0.35"/>
    <row r="18794" s="8" customFormat="1" x14ac:dyDescent="0.35"/>
    <row r="18795" s="8" customFormat="1" x14ac:dyDescent="0.35"/>
    <row r="18796" s="8" customFormat="1" x14ac:dyDescent="0.35"/>
    <row r="18797" s="8" customFormat="1" x14ac:dyDescent="0.35"/>
    <row r="18798" s="8" customFormat="1" x14ac:dyDescent="0.35"/>
    <row r="18799" s="8" customFormat="1" x14ac:dyDescent="0.35"/>
    <row r="18800" s="8" customFormat="1" x14ac:dyDescent="0.35"/>
    <row r="18801" s="8" customFormat="1" x14ac:dyDescent="0.35"/>
    <row r="18802" s="8" customFormat="1" x14ac:dyDescent="0.35"/>
    <row r="18803" s="8" customFormat="1" x14ac:dyDescent="0.35"/>
    <row r="18804" s="8" customFormat="1" x14ac:dyDescent="0.35"/>
    <row r="18805" s="8" customFormat="1" x14ac:dyDescent="0.35"/>
    <row r="18806" s="8" customFormat="1" x14ac:dyDescent="0.35"/>
    <row r="18807" s="8" customFormat="1" x14ac:dyDescent="0.35"/>
    <row r="18808" s="8" customFormat="1" x14ac:dyDescent="0.35"/>
    <row r="18809" s="8" customFormat="1" x14ac:dyDescent="0.35"/>
    <row r="18810" s="8" customFormat="1" x14ac:dyDescent="0.35"/>
    <row r="18811" s="8" customFormat="1" x14ac:dyDescent="0.35"/>
    <row r="18812" s="8" customFormat="1" x14ac:dyDescent="0.35"/>
    <row r="18813" s="8" customFormat="1" x14ac:dyDescent="0.35"/>
    <row r="18814" s="8" customFormat="1" x14ac:dyDescent="0.35"/>
    <row r="18815" s="8" customFormat="1" x14ac:dyDescent="0.35"/>
    <row r="18816" s="8" customFormat="1" x14ac:dyDescent="0.35"/>
    <row r="18817" s="8" customFormat="1" x14ac:dyDescent="0.35"/>
    <row r="18818" s="8" customFormat="1" x14ac:dyDescent="0.35"/>
    <row r="18819" s="8" customFormat="1" x14ac:dyDescent="0.35"/>
    <row r="18820" s="8" customFormat="1" x14ac:dyDescent="0.35"/>
    <row r="18821" s="8" customFormat="1" x14ac:dyDescent="0.35"/>
    <row r="18822" s="8" customFormat="1" x14ac:dyDescent="0.35"/>
    <row r="18823" s="8" customFormat="1" x14ac:dyDescent="0.35"/>
    <row r="18824" s="8" customFormat="1" x14ac:dyDescent="0.35"/>
    <row r="18825" s="8" customFormat="1" x14ac:dyDescent="0.35"/>
    <row r="18826" s="8" customFormat="1" x14ac:dyDescent="0.35"/>
    <row r="18827" s="8" customFormat="1" x14ac:dyDescent="0.35"/>
    <row r="18828" s="8" customFormat="1" x14ac:dyDescent="0.35"/>
    <row r="18829" s="8" customFormat="1" x14ac:dyDescent="0.35"/>
    <row r="18830" s="8" customFormat="1" x14ac:dyDescent="0.35"/>
    <row r="18831" s="8" customFormat="1" x14ac:dyDescent="0.35"/>
    <row r="18832" s="8" customFormat="1" x14ac:dyDescent="0.35"/>
    <row r="18833" s="8" customFormat="1" x14ac:dyDescent="0.35"/>
    <row r="18834" s="8" customFormat="1" x14ac:dyDescent="0.35"/>
    <row r="18835" s="8" customFormat="1" x14ac:dyDescent="0.35"/>
    <row r="18836" s="8" customFormat="1" x14ac:dyDescent="0.35"/>
    <row r="18837" s="8" customFormat="1" x14ac:dyDescent="0.35"/>
    <row r="18838" s="8" customFormat="1" x14ac:dyDescent="0.35"/>
    <row r="18839" s="8" customFormat="1" x14ac:dyDescent="0.35"/>
    <row r="18840" s="8" customFormat="1" x14ac:dyDescent="0.35"/>
    <row r="18841" s="8" customFormat="1" x14ac:dyDescent="0.35"/>
    <row r="18842" s="8" customFormat="1" x14ac:dyDescent="0.35"/>
    <row r="18843" s="8" customFormat="1" x14ac:dyDescent="0.35"/>
    <row r="18844" s="8" customFormat="1" x14ac:dyDescent="0.35"/>
    <row r="18845" s="8" customFormat="1" x14ac:dyDescent="0.35"/>
    <row r="18846" s="8" customFormat="1" x14ac:dyDescent="0.35"/>
    <row r="18847" s="8" customFormat="1" x14ac:dyDescent="0.35"/>
    <row r="18848" s="8" customFormat="1" x14ac:dyDescent="0.35"/>
    <row r="18849" s="8" customFormat="1" x14ac:dyDescent="0.35"/>
    <row r="18850" s="8" customFormat="1" x14ac:dyDescent="0.35"/>
    <row r="18851" s="8" customFormat="1" x14ac:dyDescent="0.35"/>
    <row r="18852" s="8" customFormat="1" x14ac:dyDescent="0.35"/>
    <row r="18853" s="8" customFormat="1" x14ac:dyDescent="0.35"/>
    <row r="18854" s="8" customFormat="1" x14ac:dyDescent="0.35"/>
    <row r="18855" s="8" customFormat="1" x14ac:dyDescent="0.35"/>
    <row r="18856" s="8" customFormat="1" x14ac:dyDescent="0.35"/>
    <row r="18857" s="8" customFormat="1" x14ac:dyDescent="0.35"/>
    <row r="18858" s="8" customFormat="1" x14ac:dyDescent="0.35"/>
    <row r="18859" s="8" customFormat="1" x14ac:dyDescent="0.35"/>
    <row r="18860" s="8" customFormat="1" x14ac:dyDescent="0.35"/>
    <row r="18861" s="8" customFormat="1" x14ac:dyDescent="0.35"/>
    <row r="18862" s="8" customFormat="1" x14ac:dyDescent="0.35"/>
    <row r="18863" s="8" customFormat="1" x14ac:dyDescent="0.35"/>
    <row r="18864" s="8" customFormat="1" x14ac:dyDescent="0.35"/>
    <row r="18865" s="8" customFormat="1" x14ac:dyDescent="0.35"/>
    <row r="18866" s="8" customFormat="1" x14ac:dyDescent="0.35"/>
    <row r="18867" s="8" customFormat="1" x14ac:dyDescent="0.35"/>
    <row r="18868" s="8" customFormat="1" x14ac:dyDescent="0.35"/>
    <row r="18869" s="8" customFormat="1" x14ac:dyDescent="0.35"/>
    <row r="18870" s="8" customFormat="1" x14ac:dyDescent="0.35"/>
    <row r="18871" s="8" customFormat="1" x14ac:dyDescent="0.35"/>
    <row r="18872" s="8" customFormat="1" x14ac:dyDescent="0.35"/>
    <row r="18873" s="8" customFormat="1" x14ac:dyDescent="0.35"/>
    <row r="18874" s="8" customFormat="1" x14ac:dyDescent="0.35"/>
    <row r="18875" s="8" customFormat="1" x14ac:dyDescent="0.35"/>
    <row r="18876" s="8" customFormat="1" x14ac:dyDescent="0.35"/>
    <row r="18877" s="8" customFormat="1" x14ac:dyDescent="0.35"/>
    <row r="18878" s="8" customFormat="1" x14ac:dyDescent="0.35"/>
    <row r="18879" s="8" customFormat="1" x14ac:dyDescent="0.35"/>
    <row r="18880" s="8" customFormat="1" x14ac:dyDescent="0.35"/>
    <row r="18881" s="8" customFormat="1" x14ac:dyDescent="0.35"/>
    <row r="18882" s="8" customFormat="1" x14ac:dyDescent="0.35"/>
    <row r="18883" s="8" customFormat="1" x14ac:dyDescent="0.35"/>
    <row r="18884" s="8" customFormat="1" x14ac:dyDescent="0.35"/>
    <row r="18885" s="8" customFormat="1" x14ac:dyDescent="0.35"/>
    <row r="18886" s="8" customFormat="1" x14ac:dyDescent="0.35"/>
    <row r="18887" s="8" customFormat="1" x14ac:dyDescent="0.35"/>
    <row r="18888" s="8" customFormat="1" x14ac:dyDescent="0.35"/>
    <row r="18889" s="8" customFormat="1" x14ac:dyDescent="0.35"/>
    <row r="18890" s="8" customFormat="1" x14ac:dyDescent="0.35"/>
    <row r="18891" s="8" customFormat="1" x14ac:dyDescent="0.35"/>
    <row r="18892" s="8" customFormat="1" x14ac:dyDescent="0.35"/>
    <row r="18893" s="8" customFormat="1" x14ac:dyDescent="0.35"/>
    <row r="18894" s="8" customFormat="1" x14ac:dyDescent="0.35"/>
    <row r="18895" s="8" customFormat="1" x14ac:dyDescent="0.35"/>
    <row r="18896" s="8" customFormat="1" x14ac:dyDescent="0.35"/>
    <row r="18897" s="8" customFormat="1" x14ac:dyDescent="0.35"/>
    <row r="18898" s="8" customFormat="1" x14ac:dyDescent="0.35"/>
    <row r="18899" s="8" customFormat="1" x14ac:dyDescent="0.35"/>
    <row r="18900" s="8" customFormat="1" x14ac:dyDescent="0.35"/>
    <row r="18901" s="8" customFormat="1" x14ac:dyDescent="0.35"/>
    <row r="18902" s="8" customFormat="1" x14ac:dyDescent="0.35"/>
    <row r="18903" s="8" customFormat="1" x14ac:dyDescent="0.35"/>
    <row r="18904" s="8" customFormat="1" x14ac:dyDescent="0.35"/>
    <row r="18905" s="8" customFormat="1" x14ac:dyDescent="0.35"/>
    <row r="18906" s="8" customFormat="1" x14ac:dyDescent="0.35"/>
    <row r="18907" s="8" customFormat="1" x14ac:dyDescent="0.35"/>
    <row r="18908" s="8" customFormat="1" x14ac:dyDescent="0.35"/>
    <row r="18909" s="8" customFormat="1" x14ac:dyDescent="0.35"/>
    <row r="18910" s="8" customFormat="1" x14ac:dyDescent="0.35"/>
    <row r="18911" s="8" customFormat="1" x14ac:dyDescent="0.35"/>
    <row r="18912" s="8" customFormat="1" x14ac:dyDescent="0.35"/>
    <row r="18913" s="8" customFormat="1" x14ac:dyDescent="0.35"/>
    <row r="18914" s="8" customFormat="1" x14ac:dyDescent="0.35"/>
    <row r="18915" s="8" customFormat="1" x14ac:dyDescent="0.35"/>
    <row r="18916" s="8" customFormat="1" x14ac:dyDescent="0.35"/>
    <row r="18917" s="8" customFormat="1" x14ac:dyDescent="0.35"/>
    <row r="18918" s="8" customFormat="1" x14ac:dyDescent="0.35"/>
    <row r="18919" s="8" customFormat="1" x14ac:dyDescent="0.35"/>
    <row r="18920" s="8" customFormat="1" x14ac:dyDescent="0.35"/>
    <row r="18921" s="8" customFormat="1" x14ac:dyDescent="0.35"/>
    <row r="18922" s="8" customFormat="1" x14ac:dyDescent="0.35"/>
    <row r="18923" s="8" customFormat="1" x14ac:dyDescent="0.35"/>
    <row r="18924" s="8" customFormat="1" x14ac:dyDescent="0.35"/>
    <row r="18925" s="8" customFormat="1" x14ac:dyDescent="0.35"/>
    <row r="18926" s="8" customFormat="1" x14ac:dyDescent="0.35"/>
    <row r="18927" s="8" customFormat="1" x14ac:dyDescent="0.35"/>
    <row r="18928" s="8" customFormat="1" x14ac:dyDescent="0.35"/>
    <row r="18929" s="8" customFormat="1" x14ac:dyDescent="0.35"/>
    <row r="18930" s="8" customFormat="1" x14ac:dyDescent="0.35"/>
    <row r="18931" s="8" customFormat="1" x14ac:dyDescent="0.35"/>
    <row r="18932" s="8" customFormat="1" x14ac:dyDescent="0.35"/>
    <row r="18933" s="8" customFormat="1" x14ac:dyDescent="0.35"/>
    <row r="18934" s="8" customFormat="1" x14ac:dyDescent="0.35"/>
    <row r="18935" s="8" customFormat="1" x14ac:dyDescent="0.35"/>
    <row r="18936" s="8" customFormat="1" x14ac:dyDescent="0.35"/>
    <row r="18937" s="8" customFormat="1" x14ac:dyDescent="0.35"/>
    <row r="18938" s="8" customFormat="1" x14ac:dyDescent="0.35"/>
    <row r="18939" s="8" customFormat="1" x14ac:dyDescent="0.35"/>
    <row r="18940" s="8" customFormat="1" x14ac:dyDescent="0.35"/>
    <row r="18941" s="8" customFormat="1" x14ac:dyDescent="0.35"/>
    <row r="18942" s="8" customFormat="1" x14ac:dyDescent="0.35"/>
    <row r="18943" s="8" customFormat="1" x14ac:dyDescent="0.35"/>
    <row r="18944" s="8" customFormat="1" x14ac:dyDescent="0.35"/>
    <row r="18945" s="8" customFormat="1" x14ac:dyDescent="0.35"/>
    <row r="18946" s="8" customFormat="1" x14ac:dyDescent="0.35"/>
    <row r="18947" s="8" customFormat="1" x14ac:dyDescent="0.35"/>
    <row r="18948" s="8" customFormat="1" x14ac:dyDescent="0.35"/>
    <row r="18949" s="8" customFormat="1" x14ac:dyDescent="0.35"/>
    <row r="18950" s="8" customFormat="1" x14ac:dyDescent="0.35"/>
    <row r="18951" s="8" customFormat="1" x14ac:dyDescent="0.35"/>
    <row r="18952" s="8" customFormat="1" x14ac:dyDescent="0.35"/>
    <row r="18953" s="8" customFormat="1" x14ac:dyDescent="0.35"/>
    <row r="18954" s="8" customFormat="1" x14ac:dyDescent="0.35"/>
    <row r="18955" s="8" customFormat="1" x14ac:dyDescent="0.35"/>
    <row r="18956" s="8" customFormat="1" x14ac:dyDescent="0.35"/>
    <row r="18957" s="8" customFormat="1" x14ac:dyDescent="0.35"/>
    <row r="18958" s="8" customFormat="1" x14ac:dyDescent="0.35"/>
    <row r="18959" s="8" customFormat="1" x14ac:dyDescent="0.35"/>
    <row r="18960" s="8" customFormat="1" x14ac:dyDescent="0.35"/>
    <row r="18961" s="8" customFormat="1" x14ac:dyDescent="0.35"/>
    <row r="18962" s="8" customFormat="1" x14ac:dyDescent="0.35"/>
    <row r="18963" s="8" customFormat="1" x14ac:dyDescent="0.35"/>
    <row r="18964" s="8" customFormat="1" x14ac:dyDescent="0.35"/>
    <row r="18965" s="8" customFormat="1" x14ac:dyDescent="0.35"/>
    <row r="18966" s="8" customFormat="1" x14ac:dyDescent="0.35"/>
    <row r="18967" s="8" customFormat="1" x14ac:dyDescent="0.35"/>
    <row r="18968" s="8" customFormat="1" x14ac:dyDescent="0.35"/>
    <row r="18969" s="8" customFormat="1" x14ac:dyDescent="0.35"/>
    <row r="18970" s="8" customFormat="1" x14ac:dyDescent="0.35"/>
    <row r="18971" s="8" customFormat="1" x14ac:dyDescent="0.35"/>
    <row r="18972" s="8" customFormat="1" x14ac:dyDescent="0.35"/>
    <row r="18973" s="8" customFormat="1" x14ac:dyDescent="0.35"/>
    <row r="18974" s="8" customFormat="1" x14ac:dyDescent="0.35"/>
    <row r="18975" s="8" customFormat="1" x14ac:dyDescent="0.35"/>
    <row r="18976" s="8" customFormat="1" x14ac:dyDescent="0.35"/>
    <row r="18977" s="8" customFormat="1" x14ac:dyDescent="0.35"/>
    <row r="18978" s="8" customFormat="1" x14ac:dyDescent="0.35"/>
    <row r="18979" s="8" customFormat="1" x14ac:dyDescent="0.35"/>
    <row r="18980" s="8" customFormat="1" x14ac:dyDescent="0.35"/>
    <row r="18981" s="8" customFormat="1" x14ac:dyDescent="0.35"/>
    <row r="18982" s="8" customFormat="1" x14ac:dyDescent="0.35"/>
    <row r="18983" s="8" customFormat="1" x14ac:dyDescent="0.35"/>
    <row r="18984" s="8" customFormat="1" x14ac:dyDescent="0.35"/>
    <row r="18985" s="8" customFormat="1" x14ac:dyDescent="0.35"/>
    <row r="18986" s="8" customFormat="1" x14ac:dyDescent="0.35"/>
    <row r="18987" s="8" customFormat="1" x14ac:dyDescent="0.35"/>
    <row r="18988" s="8" customFormat="1" x14ac:dyDescent="0.35"/>
    <row r="18989" s="8" customFormat="1" x14ac:dyDescent="0.35"/>
    <row r="18990" s="8" customFormat="1" x14ac:dyDescent="0.35"/>
    <row r="18991" s="8" customFormat="1" x14ac:dyDescent="0.35"/>
    <row r="18992" s="8" customFormat="1" x14ac:dyDescent="0.35"/>
    <row r="18993" s="8" customFormat="1" x14ac:dyDescent="0.35"/>
    <row r="18994" s="8" customFormat="1" x14ac:dyDescent="0.35"/>
    <row r="18995" s="8" customFormat="1" x14ac:dyDescent="0.35"/>
    <row r="18996" s="8" customFormat="1" x14ac:dyDescent="0.35"/>
    <row r="18997" s="8" customFormat="1" x14ac:dyDescent="0.35"/>
    <row r="18998" s="8" customFormat="1" x14ac:dyDescent="0.35"/>
    <row r="18999" s="8" customFormat="1" x14ac:dyDescent="0.35"/>
    <row r="19000" s="8" customFormat="1" x14ac:dyDescent="0.35"/>
    <row r="19001" s="8" customFormat="1" x14ac:dyDescent="0.35"/>
    <row r="19002" s="8" customFormat="1" x14ac:dyDescent="0.35"/>
    <row r="19003" s="8" customFormat="1" x14ac:dyDescent="0.35"/>
    <row r="19004" s="8" customFormat="1" x14ac:dyDescent="0.35"/>
    <row r="19005" s="8" customFormat="1" x14ac:dyDescent="0.35"/>
    <row r="19006" s="8" customFormat="1" x14ac:dyDescent="0.35"/>
    <row r="19007" s="8" customFormat="1" x14ac:dyDescent="0.35"/>
    <row r="19008" s="8" customFormat="1" x14ac:dyDescent="0.35"/>
    <row r="19009" s="8" customFormat="1" x14ac:dyDescent="0.35"/>
    <row r="19010" s="8" customFormat="1" x14ac:dyDescent="0.35"/>
    <row r="19011" s="8" customFormat="1" x14ac:dyDescent="0.35"/>
    <row r="19012" s="8" customFormat="1" x14ac:dyDescent="0.35"/>
    <row r="19013" s="8" customFormat="1" x14ac:dyDescent="0.35"/>
    <row r="19014" s="8" customFormat="1" x14ac:dyDescent="0.35"/>
    <row r="19015" s="8" customFormat="1" x14ac:dyDescent="0.35"/>
    <row r="19016" s="8" customFormat="1" x14ac:dyDescent="0.35"/>
    <row r="19017" s="8" customFormat="1" x14ac:dyDescent="0.35"/>
    <row r="19018" s="8" customFormat="1" x14ac:dyDescent="0.35"/>
    <row r="19019" s="8" customFormat="1" x14ac:dyDescent="0.35"/>
    <row r="19020" s="8" customFormat="1" x14ac:dyDescent="0.35"/>
    <row r="19021" s="8" customFormat="1" x14ac:dyDescent="0.35"/>
    <row r="19022" s="8" customFormat="1" x14ac:dyDescent="0.35"/>
    <row r="19023" s="8" customFormat="1" x14ac:dyDescent="0.35"/>
    <row r="19024" s="8" customFormat="1" x14ac:dyDescent="0.35"/>
    <row r="19025" s="8" customFormat="1" x14ac:dyDescent="0.35"/>
    <row r="19026" s="8" customFormat="1" x14ac:dyDescent="0.35"/>
    <row r="19027" s="8" customFormat="1" x14ac:dyDescent="0.35"/>
    <row r="19028" s="8" customFormat="1" x14ac:dyDescent="0.35"/>
    <row r="19029" s="8" customFormat="1" x14ac:dyDescent="0.35"/>
    <row r="19030" s="8" customFormat="1" x14ac:dyDescent="0.35"/>
    <row r="19031" s="8" customFormat="1" x14ac:dyDescent="0.35"/>
    <row r="19032" s="8" customFormat="1" x14ac:dyDescent="0.35"/>
    <row r="19033" s="8" customFormat="1" x14ac:dyDescent="0.35"/>
    <row r="19034" s="8" customFormat="1" x14ac:dyDescent="0.35"/>
    <row r="19035" s="8" customFormat="1" x14ac:dyDescent="0.35"/>
    <row r="19036" s="8" customFormat="1" x14ac:dyDescent="0.35"/>
    <row r="19037" s="8" customFormat="1" x14ac:dyDescent="0.35"/>
    <row r="19038" s="8" customFormat="1" x14ac:dyDescent="0.35"/>
    <row r="19039" s="8" customFormat="1" x14ac:dyDescent="0.35"/>
    <row r="19040" s="8" customFormat="1" x14ac:dyDescent="0.35"/>
    <row r="19041" s="8" customFormat="1" x14ac:dyDescent="0.35"/>
    <row r="19042" s="8" customFormat="1" x14ac:dyDescent="0.35"/>
    <row r="19043" s="8" customFormat="1" x14ac:dyDescent="0.35"/>
    <row r="19044" s="8" customFormat="1" x14ac:dyDescent="0.35"/>
    <row r="19045" s="8" customFormat="1" x14ac:dyDescent="0.35"/>
    <row r="19046" s="8" customFormat="1" x14ac:dyDescent="0.35"/>
    <row r="19047" s="8" customFormat="1" x14ac:dyDescent="0.35"/>
    <row r="19048" s="8" customFormat="1" x14ac:dyDescent="0.35"/>
    <row r="19049" s="8" customFormat="1" x14ac:dyDescent="0.35"/>
    <row r="19050" s="8" customFormat="1" x14ac:dyDescent="0.35"/>
    <row r="19051" s="8" customFormat="1" x14ac:dyDescent="0.35"/>
    <row r="19052" s="8" customFormat="1" x14ac:dyDescent="0.35"/>
    <row r="19053" s="8" customFormat="1" x14ac:dyDescent="0.35"/>
    <row r="19054" s="8" customFormat="1" x14ac:dyDescent="0.35"/>
    <row r="19055" s="8" customFormat="1" x14ac:dyDescent="0.35"/>
    <row r="19056" s="8" customFormat="1" x14ac:dyDescent="0.35"/>
    <row r="19057" s="8" customFormat="1" x14ac:dyDescent="0.35"/>
    <row r="19058" s="8" customFormat="1" x14ac:dyDescent="0.35"/>
    <row r="19059" s="8" customFormat="1" x14ac:dyDescent="0.35"/>
    <row r="19060" s="8" customFormat="1" x14ac:dyDescent="0.35"/>
    <row r="19061" s="8" customFormat="1" x14ac:dyDescent="0.35"/>
    <row r="19062" s="8" customFormat="1" x14ac:dyDescent="0.35"/>
    <row r="19063" s="8" customFormat="1" x14ac:dyDescent="0.35"/>
    <row r="19064" s="8" customFormat="1" x14ac:dyDescent="0.35"/>
    <row r="19065" s="8" customFormat="1" x14ac:dyDescent="0.35"/>
    <row r="19066" s="8" customFormat="1" x14ac:dyDescent="0.35"/>
    <row r="19067" s="8" customFormat="1" x14ac:dyDescent="0.35"/>
    <row r="19068" s="8" customFormat="1" x14ac:dyDescent="0.35"/>
    <row r="19069" s="8" customFormat="1" x14ac:dyDescent="0.35"/>
    <row r="19070" s="8" customFormat="1" x14ac:dyDescent="0.35"/>
    <row r="19071" s="8" customFormat="1" x14ac:dyDescent="0.35"/>
    <row r="19072" s="8" customFormat="1" x14ac:dyDescent="0.35"/>
    <row r="19073" s="8" customFormat="1" x14ac:dyDescent="0.35"/>
    <row r="19074" s="8" customFormat="1" x14ac:dyDescent="0.35"/>
    <row r="19075" s="8" customFormat="1" x14ac:dyDescent="0.35"/>
    <row r="19076" s="8" customFormat="1" x14ac:dyDescent="0.35"/>
    <row r="19077" s="8" customFormat="1" x14ac:dyDescent="0.35"/>
    <row r="19078" s="8" customFormat="1" x14ac:dyDescent="0.35"/>
    <row r="19079" s="8" customFormat="1" x14ac:dyDescent="0.35"/>
    <row r="19080" s="8" customFormat="1" x14ac:dyDescent="0.35"/>
    <row r="19081" s="8" customFormat="1" x14ac:dyDescent="0.35"/>
    <row r="19082" s="8" customFormat="1" x14ac:dyDescent="0.35"/>
    <row r="19083" s="8" customFormat="1" x14ac:dyDescent="0.35"/>
    <row r="19084" s="8" customFormat="1" x14ac:dyDescent="0.35"/>
    <row r="19085" s="8" customFormat="1" x14ac:dyDescent="0.35"/>
    <row r="19086" s="8" customFormat="1" x14ac:dyDescent="0.35"/>
    <row r="19087" s="8" customFormat="1" x14ac:dyDescent="0.35"/>
    <row r="19088" s="8" customFormat="1" x14ac:dyDescent="0.35"/>
    <row r="19089" s="8" customFormat="1" x14ac:dyDescent="0.35"/>
    <row r="19090" s="8" customFormat="1" x14ac:dyDescent="0.35"/>
    <row r="19091" s="8" customFormat="1" x14ac:dyDescent="0.35"/>
    <row r="19092" s="8" customFormat="1" x14ac:dyDescent="0.35"/>
    <row r="19093" s="8" customFormat="1" x14ac:dyDescent="0.35"/>
    <row r="19094" s="8" customFormat="1" x14ac:dyDescent="0.35"/>
    <row r="19095" s="8" customFormat="1" x14ac:dyDescent="0.35"/>
    <row r="19096" s="8" customFormat="1" x14ac:dyDescent="0.35"/>
    <row r="19097" s="8" customFormat="1" x14ac:dyDescent="0.35"/>
    <row r="19098" s="8" customFormat="1" x14ac:dyDescent="0.35"/>
    <row r="19099" s="8" customFormat="1" x14ac:dyDescent="0.35"/>
    <row r="19100" s="8" customFormat="1" x14ac:dyDescent="0.35"/>
    <row r="19101" s="8" customFormat="1" x14ac:dyDescent="0.35"/>
    <row r="19102" s="8" customFormat="1" x14ac:dyDescent="0.35"/>
    <row r="19103" s="8" customFormat="1" x14ac:dyDescent="0.35"/>
    <row r="19104" s="8" customFormat="1" x14ac:dyDescent="0.35"/>
    <row r="19105" s="8" customFormat="1" x14ac:dyDescent="0.35"/>
    <row r="19106" s="8" customFormat="1" x14ac:dyDescent="0.35"/>
    <row r="19107" s="8" customFormat="1" x14ac:dyDescent="0.35"/>
    <row r="19108" s="8" customFormat="1" x14ac:dyDescent="0.35"/>
    <row r="19109" s="8" customFormat="1" x14ac:dyDescent="0.35"/>
    <row r="19110" s="8" customFormat="1" x14ac:dyDescent="0.35"/>
    <row r="19111" s="8" customFormat="1" x14ac:dyDescent="0.35"/>
    <row r="19112" s="8" customFormat="1" x14ac:dyDescent="0.35"/>
    <row r="19113" s="8" customFormat="1" x14ac:dyDescent="0.35"/>
    <row r="19114" s="8" customFormat="1" x14ac:dyDescent="0.35"/>
    <row r="19115" s="8" customFormat="1" x14ac:dyDescent="0.35"/>
    <row r="19116" s="8" customFormat="1" x14ac:dyDescent="0.35"/>
    <row r="19117" s="8" customFormat="1" x14ac:dyDescent="0.35"/>
    <row r="19118" s="8" customFormat="1" x14ac:dyDescent="0.35"/>
    <row r="19119" s="8" customFormat="1" x14ac:dyDescent="0.35"/>
    <row r="19120" s="8" customFormat="1" x14ac:dyDescent="0.35"/>
    <row r="19121" s="8" customFormat="1" x14ac:dyDescent="0.35"/>
    <row r="19122" s="8" customFormat="1" x14ac:dyDescent="0.35"/>
    <row r="19123" s="8" customFormat="1" x14ac:dyDescent="0.35"/>
    <row r="19124" s="8" customFormat="1" x14ac:dyDescent="0.35"/>
    <row r="19125" s="8" customFormat="1" x14ac:dyDescent="0.35"/>
    <row r="19126" s="8" customFormat="1" x14ac:dyDescent="0.35"/>
    <row r="19127" s="8" customFormat="1" x14ac:dyDescent="0.35"/>
    <row r="19128" s="8" customFormat="1" x14ac:dyDescent="0.35"/>
    <row r="19129" s="8" customFormat="1" x14ac:dyDescent="0.35"/>
    <row r="19130" s="8" customFormat="1" x14ac:dyDescent="0.35"/>
    <row r="19131" s="8" customFormat="1" x14ac:dyDescent="0.35"/>
    <row r="19132" s="8" customFormat="1" x14ac:dyDescent="0.35"/>
    <row r="19133" s="8" customFormat="1" x14ac:dyDescent="0.35"/>
    <row r="19134" s="8" customFormat="1" x14ac:dyDescent="0.35"/>
    <row r="19135" s="8" customFormat="1" x14ac:dyDescent="0.35"/>
    <row r="19136" s="8" customFormat="1" x14ac:dyDescent="0.35"/>
    <row r="19137" s="8" customFormat="1" x14ac:dyDescent="0.35"/>
    <row r="19138" s="8" customFormat="1" x14ac:dyDescent="0.35"/>
    <row r="19139" s="8" customFormat="1" x14ac:dyDescent="0.35"/>
    <row r="19140" s="8" customFormat="1" x14ac:dyDescent="0.35"/>
    <row r="19141" s="8" customFormat="1" x14ac:dyDescent="0.35"/>
    <row r="19142" s="8" customFormat="1" x14ac:dyDescent="0.35"/>
    <row r="19143" s="8" customFormat="1" x14ac:dyDescent="0.35"/>
    <row r="19144" s="8" customFormat="1" x14ac:dyDescent="0.35"/>
    <row r="19145" s="8" customFormat="1" x14ac:dyDescent="0.35"/>
    <row r="19146" s="8" customFormat="1" x14ac:dyDescent="0.35"/>
    <row r="19147" s="8" customFormat="1" x14ac:dyDescent="0.35"/>
    <row r="19148" s="8" customFormat="1" x14ac:dyDescent="0.35"/>
    <row r="19149" s="8" customFormat="1" x14ac:dyDescent="0.35"/>
    <row r="19150" s="8" customFormat="1" x14ac:dyDescent="0.35"/>
    <row r="19151" s="8" customFormat="1" x14ac:dyDescent="0.35"/>
    <row r="19152" s="8" customFormat="1" x14ac:dyDescent="0.35"/>
    <row r="19153" s="8" customFormat="1" x14ac:dyDescent="0.35"/>
    <row r="19154" s="8" customFormat="1" x14ac:dyDescent="0.35"/>
    <row r="19155" s="8" customFormat="1" x14ac:dyDescent="0.35"/>
    <row r="19156" s="8" customFormat="1" x14ac:dyDescent="0.35"/>
    <row r="19157" s="8" customFormat="1" x14ac:dyDescent="0.35"/>
    <row r="19158" s="8" customFormat="1" x14ac:dyDescent="0.35"/>
    <row r="19159" s="8" customFormat="1" x14ac:dyDescent="0.35"/>
    <row r="19160" s="8" customFormat="1" x14ac:dyDescent="0.35"/>
    <row r="19161" s="8" customFormat="1" x14ac:dyDescent="0.35"/>
    <row r="19162" s="8" customFormat="1" x14ac:dyDescent="0.35"/>
    <row r="19163" s="8" customFormat="1" x14ac:dyDescent="0.35"/>
    <row r="19164" s="8" customFormat="1" x14ac:dyDescent="0.35"/>
    <row r="19165" s="8" customFormat="1" x14ac:dyDescent="0.35"/>
    <row r="19166" s="8" customFormat="1" x14ac:dyDescent="0.35"/>
    <row r="19167" s="8" customFormat="1" x14ac:dyDescent="0.35"/>
    <row r="19168" s="8" customFormat="1" x14ac:dyDescent="0.35"/>
    <row r="19169" s="8" customFormat="1" x14ac:dyDescent="0.35"/>
    <row r="19170" s="8" customFormat="1" x14ac:dyDescent="0.35"/>
    <row r="19171" s="8" customFormat="1" x14ac:dyDescent="0.35"/>
    <row r="19172" s="8" customFormat="1" x14ac:dyDescent="0.35"/>
    <row r="19173" s="8" customFormat="1" x14ac:dyDescent="0.35"/>
    <row r="19174" s="8" customFormat="1" x14ac:dyDescent="0.35"/>
    <row r="19175" s="8" customFormat="1" x14ac:dyDescent="0.35"/>
    <row r="19176" s="8" customFormat="1" x14ac:dyDescent="0.35"/>
    <row r="19177" s="8" customFormat="1" x14ac:dyDescent="0.35"/>
    <row r="19178" s="8" customFormat="1" x14ac:dyDescent="0.35"/>
    <row r="19179" s="8" customFormat="1" x14ac:dyDescent="0.35"/>
    <row r="19180" s="8" customFormat="1" x14ac:dyDescent="0.35"/>
    <row r="19181" s="8" customFormat="1" x14ac:dyDescent="0.35"/>
    <row r="19182" s="8" customFormat="1" x14ac:dyDescent="0.35"/>
    <row r="19183" s="8" customFormat="1" x14ac:dyDescent="0.35"/>
    <row r="19184" s="8" customFormat="1" x14ac:dyDescent="0.35"/>
    <row r="19185" s="8" customFormat="1" x14ac:dyDescent="0.35"/>
    <row r="19186" s="8" customFormat="1" x14ac:dyDescent="0.35"/>
    <row r="19187" s="8" customFormat="1" x14ac:dyDescent="0.35"/>
    <row r="19188" s="8" customFormat="1" x14ac:dyDescent="0.35"/>
    <row r="19189" s="8" customFormat="1" x14ac:dyDescent="0.35"/>
    <row r="19190" s="8" customFormat="1" x14ac:dyDescent="0.35"/>
    <row r="19191" s="8" customFormat="1" x14ac:dyDescent="0.35"/>
    <row r="19192" s="8" customFormat="1" x14ac:dyDescent="0.35"/>
    <row r="19193" s="8" customFormat="1" x14ac:dyDescent="0.35"/>
    <row r="19194" s="8" customFormat="1" x14ac:dyDescent="0.35"/>
    <row r="19195" s="8" customFormat="1" x14ac:dyDescent="0.35"/>
    <row r="19196" s="8" customFormat="1" x14ac:dyDescent="0.35"/>
    <row r="19197" s="8" customFormat="1" x14ac:dyDescent="0.35"/>
    <row r="19198" s="8" customFormat="1" x14ac:dyDescent="0.35"/>
    <row r="19199" s="8" customFormat="1" x14ac:dyDescent="0.35"/>
    <row r="19200" s="8" customFormat="1" x14ac:dyDescent="0.35"/>
    <row r="19201" s="8" customFormat="1" x14ac:dyDescent="0.35"/>
    <row r="19202" s="8" customFormat="1" x14ac:dyDescent="0.35"/>
    <row r="19203" s="8" customFormat="1" x14ac:dyDescent="0.35"/>
    <row r="19204" s="8" customFormat="1" x14ac:dyDescent="0.35"/>
    <row r="19205" s="8" customFormat="1" x14ac:dyDescent="0.35"/>
    <row r="19206" s="8" customFormat="1" x14ac:dyDescent="0.35"/>
    <row r="19207" s="8" customFormat="1" x14ac:dyDescent="0.35"/>
    <row r="19208" s="8" customFormat="1" x14ac:dyDescent="0.35"/>
    <row r="19209" s="8" customFormat="1" x14ac:dyDescent="0.35"/>
    <row r="19210" s="8" customFormat="1" x14ac:dyDescent="0.35"/>
    <row r="19211" s="8" customFormat="1" x14ac:dyDescent="0.35"/>
    <row r="19212" s="8" customFormat="1" x14ac:dyDescent="0.35"/>
    <row r="19213" s="8" customFormat="1" x14ac:dyDescent="0.35"/>
    <row r="19214" s="8" customFormat="1" x14ac:dyDescent="0.35"/>
    <row r="19215" s="8" customFormat="1" x14ac:dyDescent="0.35"/>
    <row r="19216" s="8" customFormat="1" x14ac:dyDescent="0.35"/>
    <row r="19217" s="8" customFormat="1" x14ac:dyDescent="0.35"/>
    <row r="19218" s="8" customFormat="1" x14ac:dyDescent="0.35"/>
    <row r="19219" s="8" customFormat="1" x14ac:dyDescent="0.35"/>
    <row r="19220" s="8" customFormat="1" x14ac:dyDescent="0.35"/>
    <row r="19221" s="8" customFormat="1" x14ac:dyDescent="0.35"/>
    <row r="19222" s="8" customFormat="1" x14ac:dyDescent="0.35"/>
    <row r="19223" s="8" customFormat="1" x14ac:dyDescent="0.35"/>
    <row r="19224" s="8" customFormat="1" x14ac:dyDescent="0.35"/>
    <row r="19225" s="8" customFormat="1" x14ac:dyDescent="0.35"/>
    <row r="19226" s="8" customFormat="1" x14ac:dyDescent="0.35"/>
    <row r="19227" s="8" customFormat="1" x14ac:dyDescent="0.35"/>
    <row r="19228" s="8" customFormat="1" x14ac:dyDescent="0.35"/>
    <row r="19229" s="8" customFormat="1" x14ac:dyDescent="0.35"/>
    <row r="19230" s="8" customFormat="1" x14ac:dyDescent="0.35"/>
    <row r="19231" s="8" customFormat="1" x14ac:dyDescent="0.35"/>
    <row r="19232" s="8" customFormat="1" x14ac:dyDescent="0.35"/>
    <row r="19233" s="8" customFormat="1" x14ac:dyDescent="0.35"/>
    <row r="19234" s="8" customFormat="1" x14ac:dyDescent="0.35"/>
    <row r="19235" s="8" customFormat="1" x14ac:dyDescent="0.35"/>
    <row r="19236" s="8" customFormat="1" x14ac:dyDescent="0.35"/>
    <row r="19237" s="8" customFormat="1" x14ac:dyDescent="0.35"/>
    <row r="19238" s="8" customFormat="1" x14ac:dyDescent="0.35"/>
    <row r="19239" s="8" customFormat="1" x14ac:dyDescent="0.35"/>
    <row r="19240" s="8" customFormat="1" x14ac:dyDescent="0.35"/>
    <row r="19241" s="8" customFormat="1" x14ac:dyDescent="0.35"/>
    <row r="19242" s="8" customFormat="1" x14ac:dyDescent="0.35"/>
    <row r="19243" s="8" customFormat="1" x14ac:dyDescent="0.35"/>
    <row r="19244" s="8" customFormat="1" x14ac:dyDescent="0.35"/>
    <row r="19245" s="8" customFormat="1" x14ac:dyDescent="0.35"/>
    <row r="19246" s="8" customFormat="1" x14ac:dyDescent="0.35"/>
    <row r="19247" s="8" customFormat="1" x14ac:dyDescent="0.35"/>
    <row r="19248" s="8" customFormat="1" x14ac:dyDescent="0.35"/>
    <row r="19249" s="8" customFormat="1" x14ac:dyDescent="0.35"/>
    <row r="19250" s="8" customFormat="1" x14ac:dyDescent="0.35"/>
    <row r="19251" s="8" customFormat="1" x14ac:dyDescent="0.35"/>
    <row r="19252" s="8" customFormat="1" x14ac:dyDescent="0.35"/>
    <row r="19253" s="8" customFormat="1" x14ac:dyDescent="0.35"/>
    <row r="19254" s="8" customFormat="1" x14ac:dyDescent="0.35"/>
    <row r="19255" s="8" customFormat="1" x14ac:dyDescent="0.35"/>
    <row r="19256" s="8" customFormat="1" x14ac:dyDescent="0.35"/>
    <row r="19257" s="8" customFormat="1" x14ac:dyDescent="0.35"/>
    <row r="19258" s="8" customFormat="1" x14ac:dyDescent="0.35"/>
    <row r="19259" s="8" customFormat="1" x14ac:dyDescent="0.35"/>
    <row r="19260" s="8" customFormat="1" x14ac:dyDescent="0.35"/>
    <row r="19261" s="8" customFormat="1" x14ac:dyDescent="0.35"/>
    <row r="19262" s="8" customFormat="1" x14ac:dyDescent="0.35"/>
    <row r="19263" s="8" customFormat="1" x14ac:dyDescent="0.35"/>
    <row r="19264" s="8" customFormat="1" x14ac:dyDescent="0.35"/>
    <row r="19265" s="8" customFormat="1" x14ac:dyDescent="0.35"/>
    <row r="19266" s="8" customFormat="1" x14ac:dyDescent="0.35"/>
    <row r="19267" s="8" customFormat="1" x14ac:dyDescent="0.35"/>
    <row r="19268" s="8" customFormat="1" x14ac:dyDescent="0.35"/>
    <row r="19269" s="8" customFormat="1" x14ac:dyDescent="0.35"/>
    <row r="19270" s="8" customFormat="1" x14ac:dyDescent="0.35"/>
    <row r="19271" s="8" customFormat="1" x14ac:dyDescent="0.35"/>
    <row r="19272" s="8" customFormat="1" x14ac:dyDescent="0.35"/>
    <row r="19273" s="8" customFormat="1" x14ac:dyDescent="0.35"/>
    <row r="19274" s="8" customFormat="1" x14ac:dyDescent="0.35"/>
    <row r="19275" s="8" customFormat="1" x14ac:dyDescent="0.35"/>
    <row r="19276" s="8" customFormat="1" x14ac:dyDescent="0.35"/>
    <row r="19277" s="8" customFormat="1" x14ac:dyDescent="0.35"/>
    <row r="19278" s="8" customFormat="1" x14ac:dyDescent="0.35"/>
    <row r="19279" s="8" customFormat="1" x14ac:dyDescent="0.35"/>
    <row r="19280" s="8" customFormat="1" x14ac:dyDescent="0.35"/>
    <row r="19281" s="8" customFormat="1" x14ac:dyDescent="0.35"/>
    <row r="19282" s="8" customFormat="1" x14ac:dyDescent="0.35"/>
    <row r="19283" s="8" customFormat="1" x14ac:dyDescent="0.35"/>
    <row r="19284" s="8" customFormat="1" x14ac:dyDescent="0.35"/>
    <row r="19285" s="8" customFormat="1" x14ac:dyDescent="0.35"/>
    <row r="19286" s="8" customFormat="1" x14ac:dyDescent="0.35"/>
    <row r="19287" s="8" customFormat="1" x14ac:dyDescent="0.35"/>
    <row r="19288" s="8" customFormat="1" x14ac:dyDescent="0.35"/>
    <row r="19289" s="8" customFormat="1" x14ac:dyDescent="0.35"/>
    <row r="19290" s="8" customFormat="1" x14ac:dyDescent="0.35"/>
    <row r="19291" s="8" customFormat="1" x14ac:dyDescent="0.35"/>
    <row r="19292" s="8" customFormat="1" x14ac:dyDescent="0.35"/>
    <row r="19293" s="8" customFormat="1" x14ac:dyDescent="0.35"/>
    <row r="19294" s="8" customFormat="1" x14ac:dyDescent="0.35"/>
    <row r="19295" s="8" customFormat="1" x14ac:dyDescent="0.35"/>
    <row r="19296" s="8" customFormat="1" x14ac:dyDescent="0.35"/>
    <row r="19297" s="8" customFormat="1" x14ac:dyDescent="0.35"/>
    <row r="19298" s="8" customFormat="1" x14ac:dyDescent="0.35"/>
    <row r="19299" s="8" customFormat="1" x14ac:dyDescent="0.35"/>
    <row r="19300" s="8" customFormat="1" x14ac:dyDescent="0.35"/>
    <row r="19301" s="8" customFormat="1" x14ac:dyDescent="0.35"/>
    <row r="19302" s="8" customFormat="1" x14ac:dyDescent="0.35"/>
    <row r="19303" s="8" customFormat="1" x14ac:dyDescent="0.35"/>
    <row r="19304" s="8" customFormat="1" x14ac:dyDescent="0.35"/>
    <row r="19305" s="8" customFormat="1" x14ac:dyDescent="0.35"/>
    <row r="19306" s="8" customFormat="1" x14ac:dyDescent="0.35"/>
    <row r="19307" s="8" customFormat="1" x14ac:dyDescent="0.35"/>
    <row r="19308" s="8" customFormat="1" x14ac:dyDescent="0.35"/>
    <row r="19309" s="8" customFormat="1" x14ac:dyDescent="0.35"/>
    <row r="19310" s="8" customFormat="1" x14ac:dyDescent="0.35"/>
    <row r="19311" s="8" customFormat="1" x14ac:dyDescent="0.35"/>
    <row r="19312" s="8" customFormat="1" x14ac:dyDescent="0.35"/>
    <row r="19313" s="8" customFormat="1" x14ac:dyDescent="0.35"/>
    <row r="19314" s="8" customFormat="1" x14ac:dyDescent="0.35"/>
    <row r="19315" s="8" customFormat="1" x14ac:dyDescent="0.35"/>
    <row r="19316" s="8" customFormat="1" x14ac:dyDescent="0.35"/>
    <row r="19317" s="8" customFormat="1" x14ac:dyDescent="0.35"/>
    <row r="19318" s="8" customFormat="1" x14ac:dyDescent="0.35"/>
    <row r="19319" s="8" customFormat="1" x14ac:dyDescent="0.35"/>
    <row r="19320" s="8" customFormat="1" x14ac:dyDescent="0.35"/>
    <row r="19321" s="8" customFormat="1" x14ac:dyDescent="0.35"/>
    <row r="19322" s="8" customFormat="1" x14ac:dyDescent="0.35"/>
    <row r="19323" s="8" customFormat="1" x14ac:dyDescent="0.35"/>
    <row r="19324" s="8" customFormat="1" x14ac:dyDescent="0.35"/>
    <row r="19325" s="8" customFormat="1" x14ac:dyDescent="0.35"/>
    <row r="19326" s="8" customFormat="1" x14ac:dyDescent="0.35"/>
    <row r="19327" s="8" customFormat="1" x14ac:dyDescent="0.35"/>
    <row r="19328" s="8" customFormat="1" x14ac:dyDescent="0.35"/>
    <row r="19329" s="8" customFormat="1" x14ac:dyDescent="0.35"/>
    <row r="19330" s="8" customFormat="1" x14ac:dyDescent="0.35"/>
    <row r="19331" s="8" customFormat="1" x14ac:dyDescent="0.35"/>
    <row r="19332" s="8" customFormat="1" x14ac:dyDescent="0.35"/>
    <row r="19333" s="8" customFormat="1" x14ac:dyDescent="0.35"/>
    <row r="19334" s="8" customFormat="1" x14ac:dyDescent="0.35"/>
    <row r="19335" s="8" customFormat="1" x14ac:dyDescent="0.35"/>
    <row r="19336" s="8" customFormat="1" x14ac:dyDescent="0.35"/>
    <row r="19337" s="8" customFormat="1" x14ac:dyDescent="0.35"/>
    <row r="19338" s="8" customFormat="1" x14ac:dyDescent="0.35"/>
    <row r="19339" s="8" customFormat="1" x14ac:dyDescent="0.35"/>
    <row r="19340" s="8" customFormat="1" x14ac:dyDescent="0.35"/>
    <row r="19341" s="8" customFormat="1" x14ac:dyDescent="0.35"/>
    <row r="19342" s="8" customFormat="1" x14ac:dyDescent="0.35"/>
    <row r="19343" s="8" customFormat="1" x14ac:dyDescent="0.35"/>
    <row r="19344" s="8" customFormat="1" x14ac:dyDescent="0.35"/>
    <row r="19345" s="8" customFormat="1" x14ac:dyDescent="0.35"/>
    <row r="19346" s="8" customFormat="1" x14ac:dyDescent="0.35"/>
    <row r="19347" s="8" customFormat="1" x14ac:dyDescent="0.35"/>
    <row r="19348" s="8" customFormat="1" x14ac:dyDescent="0.35"/>
    <row r="19349" s="8" customFormat="1" x14ac:dyDescent="0.35"/>
    <row r="19350" s="8" customFormat="1" x14ac:dyDescent="0.35"/>
    <row r="19351" s="8" customFormat="1" x14ac:dyDescent="0.35"/>
    <row r="19352" s="8" customFormat="1" x14ac:dyDescent="0.35"/>
    <row r="19353" s="8" customFormat="1" x14ac:dyDescent="0.35"/>
    <row r="19354" s="8" customFormat="1" x14ac:dyDescent="0.35"/>
    <row r="19355" s="8" customFormat="1" x14ac:dyDescent="0.35"/>
    <row r="19356" s="8" customFormat="1" x14ac:dyDescent="0.35"/>
    <row r="19357" s="8" customFormat="1" x14ac:dyDescent="0.35"/>
    <row r="19358" s="8" customFormat="1" x14ac:dyDescent="0.35"/>
    <row r="19359" s="8" customFormat="1" x14ac:dyDescent="0.35"/>
    <row r="19360" s="8" customFormat="1" x14ac:dyDescent="0.35"/>
    <row r="19361" s="8" customFormat="1" x14ac:dyDescent="0.35"/>
    <row r="19362" s="8" customFormat="1" x14ac:dyDescent="0.35"/>
    <row r="19363" s="8" customFormat="1" x14ac:dyDescent="0.35"/>
    <row r="19364" s="8" customFormat="1" x14ac:dyDescent="0.35"/>
    <row r="19365" s="8" customFormat="1" x14ac:dyDescent="0.35"/>
    <row r="19366" s="8" customFormat="1" x14ac:dyDescent="0.35"/>
    <row r="19367" s="8" customFormat="1" x14ac:dyDescent="0.35"/>
    <row r="19368" s="8" customFormat="1" x14ac:dyDescent="0.35"/>
    <row r="19369" s="8" customFormat="1" x14ac:dyDescent="0.35"/>
    <row r="19370" s="8" customFormat="1" x14ac:dyDescent="0.35"/>
    <row r="19371" s="8" customFormat="1" x14ac:dyDescent="0.35"/>
    <row r="19372" s="8" customFormat="1" x14ac:dyDescent="0.35"/>
    <row r="19373" s="8" customFormat="1" x14ac:dyDescent="0.35"/>
    <row r="19374" s="8" customFormat="1" x14ac:dyDescent="0.35"/>
    <row r="19375" s="8" customFormat="1" x14ac:dyDescent="0.35"/>
    <row r="19376" s="8" customFormat="1" x14ac:dyDescent="0.35"/>
    <row r="19377" s="8" customFormat="1" x14ac:dyDescent="0.35"/>
    <row r="19378" s="8" customFormat="1" x14ac:dyDescent="0.35"/>
    <row r="19379" s="8" customFormat="1" x14ac:dyDescent="0.35"/>
    <row r="19380" s="8" customFormat="1" x14ac:dyDescent="0.35"/>
    <row r="19381" s="8" customFormat="1" x14ac:dyDescent="0.35"/>
    <row r="19382" s="8" customFormat="1" x14ac:dyDescent="0.35"/>
    <row r="19383" s="8" customFormat="1" x14ac:dyDescent="0.35"/>
    <row r="19384" s="8" customFormat="1" x14ac:dyDescent="0.35"/>
    <row r="19385" s="8" customFormat="1" x14ac:dyDescent="0.35"/>
    <row r="19386" s="8" customFormat="1" x14ac:dyDescent="0.35"/>
    <row r="19387" s="8" customFormat="1" x14ac:dyDescent="0.35"/>
    <row r="19388" s="8" customFormat="1" x14ac:dyDescent="0.35"/>
    <row r="19389" s="8" customFormat="1" x14ac:dyDescent="0.35"/>
    <row r="19390" s="8" customFormat="1" x14ac:dyDescent="0.35"/>
    <row r="19391" s="8" customFormat="1" x14ac:dyDescent="0.35"/>
    <row r="19392" s="8" customFormat="1" x14ac:dyDescent="0.35"/>
    <row r="19393" s="8" customFormat="1" x14ac:dyDescent="0.35"/>
    <row r="19394" s="8" customFormat="1" x14ac:dyDescent="0.35"/>
    <row r="19395" s="8" customFormat="1" x14ac:dyDescent="0.35"/>
    <row r="19396" s="8" customFormat="1" x14ac:dyDescent="0.35"/>
    <row r="19397" s="8" customFormat="1" x14ac:dyDescent="0.35"/>
    <row r="19398" s="8" customFormat="1" x14ac:dyDescent="0.35"/>
    <row r="19399" s="8" customFormat="1" x14ac:dyDescent="0.35"/>
    <row r="19400" s="8" customFormat="1" x14ac:dyDescent="0.35"/>
    <row r="19401" s="8" customFormat="1" x14ac:dyDescent="0.35"/>
    <row r="19402" s="8" customFormat="1" x14ac:dyDescent="0.35"/>
    <row r="19403" s="8" customFormat="1" x14ac:dyDescent="0.35"/>
    <row r="19404" s="8" customFormat="1" x14ac:dyDescent="0.35"/>
    <row r="19405" s="8" customFormat="1" x14ac:dyDescent="0.35"/>
    <row r="19406" s="8" customFormat="1" x14ac:dyDescent="0.35"/>
    <row r="19407" s="8" customFormat="1" x14ac:dyDescent="0.35"/>
    <row r="19408" s="8" customFormat="1" x14ac:dyDescent="0.35"/>
    <row r="19409" s="8" customFormat="1" x14ac:dyDescent="0.35"/>
    <row r="19410" s="8" customFormat="1" x14ac:dyDescent="0.35"/>
    <row r="19411" s="8" customFormat="1" x14ac:dyDescent="0.35"/>
    <row r="19412" s="8" customFormat="1" x14ac:dyDescent="0.35"/>
    <row r="19413" s="8" customFormat="1" x14ac:dyDescent="0.35"/>
    <row r="19414" s="8" customFormat="1" x14ac:dyDescent="0.35"/>
    <row r="19415" s="8" customFormat="1" x14ac:dyDescent="0.35"/>
    <row r="19416" s="8" customFormat="1" x14ac:dyDescent="0.35"/>
    <row r="19417" s="8" customFormat="1" x14ac:dyDescent="0.35"/>
    <row r="19418" s="8" customFormat="1" x14ac:dyDescent="0.35"/>
    <row r="19419" s="8" customFormat="1" x14ac:dyDescent="0.35"/>
    <row r="19420" s="8" customFormat="1" x14ac:dyDescent="0.35"/>
    <row r="19421" s="8" customFormat="1" x14ac:dyDescent="0.35"/>
    <row r="19422" s="8" customFormat="1" x14ac:dyDescent="0.35"/>
    <row r="19423" s="8" customFormat="1" x14ac:dyDescent="0.35"/>
    <row r="19424" s="8" customFormat="1" x14ac:dyDescent="0.35"/>
    <row r="19425" s="8" customFormat="1" x14ac:dyDescent="0.35"/>
    <row r="19426" s="8" customFormat="1" x14ac:dyDescent="0.35"/>
    <row r="19427" s="8" customFormat="1" x14ac:dyDescent="0.35"/>
    <row r="19428" s="8" customFormat="1" x14ac:dyDescent="0.35"/>
    <row r="19429" s="8" customFormat="1" x14ac:dyDescent="0.35"/>
    <row r="19430" s="8" customFormat="1" x14ac:dyDescent="0.35"/>
    <row r="19431" s="8" customFormat="1" x14ac:dyDescent="0.35"/>
    <row r="19432" s="8" customFormat="1" x14ac:dyDescent="0.35"/>
    <row r="19433" s="8" customFormat="1" x14ac:dyDescent="0.35"/>
    <row r="19434" s="8" customFormat="1" x14ac:dyDescent="0.35"/>
    <row r="19435" s="8" customFormat="1" x14ac:dyDescent="0.35"/>
    <row r="19436" s="8" customFormat="1" x14ac:dyDescent="0.35"/>
    <row r="19437" s="8" customFormat="1" x14ac:dyDescent="0.35"/>
    <row r="19438" s="8" customFormat="1" x14ac:dyDescent="0.35"/>
    <row r="19439" s="8" customFormat="1" x14ac:dyDescent="0.35"/>
    <row r="19440" s="8" customFormat="1" x14ac:dyDescent="0.35"/>
    <row r="19441" s="8" customFormat="1" x14ac:dyDescent="0.35"/>
    <row r="19442" s="8" customFormat="1" x14ac:dyDescent="0.35"/>
    <row r="19443" s="8" customFormat="1" x14ac:dyDescent="0.35"/>
    <row r="19444" s="8" customFormat="1" x14ac:dyDescent="0.35"/>
    <row r="19445" s="8" customFormat="1" x14ac:dyDescent="0.35"/>
    <row r="19446" s="8" customFormat="1" x14ac:dyDescent="0.35"/>
    <row r="19447" s="8" customFormat="1" x14ac:dyDescent="0.35"/>
    <row r="19448" s="8" customFormat="1" x14ac:dyDescent="0.35"/>
    <row r="19449" s="8" customFormat="1" x14ac:dyDescent="0.35"/>
    <row r="19450" s="8" customFormat="1" x14ac:dyDescent="0.35"/>
    <row r="19451" s="8" customFormat="1" x14ac:dyDescent="0.35"/>
    <row r="19452" s="8" customFormat="1" x14ac:dyDescent="0.35"/>
    <row r="19453" s="8" customFormat="1" x14ac:dyDescent="0.35"/>
    <row r="19454" s="8" customFormat="1" x14ac:dyDescent="0.35"/>
    <row r="19455" s="8" customFormat="1" x14ac:dyDescent="0.35"/>
    <row r="19456" s="8" customFormat="1" x14ac:dyDescent="0.35"/>
    <row r="19457" s="8" customFormat="1" x14ac:dyDescent="0.35"/>
    <row r="19458" s="8" customFormat="1" x14ac:dyDescent="0.35"/>
    <row r="19459" s="8" customFormat="1" x14ac:dyDescent="0.35"/>
    <row r="19460" s="8" customFormat="1" x14ac:dyDescent="0.35"/>
    <row r="19461" s="8" customFormat="1" x14ac:dyDescent="0.35"/>
    <row r="19462" s="8" customFormat="1" x14ac:dyDescent="0.35"/>
    <row r="19463" s="8" customFormat="1" x14ac:dyDescent="0.35"/>
    <row r="19464" s="8" customFormat="1" x14ac:dyDescent="0.35"/>
    <row r="19465" s="8" customFormat="1" x14ac:dyDescent="0.35"/>
    <row r="19466" s="8" customFormat="1" x14ac:dyDescent="0.35"/>
    <row r="19467" s="8" customFormat="1" x14ac:dyDescent="0.35"/>
    <row r="19468" s="8" customFormat="1" x14ac:dyDescent="0.35"/>
    <row r="19469" s="8" customFormat="1" x14ac:dyDescent="0.35"/>
    <row r="19470" s="8" customFormat="1" x14ac:dyDescent="0.35"/>
    <row r="19471" s="8" customFormat="1" x14ac:dyDescent="0.35"/>
    <row r="19472" s="8" customFormat="1" x14ac:dyDescent="0.35"/>
    <row r="19473" s="8" customFormat="1" x14ac:dyDescent="0.35"/>
    <row r="19474" s="8" customFormat="1" x14ac:dyDescent="0.35"/>
    <row r="19475" s="8" customFormat="1" x14ac:dyDescent="0.35"/>
    <row r="19476" s="8" customFormat="1" x14ac:dyDescent="0.35"/>
    <row r="19477" s="8" customFormat="1" x14ac:dyDescent="0.35"/>
    <row r="19478" s="8" customFormat="1" x14ac:dyDescent="0.35"/>
    <row r="19479" s="8" customFormat="1" x14ac:dyDescent="0.35"/>
    <row r="19480" s="8" customFormat="1" x14ac:dyDescent="0.35"/>
    <row r="19481" s="8" customFormat="1" x14ac:dyDescent="0.35"/>
    <row r="19482" s="8" customFormat="1" x14ac:dyDescent="0.35"/>
    <row r="19483" s="8" customFormat="1" x14ac:dyDescent="0.35"/>
    <row r="19484" s="8" customFormat="1" x14ac:dyDescent="0.35"/>
    <row r="19485" s="8" customFormat="1" x14ac:dyDescent="0.35"/>
    <row r="19486" s="8" customFormat="1" x14ac:dyDescent="0.35"/>
    <row r="19487" s="8" customFormat="1" x14ac:dyDescent="0.35"/>
    <row r="19488" s="8" customFormat="1" x14ac:dyDescent="0.35"/>
    <row r="19489" s="8" customFormat="1" x14ac:dyDescent="0.35"/>
    <row r="19490" s="8" customFormat="1" x14ac:dyDescent="0.35"/>
    <row r="19491" s="8" customFormat="1" x14ac:dyDescent="0.35"/>
    <row r="19492" s="8" customFormat="1" x14ac:dyDescent="0.35"/>
    <row r="19493" s="8" customFormat="1" x14ac:dyDescent="0.35"/>
    <row r="19494" s="8" customFormat="1" x14ac:dyDescent="0.35"/>
    <row r="19495" s="8" customFormat="1" x14ac:dyDescent="0.35"/>
    <row r="19496" s="8" customFormat="1" x14ac:dyDescent="0.35"/>
    <row r="19497" s="8" customFormat="1" x14ac:dyDescent="0.35"/>
    <row r="19498" s="8" customFormat="1" x14ac:dyDescent="0.35"/>
    <row r="19499" s="8" customFormat="1" x14ac:dyDescent="0.35"/>
    <row r="19500" s="8" customFormat="1" x14ac:dyDescent="0.35"/>
    <row r="19501" s="8" customFormat="1" x14ac:dyDescent="0.35"/>
    <row r="19502" s="8" customFormat="1" x14ac:dyDescent="0.35"/>
    <row r="19503" s="8" customFormat="1" x14ac:dyDescent="0.35"/>
    <row r="19504" s="8" customFormat="1" x14ac:dyDescent="0.35"/>
    <row r="19505" s="8" customFormat="1" x14ac:dyDescent="0.35"/>
    <row r="19506" s="8" customFormat="1" x14ac:dyDescent="0.35"/>
    <row r="19507" s="8" customFormat="1" x14ac:dyDescent="0.35"/>
    <row r="19508" s="8" customFormat="1" x14ac:dyDescent="0.35"/>
    <row r="19509" s="8" customFormat="1" x14ac:dyDescent="0.35"/>
    <row r="19510" s="8" customFormat="1" x14ac:dyDescent="0.35"/>
    <row r="19511" s="8" customFormat="1" x14ac:dyDescent="0.35"/>
    <row r="19512" s="8" customFormat="1" x14ac:dyDescent="0.35"/>
    <row r="19513" s="8" customFormat="1" x14ac:dyDescent="0.35"/>
    <row r="19514" s="8" customFormat="1" x14ac:dyDescent="0.35"/>
    <row r="19515" s="8" customFormat="1" x14ac:dyDescent="0.35"/>
    <row r="19516" s="8" customFormat="1" x14ac:dyDescent="0.35"/>
    <row r="19517" s="8" customFormat="1" x14ac:dyDescent="0.35"/>
    <row r="19518" s="8" customFormat="1" x14ac:dyDescent="0.35"/>
    <row r="19519" s="8" customFormat="1" x14ac:dyDescent="0.35"/>
    <row r="19520" s="8" customFormat="1" x14ac:dyDescent="0.35"/>
    <row r="19521" s="8" customFormat="1" x14ac:dyDescent="0.35"/>
    <row r="19522" s="8" customFormat="1" x14ac:dyDescent="0.35"/>
    <row r="19523" s="8" customFormat="1" x14ac:dyDescent="0.35"/>
    <row r="19524" s="8" customFormat="1" x14ac:dyDescent="0.35"/>
    <row r="19525" s="8" customFormat="1" x14ac:dyDescent="0.35"/>
    <row r="19526" s="8" customFormat="1" x14ac:dyDescent="0.35"/>
    <row r="19527" s="8" customFormat="1" x14ac:dyDescent="0.35"/>
    <row r="19528" s="8" customFormat="1" x14ac:dyDescent="0.35"/>
    <row r="19529" s="8" customFormat="1" x14ac:dyDescent="0.35"/>
    <row r="19530" s="8" customFormat="1" x14ac:dyDescent="0.35"/>
    <row r="19531" s="8" customFormat="1" x14ac:dyDescent="0.35"/>
    <row r="19532" s="8" customFormat="1" x14ac:dyDescent="0.35"/>
    <row r="19533" s="8" customFormat="1" x14ac:dyDescent="0.35"/>
    <row r="19534" s="8" customFormat="1" x14ac:dyDescent="0.35"/>
    <row r="19535" s="8" customFormat="1" x14ac:dyDescent="0.35"/>
    <row r="19536" s="8" customFormat="1" x14ac:dyDescent="0.35"/>
    <row r="19537" s="8" customFormat="1" x14ac:dyDescent="0.35"/>
    <row r="19538" s="8" customFormat="1" x14ac:dyDescent="0.35"/>
    <row r="19539" s="8" customFormat="1" x14ac:dyDescent="0.35"/>
    <row r="19540" s="8" customFormat="1" x14ac:dyDescent="0.35"/>
    <row r="19541" s="8" customFormat="1" x14ac:dyDescent="0.35"/>
    <row r="19542" s="8" customFormat="1" x14ac:dyDescent="0.35"/>
    <row r="19543" s="8" customFormat="1" x14ac:dyDescent="0.35"/>
    <row r="19544" s="8" customFormat="1" x14ac:dyDescent="0.35"/>
    <row r="19545" s="8" customFormat="1" x14ac:dyDescent="0.35"/>
    <row r="19546" s="8" customFormat="1" x14ac:dyDescent="0.35"/>
    <row r="19547" s="8" customFormat="1" x14ac:dyDescent="0.35"/>
    <row r="19548" s="8" customFormat="1" x14ac:dyDescent="0.35"/>
    <row r="19549" s="8" customFormat="1" x14ac:dyDescent="0.35"/>
    <row r="19550" s="8" customFormat="1" x14ac:dyDescent="0.35"/>
    <row r="19551" s="8" customFormat="1" x14ac:dyDescent="0.35"/>
    <row r="19552" s="8" customFormat="1" x14ac:dyDescent="0.35"/>
    <row r="19553" s="8" customFormat="1" x14ac:dyDescent="0.35"/>
    <row r="19554" s="8" customFormat="1" x14ac:dyDescent="0.35"/>
    <row r="19555" s="8" customFormat="1" x14ac:dyDescent="0.35"/>
    <row r="19556" s="8" customFormat="1" x14ac:dyDescent="0.35"/>
    <row r="19557" s="8" customFormat="1" x14ac:dyDescent="0.35"/>
    <row r="19558" s="8" customFormat="1" x14ac:dyDescent="0.35"/>
    <row r="19559" s="8" customFormat="1" x14ac:dyDescent="0.35"/>
    <row r="19560" s="8" customFormat="1" x14ac:dyDescent="0.35"/>
    <row r="19561" s="8" customFormat="1" x14ac:dyDescent="0.35"/>
    <row r="19562" s="8" customFormat="1" x14ac:dyDescent="0.35"/>
    <row r="19563" s="8" customFormat="1" x14ac:dyDescent="0.35"/>
    <row r="19564" s="8" customFormat="1" x14ac:dyDescent="0.35"/>
    <row r="19565" s="8" customFormat="1" x14ac:dyDescent="0.35"/>
    <row r="19566" s="8" customFormat="1" x14ac:dyDescent="0.35"/>
    <row r="19567" s="8" customFormat="1" x14ac:dyDescent="0.35"/>
    <row r="19568" s="8" customFormat="1" x14ac:dyDescent="0.35"/>
    <row r="19569" s="8" customFormat="1" x14ac:dyDescent="0.35"/>
    <row r="19570" s="8" customFormat="1" x14ac:dyDescent="0.35"/>
    <row r="19571" s="8" customFormat="1" x14ac:dyDescent="0.35"/>
    <row r="19572" s="8" customFormat="1" x14ac:dyDescent="0.35"/>
    <row r="19573" s="8" customFormat="1" x14ac:dyDescent="0.35"/>
    <row r="19574" s="8" customFormat="1" x14ac:dyDescent="0.35"/>
    <row r="19575" s="8" customFormat="1" x14ac:dyDescent="0.35"/>
    <row r="19576" s="8" customFormat="1" x14ac:dyDescent="0.35"/>
    <row r="19577" s="8" customFormat="1" x14ac:dyDescent="0.35"/>
    <row r="19578" s="8" customFormat="1" x14ac:dyDescent="0.35"/>
    <row r="19579" s="8" customFormat="1" x14ac:dyDescent="0.35"/>
    <row r="19580" s="8" customFormat="1" x14ac:dyDescent="0.35"/>
    <row r="19581" s="8" customFormat="1" x14ac:dyDescent="0.35"/>
    <row r="19582" s="8" customFormat="1" x14ac:dyDescent="0.35"/>
    <row r="19583" s="8" customFormat="1" x14ac:dyDescent="0.35"/>
    <row r="19584" s="8" customFormat="1" x14ac:dyDescent="0.35"/>
    <row r="19585" s="8" customFormat="1" x14ac:dyDescent="0.35"/>
    <row r="19586" s="8" customFormat="1" x14ac:dyDescent="0.35"/>
    <row r="19587" s="8" customFormat="1" x14ac:dyDescent="0.35"/>
    <row r="19588" s="8" customFormat="1" x14ac:dyDescent="0.35"/>
    <row r="19589" s="8" customFormat="1" x14ac:dyDescent="0.35"/>
    <row r="19590" s="8" customFormat="1" x14ac:dyDescent="0.35"/>
    <row r="19591" s="8" customFormat="1" x14ac:dyDescent="0.35"/>
    <row r="19592" s="8" customFormat="1" x14ac:dyDescent="0.35"/>
    <row r="19593" s="8" customFormat="1" x14ac:dyDescent="0.35"/>
    <row r="19594" s="8" customFormat="1" x14ac:dyDescent="0.35"/>
    <row r="19595" s="8" customFormat="1" x14ac:dyDescent="0.35"/>
    <row r="19596" s="8" customFormat="1" x14ac:dyDescent="0.35"/>
    <row r="19597" s="8" customFormat="1" x14ac:dyDescent="0.35"/>
    <row r="19598" s="8" customFormat="1" x14ac:dyDescent="0.35"/>
    <row r="19599" s="8" customFormat="1" x14ac:dyDescent="0.35"/>
    <row r="19600" s="8" customFormat="1" x14ac:dyDescent="0.35"/>
    <row r="19601" s="8" customFormat="1" x14ac:dyDescent="0.35"/>
    <row r="19602" s="8" customFormat="1" x14ac:dyDescent="0.35"/>
    <row r="19603" s="8" customFormat="1" x14ac:dyDescent="0.35"/>
    <row r="19604" s="8" customFormat="1" x14ac:dyDescent="0.35"/>
    <row r="19605" s="8" customFormat="1" x14ac:dyDescent="0.35"/>
    <row r="19606" s="8" customFormat="1" x14ac:dyDescent="0.35"/>
    <row r="19607" s="8" customFormat="1" x14ac:dyDescent="0.35"/>
    <row r="19608" s="8" customFormat="1" x14ac:dyDescent="0.35"/>
    <row r="19609" s="8" customFormat="1" x14ac:dyDescent="0.35"/>
    <row r="19610" s="8" customFormat="1" x14ac:dyDescent="0.35"/>
    <row r="19611" s="8" customFormat="1" x14ac:dyDescent="0.35"/>
    <row r="19612" s="8" customFormat="1" x14ac:dyDescent="0.35"/>
    <row r="19613" s="8" customFormat="1" x14ac:dyDescent="0.35"/>
    <row r="19614" s="8" customFormat="1" x14ac:dyDescent="0.35"/>
    <row r="19615" s="8" customFormat="1" x14ac:dyDescent="0.35"/>
    <row r="19616" s="8" customFormat="1" x14ac:dyDescent="0.35"/>
    <row r="19617" s="8" customFormat="1" x14ac:dyDescent="0.35"/>
    <row r="19618" s="8" customFormat="1" x14ac:dyDescent="0.35"/>
    <row r="19619" s="8" customFormat="1" x14ac:dyDescent="0.35"/>
    <row r="19620" s="8" customFormat="1" x14ac:dyDescent="0.35"/>
    <row r="19621" s="8" customFormat="1" x14ac:dyDescent="0.35"/>
    <row r="19622" s="8" customFormat="1" x14ac:dyDescent="0.35"/>
    <row r="19623" s="8" customFormat="1" x14ac:dyDescent="0.35"/>
    <row r="19624" s="8" customFormat="1" x14ac:dyDescent="0.35"/>
    <row r="19625" s="8" customFormat="1" x14ac:dyDescent="0.35"/>
    <row r="19626" s="8" customFormat="1" x14ac:dyDescent="0.35"/>
    <row r="19627" s="8" customFormat="1" x14ac:dyDescent="0.35"/>
    <row r="19628" s="8" customFormat="1" x14ac:dyDescent="0.35"/>
    <row r="19629" s="8" customFormat="1" x14ac:dyDescent="0.35"/>
    <row r="19630" s="8" customFormat="1" x14ac:dyDescent="0.35"/>
    <row r="19631" s="8" customFormat="1" x14ac:dyDescent="0.35"/>
    <row r="19632" s="8" customFormat="1" x14ac:dyDescent="0.35"/>
    <row r="19633" s="8" customFormat="1" x14ac:dyDescent="0.35"/>
    <row r="19634" s="8" customFormat="1" x14ac:dyDescent="0.35"/>
    <row r="19635" s="8" customFormat="1" x14ac:dyDescent="0.35"/>
    <row r="19636" s="8" customFormat="1" x14ac:dyDescent="0.35"/>
    <row r="19637" s="8" customFormat="1" x14ac:dyDescent="0.35"/>
    <row r="19638" s="8" customFormat="1" x14ac:dyDescent="0.35"/>
    <row r="19639" s="8" customFormat="1" x14ac:dyDescent="0.35"/>
    <row r="19640" s="8" customFormat="1" x14ac:dyDescent="0.35"/>
    <row r="19641" s="8" customFormat="1" x14ac:dyDescent="0.35"/>
    <row r="19642" s="8" customFormat="1" x14ac:dyDescent="0.35"/>
    <row r="19643" s="8" customFormat="1" x14ac:dyDescent="0.35"/>
    <row r="19644" s="8" customFormat="1" x14ac:dyDescent="0.35"/>
    <row r="19645" s="8" customFormat="1" x14ac:dyDescent="0.35"/>
    <row r="19646" s="8" customFormat="1" x14ac:dyDescent="0.35"/>
    <row r="19647" s="8" customFormat="1" x14ac:dyDescent="0.35"/>
    <row r="19648" s="8" customFormat="1" x14ac:dyDescent="0.35"/>
    <row r="19649" s="8" customFormat="1" x14ac:dyDescent="0.35"/>
    <row r="19650" s="8" customFormat="1" x14ac:dyDescent="0.35"/>
    <row r="19651" s="8" customFormat="1" x14ac:dyDescent="0.35"/>
    <row r="19652" s="8" customFormat="1" x14ac:dyDescent="0.35"/>
    <row r="19653" s="8" customFormat="1" x14ac:dyDescent="0.35"/>
    <row r="19654" s="8" customFormat="1" x14ac:dyDescent="0.35"/>
    <row r="19655" s="8" customFormat="1" x14ac:dyDescent="0.35"/>
    <row r="19656" s="8" customFormat="1" x14ac:dyDescent="0.35"/>
    <row r="19657" s="8" customFormat="1" x14ac:dyDescent="0.35"/>
    <row r="19658" s="8" customFormat="1" x14ac:dyDescent="0.35"/>
    <row r="19659" s="8" customFormat="1" x14ac:dyDescent="0.35"/>
    <row r="19660" s="8" customFormat="1" x14ac:dyDescent="0.35"/>
    <row r="19661" s="8" customFormat="1" x14ac:dyDescent="0.35"/>
    <row r="19662" s="8" customFormat="1" x14ac:dyDescent="0.35"/>
    <row r="19663" s="8" customFormat="1" x14ac:dyDescent="0.35"/>
    <row r="19664" s="8" customFormat="1" x14ac:dyDescent="0.35"/>
    <row r="19665" s="8" customFormat="1" x14ac:dyDescent="0.35"/>
    <row r="19666" s="8" customFormat="1" x14ac:dyDescent="0.35"/>
    <row r="19667" s="8" customFormat="1" x14ac:dyDescent="0.35"/>
    <row r="19668" s="8" customFormat="1" x14ac:dyDescent="0.35"/>
    <row r="19669" s="8" customFormat="1" x14ac:dyDescent="0.35"/>
    <row r="19670" s="8" customFormat="1" x14ac:dyDescent="0.35"/>
    <row r="19671" s="8" customFormat="1" x14ac:dyDescent="0.35"/>
    <row r="19672" s="8" customFormat="1" x14ac:dyDescent="0.35"/>
    <row r="19673" s="8" customFormat="1" x14ac:dyDescent="0.35"/>
    <row r="19674" s="8" customFormat="1" x14ac:dyDescent="0.35"/>
    <row r="19675" s="8" customFormat="1" x14ac:dyDescent="0.35"/>
    <row r="19676" s="8" customFormat="1" x14ac:dyDescent="0.35"/>
    <row r="19677" s="8" customFormat="1" x14ac:dyDescent="0.35"/>
    <row r="19678" s="8" customFormat="1" x14ac:dyDescent="0.35"/>
    <row r="19679" s="8" customFormat="1" x14ac:dyDescent="0.35"/>
    <row r="19680" s="8" customFormat="1" x14ac:dyDescent="0.35"/>
    <row r="19681" s="8" customFormat="1" x14ac:dyDescent="0.35"/>
    <row r="19682" s="8" customFormat="1" x14ac:dyDescent="0.35"/>
    <row r="19683" s="8" customFormat="1" x14ac:dyDescent="0.35"/>
    <row r="19684" s="8" customFormat="1" x14ac:dyDescent="0.35"/>
    <row r="19685" s="8" customFormat="1" x14ac:dyDescent="0.35"/>
    <row r="19686" s="8" customFormat="1" x14ac:dyDescent="0.35"/>
    <row r="19687" s="8" customFormat="1" x14ac:dyDescent="0.35"/>
    <row r="19688" s="8" customFormat="1" x14ac:dyDescent="0.35"/>
    <row r="19689" s="8" customFormat="1" x14ac:dyDescent="0.35"/>
    <row r="19690" s="8" customFormat="1" x14ac:dyDescent="0.35"/>
    <row r="19691" s="8" customFormat="1" x14ac:dyDescent="0.35"/>
    <row r="19692" s="8" customFormat="1" x14ac:dyDescent="0.35"/>
    <row r="19693" s="8" customFormat="1" x14ac:dyDescent="0.35"/>
    <row r="19694" s="8" customFormat="1" x14ac:dyDescent="0.35"/>
    <row r="19695" s="8" customFormat="1" x14ac:dyDescent="0.35"/>
    <row r="19696" s="8" customFormat="1" x14ac:dyDescent="0.35"/>
    <row r="19697" s="8" customFormat="1" x14ac:dyDescent="0.35"/>
    <row r="19698" s="8" customFormat="1" x14ac:dyDescent="0.35"/>
    <row r="19699" s="8" customFormat="1" x14ac:dyDescent="0.35"/>
    <row r="19700" s="8" customFormat="1" x14ac:dyDescent="0.35"/>
    <row r="19701" s="8" customFormat="1" x14ac:dyDescent="0.35"/>
    <row r="19702" s="8" customFormat="1" x14ac:dyDescent="0.35"/>
    <row r="19703" s="8" customFormat="1" x14ac:dyDescent="0.35"/>
    <row r="19704" s="8" customFormat="1" x14ac:dyDescent="0.35"/>
    <row r="19705" s="8" customFormat="1" x14ac:dyDescent="0.35"/>
    <row r="19706" s="8" customFormat="1" x14ac:dyDescent="0.35"/>
    <row r="19707" s="8" customFormat="1" x14ac:dyDescent="0.35"/>
    <row r="19708" s="8" customFormat="1" x14ac:dyDescent="0.35"/>
    <row r="19709" s="8" customFormat="1" x14ac:dyDescent="0.35"/>
    <row r="19710" s="8" customFormat="1" x14ac:dyDescent="0.35"/>
    <row r="19711" s="8" customFormat="1" x14ac:dyDescent="0.35"/>
    <row r="19712" s="8" customFormat="1" x14ac:dyDescent="0.35"/>
    <row r="19713" s="8" customFormat="1" x14ac:dyDescent="0.35"/>
    <row r="19714" s="8" customFormat="1" x14ac:dyDescent="0.35"/>
    <row r="19715" s="8" customFormat="1" x14ac:dyDescent="0.35"/>
    <row r="19716" s="8" customFormat="1" x14ac:dyDescent="0.35"/>
    <row r="19717" s="8" customFormat="1" x14ac:dyDescent="0.35"/>
    <row r="19718" s="8" customFormat="1" x14ac:dyDescent="0.35"/>
    <row r="19719" s="8" customFormat="1" x14ac:dyDescent="0.35"/>
    <row r="19720" s="8" customFormat="1" x14ac:dyDescent="0.35"/>
    <row r="19721" s="8" customFormat="1" x14ac:dyDescent="0.35"/>
    <row r="19722" s="8" customFormat="1" x14ac:dyDescent="0.35"/>
    <row r="19723" s="8" customFormat="1" x14ac:dyDescent="0.35"/>
    <row r="19724" s="8" customFormat="1" x14ac:dyDescent="0.35"/>
    <row r="19725" s="8" customFormat="1" x14ac:dyDescent="0.35"/>
    <row r="19726" s="8" customFormat="1" x14ac:dyDescent="0.35"/>
    <row r="19727" s="8" customFormat="1" x14ac:dyDescent="0.35"/>
    <row r="19728" s="8" customFormat="1" x14ac:dyDescent="0.35"/>
    <row r="19729" s="8" customFormat="1" x14ac:dyDescent="0.35"/>
    <row r="19730" s="8" customFormat="1" x14ac:dyDescent="0.35"/>
    <row r="19731" s="8" customFormat="1" x14ac:dyDescent="0.35"/>
    <row r="19732" s="8" customFormat="1" x14ac:dyDescent="0.35"/>
    <row r="19733" s="8" customFormat="1" x14ac:dyDescent="0.35"/>
    <row r="19734" s="8" customFormat="1" x14ac:dyDescent="0.35"/>
    <row r="19735" s="8" customFormat="1" x14ac:dyDescent="0.35"/>
    <row r="19736" s="8" customFormat="1" x14ac:dyDescent="0.35"/>
    <row r="19737" s="8" customFormat="1" x14ac:dyDescent="0.35"/>
    <row r="19738" s="8" customFormat="1" x14ac:dyDescent="0.35"/>
    <row r="19739" s="8" customFormat="1" x14ac:dyDescent="0.35"/>
    <row r="19740" s="8" customFormat="1" x14ac:dyDescent="0.35"/>
    <row r="19741" s="8" customFormat="1" x14ac:dyDescent="0.35"/>
    <row r="19742" s="8" customFormat="1" x14ac:dyDescent="0.35"/>
    <row r="19743" s="8" customFormat="1" x14ac:dyDescent="0.35"/>
    <row r="19744" s="8" customFormat="1" x14ac:dyDescent="0.35"/>
    <row r="19745" s="8" customFormat="1" x14ac:dyDescent="0.35"/>
    <row r="19746" s="8" customFormat="1" x14ac:dyDescent="0.35"/>
    <row r="19747" s="8" customFormat="1" x14ac:dyDescent="0.35"/>
    <row r="19748" s="8" customFormat="1" x14ac:dyDescent="0.35"/>
    <row r="19749" s="8" customFormat="1" x14ac:dyDescent="0.35"/>
    <row r="19750" s="8" customFormat="1" x14ac:dyDescent="0.35"/>
    <row r="19751" s="8" customFormat="1" x14ac:dyDescent="0.35"/>
    <row r="19752" s="8" customFormat="1" x14ac:dyDescent="0.35"/>
    <row r="19753" s="8" customFormat="1" x14ac:dyDescent="0.35"/>
    <row r="19754" s="8" customFormat="1" x14ac:dyDescent="0.35"/>
    <row r="19755" s="8" customFormat="1" x14ac:dyDescent="0.35"/>
    <row r="19756" s="8" customFormat="1" x14ac:dyDescent="0.35"/>
    <row r="19757" s="8" customFormat="1" x14ac:dyDescent="0.35"/>
    <row r="19758" s="8" customFormat="1" x14ac:dyDescent="0.35"/>
    <row r="19759" s="8" customFormat="1" x14ac:dyDescent="0.35"/>
    <row r="19760" s="8" customFormat="1" x14ac:dyDescent="0.35"/>
    <row r="19761" s="8" customFormat="1" x14ac:dyDescent="0.35"/>
    <row r="19762" s="8" customFormat="1" x14ac:dyDescent="0.35"/>
    <row r="19763" s="8" customFormat="1" x14ac:dyDescent="0.35"/>
    <row r="19764" s="8" customFormat="1" x14ac:dyDescent="0.35"/>
    <row r="19765" s="8" customFormat="1" x14ac:dyDescent="0.35"/>
    <row r="19766" s="8" customFormat="1" x14ac:dyDescent="0.35"/>
    <row r="19767" s="8" customFormat="1" x14ac:dyDescent="0.35"/>
    <row r="19768" s="8" customFormat="1" x14ac:dyDescent="0.35"/>
    <row r="19769" s="8" customFormat="1" x14ac:dyDescent="0.35"/>
    <row r="19770" s="8" customFormat="1" x14ac:dyDescent="0.35"/>
    <row r="19771" s="8" customFormat="1" x14ac:dyDescent="0.35"/>
    <row r="19772" s="8" customFormat="1" x14ac:dyDescent="0.35"/>
    <row r="19773" s="8" customFormat="1" x14ac:dyDescent="0.35"/>
    <row r="19774" s="8" customFormat="1" x14ac:dyDescent="0.35"/>
    <row r="19775" s="8" customFormat="1" x14ac:dyDescent="0.35"/>
    <row r="19776" s="8" customFormat="1" x14ac:dyDescent="0.35"/>
    <row r="19777" s="8" customFormat="1" x14ac:dyDescent="0.35"/>
    <row r="19778" s="8" customFormat="1" x14ac:dyDescent="0.35"/>
    <row r="19779" s="8" customFormat="1" x14ac:dyDescent="0.35"/>
    <row r="19780" s="8" customFormat="1" x14ac:dyDescent="0.35"/>
    <row r="19781" s="8" customFormat="1" x14ac:dyDescent="0.35"/>
    <row r="19782" s="8" customFormat="1" x14ac:dyDescent="0.35"/>
    <row r="19783" s="8" customFormat="1" x14ac:dyDescent="0.35"/>
    <row r="19784" s="8" customFormat="1" x14ac:dyDescent="0.35"/>
    <row r="19785" s="8" customFormat="1" x14ac:dyDescent="0.35"/>
    <row r="19786" s="8" customFormat="1" x14ac:dyDescent="0.35"/>
    <row r="19787" s="8" customFormat="1" x14ac:dyDescent="0.35"/>
    <row r="19788" s="8" customFormat="1" x14ac:dyDescent="0.35"/>
    <row r="19789" s="8" customFormat="1" x14ac:dyDescent="0.35"/>
    <row r="19790" s="8" customFormat="1" x14ac:dyDescent="0.35"/>
    <row r="19791" s="8" customFormat="1" x14ac:dyDescent="0.35"/>
    <row r="19792" s="8" customFormat="1" x14ac:dyDescent="0.35"/>
    <row r="19793" s="8" customFormat="1" x14ac:dyDescent="0.35"/>
    <row r="19794" s="8" customFormat="1" x14ac:dyDescent="0.35"/>
    <row r="19795" s="8" customFormat="1" x14ac:dyDescent="0.35"/>
    <row r="19796" s="8" customFormat="1" x14ac:dyDescent="0.35"/>
    <row r="19797" s="8" customFormat="1" x14ac:dyDescent="0.35"/>
    <row r="19798" s="8" customFormat="1" x14ac:dyDescent="0.35"/>
    <row r="19799" s="8" customFormat="1" x14ac:dyDescent="0.35"/>
    <row r="19800" s="8" customFormat="1" x14ac:dyDescent="0.35"/>
    <row r="19801" s="8" customFormat="1" x14ac:dyDescent="0.35"/>
    <row r="19802" s="8" customFormat="1" x14ac:dyDescent="0.35"/>
    <row r="19803" s="8" customFormat="1" x14ac:dyDescent="0.35"/>
    <row r="19804" s="8" customFormat="1" x14ac:dyDescent="0.35"/>
    <row r="19805" s="8" customFormat="1" x14ac:dyDescent="0.35"/>
    <row r="19806" s="8" customFormat="1" x14ac:dyDescent="0.35"/>
    <row r="19807" s="8" customFormat="1" x14ac:dyDescent="0.35"/>
    <row r="19808" s="8" customFormat="1" x14ac:dyDescent="0.35"/>
    <row r="19809" s="8" customFormat="1" x14ac:dyDescent="0.35"/>
    <row r="19810" s="8" customFormat="1" x14ac:dyDescent="0.35"/>
    <row r="19811" s="8" customFormat="1" x14ac:dyDescent="0.35"/>
    <row r="19812" s="8" customFormat="1" x14ac:dyDescent="0.35"/>
    <row r="19813" s="8" customFormat="1" x14ac:dyDescent="0.35"/>
    <row r="19814" s="8" customFormat="1" x14ac:dyDescent="0.35"/>
    <row r="19815" s="8" customFormat="1" x14ac:dyDescent="0.35"/>
    <row r="19816" s="8" customFormat="1" x14ac:dyDescent="0.35"/>
    <row r="19817" s="8" customFormat="1" x14ac:dyDescent="0.35"/>
    <row r="19818" s="8" customFormat="1" x14ac:dyDescent="0.35"/>
    <row r="19819" s="8" customFormat="1" x14ac:dyDescent="0.35"/>
    <row r="19820" s="8" customFormat="1" x14ac:dyDescent="0.35"/>
    <row r="19821" s="8" customFormat="1" x14ac:dyDescent="0.35"/>
    <row r="19822" s="8" customFormat="1" x14ac:dyDescent="0.35"/>
    <row r="19823" s="8" customFormat="1" x14ac:dyDescent="0.35"/>
    <row r="19824" s="8" customFormat="1" x14ac:dyDescent="0.35"/>
    <row r="19825" s="8" customFormat="1" x14ac:dyDescent="0.35"/>
    <row r="19826" s="8" customFormat="1" x14ac:dyDescent="0.35"/>
    <row r="19827" s="8" customFormat="1" x14ac:dyDescent="0.35"/>
    <row r="19828" s="8" customFormat="1" x14ac:dyDescent="0.35"/>
    <row r="19829" s="8" customFormat="1" x14ac:dyDescent="0.35"/>
    <row r="19830" s="8" customFormat="1" x14ac:dyDescent="0.35"/>
    <row r="19831" s="8" customFormat="1" x14ac:dyDescent="0.35"/>
    <row r="19832" s="8" customFormat="1" x14ac:dyDescent="0.35"/>
    <row r="19833" s="8" customFormat="1" x14ac:dyDescent="0.35"/>
    <row r="19834" s="8" customFormat="1" x14ac:dyDescent="0.35"/>
    <row r="19835" s="8" customFormat="1" x14ac:dyDescent="0.35"/>
    <row r="19836" s="8" customFormat="1" x14ac:dyDescent="0.35"/>
    <row r="19837" s="8" customFormat="1" x14ac:dyDescent="0.35"/>
    <row r="19838" s="8" customFormat="1" x14ac:dyDescent="0.35"/>
    <row r="19839" s="8" customFormat="1" x14ac:dyDescent="0.35"/>
    <row r="19840" s="8" customFormat="1" x14ac:dyDescent="0.35"/>
    <row r="19841" s="8" customFormat="1" x14ac:dyDescent="0.35"/>
    <row r="19842" s="8" customFormat="1" x14ac:dyDescent="0.35"/>
    <row r="19843" s="8" customFormat="1" x14ac:dyDescent="0.35"/>
    <row r="19844" s="8" customFormat="1" x14ac:dyDescent="0.35"/>
    <row r="19845" s="8" customFormat="1" x14ac:dyDescent="0.35"/>
    <row r="19846" s="8" customFormat="1" x14ac:dyDescent="0.35"/>
    <row r="19847" s="8" customFormat="1" x14ac:dyDescent="0.35"/>
    <row r="19848" s="8" customFormat="1" x14ac:dyDescent="0.35"/>
    <row r="19849" s="8" customFormat="1" x14ac:dyDescent="0.35"/>
    <row r="19850" s="8" customFormat="1" x14ac:dyDescent="0.35"/>
    <row r="19851" s="8" customFormat="1" x14ac:dyDescent="0.35"/>
    <row r="19852" s="8" customFormat="1" x14ac:dyDescent="0.35"/>
    <row r="19853" s="8" customFormat="1" x14ac:dyDescent="0.35"/>
    <row r="19854" s="8" customFormat="1" x14ac:dyDescent="0.35"/>
    <row r="19855" s="8" customFormat="1" x14ac:dyDescent="0.35"/>
    <row r="19856" s="8" customFormat="1" x14ac:dyDescent="0.35"/>
    <row r="19857" s="8" customFormat="1" x14ac:dyDescent="0.35"/>
    <row r="19858" s="8" customFormat="1" x14ac:dyDescent="0.35"/>
    <row r="19859" s="8" customFormat="1" x14ac:dyDescent="0.35"/>
    <row r="19860" s="8" customFormat="1" x14ac:dyDescent="0.35"/>
    <row r="19861" s="8" customFormat="1" x14ac:dyDescent="0.35"/>
    <row r="19862" s="8" customFormat="1" x14ac:dyDescent="0.35"/>
    <row r="19863" s="8" customFormat="1" x14ac:dyDescent="0.35"/>
    <row r="19864" s="8" customFormat="1" x14ac:dyDescent="0.35"/>
    <row r="19865" s="8" customFormat="1" x14ac:dyDescent="0.35"/>
    <row r="19866" s="8" customFormat="1" x14ac:dyDescent="0.35"/>
    <row r="19867" s="8" customFormat="1" x14ac:dyDescent="0.35"/>
    <row r="19868" s="8" customFormat="1" x14ac:dyDescent="0.35"/>
    <row r="19869" s="8" customFormat="1" x14ac:dyDescent="0.35"/>
    <row r="19870" s="8" customFormat="1" x14ac:dyDescent="0.35"/>
    <row r="19871" s="8" customFormat="1" x14ac:dyDescent="0.35"/>
    <row r="19872" s="8" customFormat="1" x14ac:dyDescent="0.35"/>
    <row r="19873" s="8" customFormat="1" x14ac:dyDescent="0.35"/>
    <row r="19874" s="8" customFormat="1" x14ac:dyDescent="0.35"/>
    <row r="19875" s="8" customFormat="1" x14ac:dyDescent="0.35"/>
    <row r="19876" s="8" customFormat="1" x14ac:dyDescent="0.35"/>
    <row r="19877" s="8" customFormat="1" x14ac:dyDescent="0.35"/>
    <row r="19878" s="8" customFormat="1" x14ac:dyDescent="0.35"/>
    <row r="19879" s="8" customFormat="1" x14ac:dyDescent="0.35"/>
    <row r="19880" s="8" customFormat="1" x14ac:dyDescent="0.35"/>
    <row r="19881" s="8" customFormat="1" x14ac:dyDescent="0.35"/>
    <row r="19882" s="8" customFormat="1" x14ac:dyDescent="0.35"/>
    <row r="19883" s="8" customFormat="1" x14ac:dyDescent="0.35"/>
    <row r="19884" s="8" customFormat="1" x14ac:dyDescent="0.35"/>
    <row r="19885" s="8" customFormat="1" x14ac:dyDescent="0.35"/>
    <row r="19886" s="8" customFormat="1" x14ac:dyDescent="0.35"/>
    <row r="19887" s="8" customFormat="1" x14ac:dyDescent="0.35"/>
    <row r="19888" s="8" customFormat="1" x14ac:dyDescent="0.35"/>
    <row r="19889" s="8" customFormat="1" x14ac:dyDescent="0.35"/>
    <row r="19890" s="8" customFormat="1" x14ac:dyDescent="0.35"/>
    <row r="19891" s="8" customFormat="1" x14ac:dyDescent="0.35"/>
    <row r="19892" s="8" customFormat="1" x14ac:dyDescent="0.35"/>
    <row r="19893" s="8" customFormat="1" x14ac:dyDescent="0.35"/>
    <row r="19894" s="8" customFormat="1" x14ac:dyDescent="0.35"/>
    <row r="19895" s="8" customFormat="1" x14ac:dyDescent="0.35"/>
    <row r="19896" s="8" customFormat="1" x14ac:dyDescent="0.35"/>
    <row r="19897" s="8" customFormat="1" x14ac:dyDescent="0.35"/>
    <row r="19898" s="8" customFormat="1" x14ac:dyDescent="0.35"/>
    <row r="19899" s="8" customFormat="1" x14ac:dyDescent="0.35"/>
    <row r="19900" s="8" customFormat="1" x14ac:dyDescent="0.35"/>
    <row r="19901" s="8" customFormat="1" x14ac:dyDescent="0.35"/>
    <row r="19902" s="8" customFormat="1" x14ac:dyDescent="0.35"/>
    <row r="19903" s="8" customFormat="1" x14ac:dyDescent="0.35"/>
    <row r="19904" s="8" customFormat="1" x14ac:dyDescent="0.35"/>
    <row r="19905" s="8" customFormat="1" x14ac:dyDescent="0.35"/>
    <row r="19906" s="8" customFormat="1" x14ac:dyDescent="0.35"/>
    <row r="19907" s="8" customFormat="1" x14ac:dyDescent="0.35"/>
    <row r="19908" s="8" customFormat="1" x14ac:dyDescent="0.35"/>
    <row r="19909" s="8" customFormat="1" x14ac:dyDescent="0.35"/>
    <row r="19910" s="8" customFormat="1" x14ac:dyDescent="0.35"/>
    <row r="19911" s="8" customFormat="1" x14ac:dyDescent="0.35"/>
    <row r="19912" s="8" customFormat="1" x14ac:dyDescent="0.35"/>
    <row r="19913" s="8" customFormat="1" x14ac:dyDescent="0.35"/>
    <row r="19914" s="8" customFormat="1" x14ac:dyDescent="0.35"/>
    <row r="19915" s="8" customFormat="1" x14ac:dyDescent="0.35"/>
    <row r="19916" s="8" customFormat="1" x14ac:dyDescent="0.35"/>
    <row r="19917" s="8" customFormat="1" x14ac:dyDescent="0.35"/>
    <row r="19918" s="8" customFormat="1" x14ac:dyDescent="0.35"/>
    <row r="19919" s="8" customFormat="1" x14ac:dyDescent="0.35"/>
    <row r="19920" s="8" customFormat="1" x14ac:dyDescent="0.35"/>
    <row r="19921" s="8" customFormat="1" x14ac:dyDescent="0.35"/>
    <row r="19922" s="8" customFormat="1" x14ac:dyDescent="0.35"/>
    <row r="19923" s="8" customFormat="1" x14ac:dyDescent="0.35"/>
    <row r="19924" s="8" customFormat="1" x14ac:dyDescent="0.35"/>
    <row r="19925" s="8" customFormat="1" x14ac:dyDescent="0.35"/>
    <row r="19926" s="8" customFormat="1" x14ac:dyDescent="0.35"/>
    <row r="19927" s="8" customFormat="1" x14ac:dyDescent="0.35"/>
    <row r="19928" s="8" customFormat="1" x14ac:dyDescent="0.35"/>
    <row r="19929" s="8" customFormat="1" x14ac:dyDescent="0.35"/>
    <row r="19930" s="8" customFormat="1" x14ac:dyDescent="0.35"/>
    <row r="19931" s="8" customFormat="1" x14ac:dyDescent="0.35"/>
    <row r="19932" s="8" customFormat="1" x14ac:dyDescent="0.35"/>
    <row r="19933" s="8" customFormat="1" x14ac:dyDescent="0.35"/>
    <row r="19934" s="8" customFormat="1" x14ac:dyDescent="0.35"/>
    <row r="19935" s="8" customFormat="1" x14ac:dyDescent="0.35"/>
    <row r="19936" s="8" customFormat="1" x14ac:dyDescent="0.35"/>
    <row r="19937" s="8" customFormat="1" x14ac:dyDescent="0.35"/>
    <row r="19938" s="8" customFormat="1" x14ac:dyDescent="0.35"/>
    <row r="19939" s="8" customFormat="1" x14ac:dyDescent="0.35"/>
    <row r="19940" s="8" customFormat="1" x14ac:dyDescent="0.35"/>
    <row r="19941" s="8" customFormat="1" x14ac:dyDescent="0.35"/>
    <row r="19942" s="8" customFormat="1" x14ac:dyDescent="0.35"/>
    <row r="19943" s="8" customFormat="1" x14ac:dyDescent="0.35"/>
    <row r="19944" s="8" customFormat="1" x14ac:dyDescent="0.35"/>
    <row r="19945" s="8" customFormat="1" x14ac:dyDescent="0.35"/>
    <row r="19946" s="8" customFormat="1" x14ac:dyDescent="0.35"/>
    <row r="19947" s="8" customFormat="1" x14ac:dyDescent="0.35"/>
    <row r="19948" s="8" customFormat="1" x14ac:dyDescent="0.35"/>
    <row r="19949" s="8" customFormat="1" x14ac:dyDescent="0.35"/>
    <row r="19950" s="8" customFormat="1" x14ac:dyDescent="0.35"/>
    <row r="19951" s="8" customFormat="1" x14ac:dyDescent="0.35"/>
    <row r="19952" s="8" customFormat="1" x14ac:dyDescent="0.35"/>
    <row r="19953" s="8" customFormat="1" x14ac:dyDescent="0.35"/>
    <row r="19954" s="8" customFormat="1" x14ac:dyDescent="0.35"/>
    <row r="19955" s="8" customFormat="1" x14ac:dyDescent="0.35"/>
    <row r="19956" s="8" customFormat="1" x14ac:dyDescent="0.35"/>
    <row r="19957" s="8" customFormat="1" x14ac:dyDescent="0.35"/>
    <row r="19958" s="8" customFormat="1" x14ac:dyDescent="0.35"/>
    <row r="19959" s="8" customFormat="1" x14ac:dyDescent="0.35"/>
    <row r="19960" s="8" customFormat="1" x14ac:dyDescent="0.35"/>
    <row r="19961" s="8" customFormat="1" x14ac:dyDescent="0.35"/>
    <row r="19962" s="8" customFormat="1" x14ac:dyDescent="0.35"/>
    <row r="19963" s="8" customFormat="1" x14ac:dyDescent="0.35"/>
    <row r="19964" s="8" customFormat="1" x14ac:dyDescent="0.35"/>
    <row r="19965" s="8" customFormat="1" x14ac:dyDescent="0.35"/>
    <row r="19966" s="8" customFormat="1" x14ac:dyDescent="0.35"/>
    <row r="19967" s="8" customFormat="1" x14ac:dyDescent="0.35"/>
    <row r="19968" s="8" customFormat="1" x14ac:dyDescent="0.35"/>
    <row r="19969" s="8" customFormat="1" x14ac:dyDescent="0.35"/>
    <row r="19970" s="8" customFormat="1" x14ac:dyDescent="0.35"/>
    <row r="19971" s="8" customFormat="1" x14ac:dyDescent="0.35"/>
    <row r="19972" s="8" customFormat="1" x14ac:dyDescent="0.35"/>
    <row r="19973" s="8" customFormat="1" x14ac:dyDescent="0.35"/>
    <row r="19974" s="8" customFormat="1" x14ac:dyDescent="0.35"/>
    <row r="19975" s="8" customFormat="1" x14ac:dyDescent="0.35"/>
    <row r="19976" s="8" customFormat="1" x14ac:dyDescent="0.35"/>
    <row r="19977" s="8" customFormat="1" x14ac:dyDescent="0.35"/>
    <row r="19978" s="8" customFormat="1" x14ac:dyDescent="0.35"/>
    <row r="19979" s="8" customFormat="1" x14ac:dyDescent="0.35"/>
    <row r="19980" s="8" customFormat="1" x14ac:dyDescent="0.35"/>
    <row r="19981" s="8" customFormat="1" x14ac:dyDescent="0.35"/>
    <row r="19982" s="8" customFormat="1" x14ac:dyDescent="0.35"/>
    <row r="19983" s="8" customFormat="1" x14ac:dyDescent="0.35"/>
    <row r="19984" s="8" customFormat="1" x14ac:dyDescent="0.35"/>
    <row r="19985" s="8" customFormat="1" x14ac:dyDescent="0.35"/>
    <row r="19986" s="8" customFormat="1" x14ac:dyDescent="0.35"/>
    <row r="19987" s="8" customFormat="1" x14ac:dyDescent="0.35"/>
    <row r="19988" s="8" customFormat="1" x14ac:dyDescent="0.35"/>
    <row r="19989" s="8" customFormat="1" x14ac:dyDescent="0.35"/>
    <row r="19990" s="8" customFormat="1" x14ac:dyDescent="0.35"/>
    <row r="19991" s="8" customFormat="1" x14ac:dyDescent="0.35"/>
    <row r="19992" s="8" customFormat="1" x14ac:dyDescent="0.35"/>
    <row r="19993" s="8" customFormat="1" x14ac:dyDescent="0.35"/>
    <row r="19994" s="8" customFormat="1" x14ac:dyDescent="0.35"/>
    <row r="19995" s="8" customFormat="1" x14ac:dyDescent="0.35"/>
    <row r="19996" s="8" customFormat="1" x14ac:dyDescent="0.35"/>
    <row r="19997" s="8" customFormat="1" x14ac:dyDescent="0.35"/>
    <row r="19998" s="8" customFormat="1" x14ac:dyDescent="0.35"/>
    <row r="19999" s="8" customFormat="1" x14ac:dyDescent="0.35"/>
    <row r="20000" s="8" customFormat="1" x14ac:dyDescent="0.35"/>
    <row r="20001" s="8" customFormat="1" x14ac:dyDescent="0.35"/>
    <row r="20002" s="8" customFormat="1" x14ac:dyDescent="0.35"/>
    <row r="20003" s="8" customFormat="1" x14ac:dyDescent="0.35"/>
    <row r="20004" s="8" customFormat="1" x14ac:dyDescent="0.35"/>
    <row r="20005" s="8" customFormat="1" x14ac:dyDescent="0.35"/>
    <row r="20006" s="8" customFormat="1" x14ac:dyDescent="0.35"/>
    <row r="20007" s="8" customFormat="1" x14ac:dyDescent="0.35"/>
    <row r="20008" s="8" customFormat="1" x14ac:dyDescent="0.35"/>
    <row r="20009" s="8" customFormat="1" x14ac:dyDescent="0.35"/>
    <row r="20010" s="8" customFormat="1" x14ac:dyDescent="0.35"/>
    <row r="20011" s="8" customFormat="1" x14ac:dyDescent="0.35"/>
    <row r="20012" s="8" customFormat="1" x14ac:dyDescent="0.35"/>
    <row r="20013" s="8" customFormat="1" x14ac:dyDescent="0.35"/>
    <row r="20014" s="8" customFormat="1" x14ac:dyDescent="0.35"/>
    <row r="20015" s="8" customFormat="1" x14ac:dyDescent="0.35"/>
    <row r="20016" s="8" customFormat="1" x14ac:dyDescent="0.35"/>
    <row r="20017" s="8" customFormat="1" x14ac:dyDescent="0.35"/>
    <row r="20018" s="8" customFormat="1" x14ac:dyDescent="0.35"/>
    <row r="20019" s="8" customFormat="1" x14ac:dyDescent="0.35"/>
    <row r="20020" s="8" customFormat="1" x14ac:dyDescent="0.35"/>
    <row r="20021" s="8" customFormat="1" x14ac:dyDescent="0.35"/>
    <row r="20022" s="8" customFormat="1" x14ac:dyDescent="0.35"/>
    <row r="20023" s="8" customFormat="1" x14ac:dyDescent="0.35"/>
    <row r="20024" s="8" customFormat="1" x14ac:dyDescent="0.35"/>
    <row r="20025" s="8" customFormat="1" x14ac:dyDescent="0.35"/>
    <row r="20026" s="8" customFormat="1" x14ac:dyDescent="0.35"/>
    <row r="20027" s="8" customFormat="1" x14ac:dyDescent="0.35"/>
    <row r="20028" s="8" customFormat="1" x14ac:dyDescent="0.35"/>
    <row r="20029" s="8" customFormat="1" x14ac:dyDescent="0.35"/>
    <row r="20030" s="8" customFormat="1" x14ac:dyDescent="0.35"/>
    <row r="20031" s="8" customFormat="1" x14ac:dyDescent="0.35"/>
    <row r="20032" s="8" customFormat="1" x14ac:dyDescent="0.35"/>
    <row r="20033" s="8" customFormat="1" x14ac:dyDescent="0.35"/>
    <row r="20034" s="8" customFormat="1" x14ac:dyDescent="0.35"/>
    <row r="20035" s="8" customFormat="1" x14ac:dyDescent="0.35"/>
    <row r="20036" s="8" customFormat="1" x14ac:dyDescent="0.35"/>
    <row r="20037" s="8" customFormat="1" x14ac:dyDescent="0.35"/>
    <row r="20038" s="8" customFormat="1" x14ac:dyDescent="0.35"/>
    <row r="20039" s="8" customFormat="1" x14ac:dyDescent="0.35"/>
    <row r="20040" s="8" customFormat="1" x14ac:dyDescent="0.35"/>
    <row r="20041" s="8" customFormat="1" x14ac:dyDescent="0.35"/>
    <row r="20042" s="8" customFormat="1" x14ac:dyDescent="0.35"/>
    <row r="20043" s="8" customFormat="1" x14ac:dyDescent="0.35"/>
    <row r="20044" s="8" customFormat="1" x14ac:dyDescent="0.35"/>
    <row r="20045" s="8" customFormat="1" x14ac:dyDescent="0.35"/>
    <row r="20046" s="8" customFormat="1" x14ac:dyDescent="0.35"/>
    <row r="20047" s="8" customFormat="1" x14ac:dyDescent="0.35"/>
    <row r="20048" s="8" customFormat="1" x14ac:dyDescent="0.35"/>
    <row r="20049" s="8" customFormat="1" x14ac:dyDescent="0.35"/>
    <row r="20050" s="8" customFormat="1" x14ac:dyDescent="0.35"/>
    <row r="20051" s="8" customFormat="1" x14ac:dyDescent="0.35"/>
    <row r="20052" s="8" customFormat="1" x14ac:dyDescent="0.35"/>
    <row r="20053" s="8" customFormat="1" x14ac:dyDescent="0.35"/>
    <row r="20054" s="8" customFormat="1" x14ac:dyDescent="0.35"/>
    <row r="20055" s="8" customFormat="1" x14ac:dyDescent="0.35"/>
    <row r="20056" s="8" customFormat="1" x14ac:dyDescent="0.35"/>
    <row r="20057" s="8" customFormat="1" x14ac:dyDescent="0.35"/>
    <row r="20058" s="8" customFormat="1" x14ac:dyDescent="0.35"/>
    <row r="20059" s="8" customFormat="1" x14ac:dyDescent="0.35"/>
    <row r="20060" s="8" customFormat="1" x14ac:dyDescent="0.35"/>
    <row r="20061" s="8" customFormat="1" x14ac:dyDescent="0.35"/>
    <row r="20062" s="8" customFormat="1" x14ac:dyDescent="0.35"/>
    <row r="20063" s="8" customFormat="1" x14ac:dyDescent="0.35"/>
    <row r="20064" s="8" customFormat="1" x14ac:dyDescent="0.35"/>
    <row r="20065" s="8" customFormat="1" x14ac:dyDescent="0.35"/>
    <row r="20066" s="8" customFormat="1" x14ac:dyDescent="0.35"/>
    <row r="20067" s="8" customFormat="1" x14ac:dyDescent="0.35"/>
    <row r="20068" s="8" customFormat="1" x14ac:dyDescent="0.35"/>
    <row r="20069" s="8" customFormat="1" x14ac:dyDescent="0.35"/>
    <row r="20070" s="8" customFormat="1" x14ac:dyDescent="0.35"/>
    <row r="20071" s="8" customFormat="1" x14ac:dyDescent="0.35"/>
    <row r="20072" s="8" customFormat="1" x14ac:dyDescent="0.35"/>
    <row r="20073" s="8" customFormat="1" x14ac:dyDescent="0.35"/>
    <row r="20074" s="8" customFormat="1" x14ac:dyDescent="0.35"/>
    <row r="20075" s="8" customFormat="1" x14ac:dyDescent="0.35"/>
    <row r="20076" s="8" customFormat="1" x14ac:dyDescent="0.35"/>
    <row r="20077" s="8" customFormat="1" x14ac:dyDescent="0.35"/>
    <row r="20078" s="8" customFormat="1" x14ac:dyDescent="0.35"/>
    <row r="20079" s="8" customFormat="1" x14ac:dyDescent="0.35"/>
    <row r="20080" s="8" customFormat="1" x14ac:dyDescent="0.35"/>
    <row r="20081" s="8" customFormat="1" x14ac:dyDescent="0.35"/>
    <row r="20082" s="8" customFormat="1" x14ac:dyDescent="0.35"/>
    <row r="20083" s="8" customFormat="1" x14ac:dyDescent="0.35"/>
    <row r="20084" s="8" customFormat="1" x14ac:dyDescent="0.35"/>
    <row r="20085" s="8" customFormat="1" x14ac:dyDescent="0.35"/>
    <row r="20086" s="8" customFormat="1" x14ac:dyDescent="0.35"/>
    <row r="20087" s="8" customFormat="1" x14ac:dyDescent="0.35"/>
    <row r="20088" s="8" customFormat="1" x14ac:dyDescent="0.35"/>
    <row r="20089" s="8" customFormat="1" x14ac:dyDescent="0.35"/>
    <row r="20090" s="8" customFormat="1" x14ac:dyDescent="0.35"/>
    <row r="20091" s="8" customFormat="1" x14ac:dyDescent="0.35"/>
    <row r="20092" s="8" customFormat="1" x14ac:dyDescent="0.35"/>
    <row r="20093" s="8" customFormat="1" x14ac:dyDescent="0.35"/>
    <row r="20094" s="8" customFormat="1" x14ac:dyDescent="0.35"/>
    <row r="20095" s="8" customFormat="1" x14ac:dyDescent="0.35"/>
    <row r="20096" s="8" customFormat="1" x14ac:dyDescent="0.35"/>
    <row r="20097" s="8" customFormat="1" x14ac:dyDescent="0.35"/>
    <row r="20098" s="8" customFormat="1" x14ac:dyDescent="0.35"/>
    <row r="20099" s="8" customFormat="1" x14ac:dyDescent="0.35"/>
    <row r="20100" s="8" customFormat="1" x14ac:dyDescent="0.35"/>
    <row r="20101" s="8" customFormat="1" x14ac:dyDescent="0.35"/>
    <row r="20102" s="8" customFormat="1" x14ac:dyDescent="0.35"/>
    <row r="20103" s="8" customFormat="1" x14ac:dyDescent="0.35"/>
    <row r="20104" s="8" customFormat="1" x14ac:dyDescent="0.35"/>
    <row r="20105" s="8" customFormat="1" x14ac:dyDescent="0.35"/>
    <row r="20106" s="8" customFormat="1" x14ac:dyDescent="0.35"/>
    <row r="20107" s="8" customFormat="1" x14ac:dyDescent="0.35"/>
    <row r="20108" s="8" customFormat="1" x14ac:dyDescent="0.35"/>
    <row r="20109" s="8" customFormat="1" x14ac:dyDescent="0.35"/>
    <row r="20110" s="8" customFormat="1" x14ac:dyDescent="0.35"/>
    <row r="20111" s="8" customFormat="1" x14ac:dyDescent="0.35"/>
    <row r="20112" s="8" customFormat="1" x14ac:dyDescent="0.35"/>
    <row r="20113" s="8" customFormat="1" x14ac:dyDescent="0.35"/>
    <row r="20114" s="8" customFormat="1" x14ac:dyDescent="0.35"/>
    <row r="20115" s="8" customFormat="1" x14ac:dyDescent="0.35"/>
    <row r="20116" s="8" customFormat="1" x14ac:dyDescent="0.35"/>
    <row r="20117" s="8" customFormat="1" x14ac:dyDescent="0.35"/>
    <row r="20118" s="8" customFormat="1" x14ac:dyDescent="0.35"/>
    <row r="20119" s="8" customFormat="1" x14ac:dyDescent="0.35"/>
    <row r="20120" s="8" customFormat="1" x14ac:dyDescent="0.35"/>
    <row r="20121" s="8" customFormat="1" x14ac:dyDescent="0.35"/>
    <row r="20122" s="8" customFormat="1" x14ac:dyDescent="0.35"/>
    <row r="20123" s="8" customFormat="1" x14ac:dyDescent="0.35"/>
    <row r="20124" s="8" customFormat="1" x14ac:dyDescent="0.35"/>
    <row r="20125" s="8" customFormat="1" x14ac:dyDescent="0.35"/>
    <row r="20126" s="8" customFormat="1" x14ac:dyDescent="0.35"/>
    <row r="20127" s="8" customFormat="1" x14ac:dyDescent="0.35"/>
    <row r="20128" s="8" customFormat="1" x14ac:dyDescent="0.35"/>
    <row r="20129" s="8" customFormat="1" x14ac:dyDescent="0.35"/>
    <row r="20130" s="8" customFormat="1" x14ac:dyDescent="0.35"/>
    <row r="20131" s="8" customFormat="1" x14ac:dyDescent="0.35"/>
    <row r="20132" s="8" customFormat="1" x14ac:dyDescent="0.35"/>
    <row r="20133" s="8" customFormat="1" x14ac:dyDescent="0.35"/>
    <row r="20134" s="8" customFormat="1" x14ac:dyDescent="0.35"/>
    <row r="20135" s="8" customFormat="1" x14ac:dyDescent="0.35"/>
    <row r="20136" s="8" customFormat="1" x14ac:dyDescent="0.35"/>
    <row r="20137" s="8" customFormat="1" x14ac:dyDescent="0.35"/>
    <row r="20138" s="8" customFormat="1" x14ac:dyDescent="0.35"/>
    <row r="20139" s="8" customFormat="1" x14ac:dyDescent="0.35"/>
    <row r="20140" s="8" customFormat="1" x14ac:dyDescent="0.35"/>
    <row r="20141" s="8" customFormat="1" x14ac:dyDescent="0.35"/>
    <row r="20142" s="8" customFormat="1" x14ac:dyDescent="0.35"/>
    <row r="20143" s="8" customFormat="1" x14ac:dyDescent="0.35"/>
    <row r="20144" s="8" customFormat="1" x14ac:dyDescent="0.35"/>
    <row r="20145" s="8" customFormat="1" x14ac:dyDescent="0.35"/>
    <row r="20146" s="8" customFormat="1" x14ac:dyDescent="0.35"/>
    <row r="20147" s="8" customFormat="1" x14ac:dyDescent="0.35"/>
    <row r="20148" s="8" customFormat="1" x14ac:dyDescent="0.35"/>
    <row r="20149" s="8" customFormat="1" x14ac:dyDescent="0.35"/>
    <row r="20150" s="8" customFormat="1" x14ac:dyDescent="0.35"/>
    <row r="20151" s="8" customFormat="1" x14ac:dyDescent="0.35"/>
    <row r="20152" s="8" customFormat="1" x14ac:dyDescent="0.35"/>
    <row r="20153" s="8" customFormat="1" x14ac:dyDescent="0.35"/>
    <row r="20154" s="8" customFormat="1" x14ac:dyDescent="0.35"/>
    <row r="20155" s="8" customFormat="1" x14ac:dyDescent="0.35"/>
    <row r="20156" s="8" customFormat="1" x14ac:dyDescent="0.35"/>
    <row r="20157" s="8" customFormat="1" x14ac:dyDescent="0.35"/>
    <row r="20158" s="8" customFormat="1" x14ac:dyDescent="0.35"/>
    <row r="20159" s="8" customFormat="1" x14ac:dyDescent="0.35"/>
    <row r="20160" s="8" customFormat="1" x14ac:dyDescent="0.35"/>
    <row r="20161" s="8" customFormat="1" x14ac:dyDescent="0.35"/>
    <row r="20162" s="8" customFormat="1" x14ac:dyDescent="0.35"/>
    <row r="20163" s="8" customFormat="1" x14ac:dyDescent="0.35"/>
    <row r="20164" s="8" customFormat="1" x14ac:dyDescent="0.35"/>
    <row r="20165" s="8" customFormat="1" x14ac:dyDescent="0.35"/>
    <row r="20166" s="8" customFormat="1" x14ac:dyDescent="0.35"/>
    <row r="20167" s="8" customFormat="1" x14ac:dyDescent="0.35"/>
    <row r="20168" s="8" customFormat="1" x14ac:dyDescent="0.35"/>
    <row r="20169" s="8" customFormat="1" x14ac:dyDescent="0.35"/>
    <row r="20170" s="8" customFormat="1" x14ac:dyDescent="0.35"/>
    <row r="20171" s="8" customFormat="1" x14ac:dyDescent="0.35"/>
    <row r="20172" s="8" customFormat="1" x14ac:dyDescent="0.35"/>
    <row r="20173" s="8" customFormat="1" x14ac:dyDescent="0.35"/>
    <row r="20174" s="8" customFormat="1" x14ac:dyDescent="0.35"/>
    <row r="20175" s="8" customFormat="1" x14ac:dyDescent="0.35"/>
    <row r="20176" s="8" customFormat="1" x14ac:dyDescent="0.35"/>
    <row r="20177" s="8" customFormat="1" x14ac:dyDescent="0.35"/>
    <row r="20178" s="8" customFormat="1" x14ac:dyDescent="0.35"/>
    <row r="20179" s="8" customFormat="1" x14ac:dyDescent="0.35"/>
    <row r="20180" s="8" customFormat="1" x14ac:dyDescent="0.35"/>
    <row r="20181" s="8" customFormat="1" x14ac:dyDescent="0.35"/>
    <row r="20182" s="8" customFormat="1" x14ac:dyDescent="0.35"/>
    <row r="20183" s="8" customFormat="1" x14ac:dyDescent="0.35"/>
    <row r="20184" s="8" customFormat="1" x14ac:dyDescent="0.35"/>
    <row r="20185" s="8" customFormat="1" x14ac:dyDescent="0.35"/>
    <row r="20186" s="8" customFormat="1" x14ac:dyDescent="0.35"/>
    <row r="20187" s="8" customFormat="1" x14ac:dyDescent="0.35"/>
    <row r="20188" s="8" customFormat="1" x14ac:dyDescent="0.35"/>
    <row r="20189" s="8" customFormat="1" x14ac:dyDescent="0.35"/>
    <row r="20190" s="8" customFormat="1" x14ac:dyDescent="0.35"/>
    <row r="20191" s="8" customFormat="1" x14ac:dyDescent="0.35"/>
    <row r="20192" s="8" customFormat="1" x14ac:dyDescent="0.35"/>
    <row r="20193" s="8" customFormat="1" x14ac:dyDescent="0.35"/>
    <row r="20194" s="8" customFormat="1" x14ac:dyDescent="0.35"/>
    <row r="20195" s="8" customFormat="1" x14ac:dyDescent="0.35"/>
    <row r="20196" s="8" customFormat="1" x14ac:dyDescent="0.35"/>
    <row r="20197" s="8" customFormat="1" x14ac:dyDescent="0.35"/>
    <row r="20198" s="8" customFormat="1" x14ac:dyDescent="0.35"/>
    <row r="20199" s="8" customFormat="1" x14ac:dyDescent="0.35"/>
    <row r="20200" s="8" customFormat="1" x14ac:dyDescent="0.35"/>
    <row r="20201" s="8" customFormat="1" x14ac:dyDescent="0.35"/>
    <row r="20202" s="8" customFormat="1" x14ac:dyDescent="0.35"/>
    <row r="20203" s="8" customFormat="1" x14ac:dyDescent="0.35"/>
    <row r="20204" s="8" customFormat="1" x14ac:dyDescent="0.35"/>
    <row r="20205" s="8" customFormat="1" x14ac:dyDescent="0.35"/>
    <row r="20206" s="8" customFormat="1" x14ac:dyDescent="0.35"/>
    <row r="20207" s="8" customFormat="1" x14ac:dyDescent="0.35"/>
    <row r="20208" s="8" customFormat="1" x14ac:dyDescent="0.35"/>
    <row r="20209" s="8" customFormat="1" x14ac:dyDescent="0.35"/>
    <row r="20210" s="8" customFormat="1" x14ac:dyDescent="0.35"/>
    <row r="20211" s="8" customFormat="1" x14ac:dyDescent="0.35"/>
    <row r="20212" s="8" customFormat="1" x14ac:dyDescent="0.35"/>
    <row r="20213" s="8" customFormat="1" x14ac:dyDescent="0.35"/>
    <row r="20214" s="8" customFormat="1" x14ac:dyDescent="0.35"/>
    <row r="20215" s="8" customFormat="1" x14ac:dyDescent="0.35"/>
    <row r="20216" s="8" customFormat="1" x14ac:dyDescent="0.35"/>
    <row r="20217" s="8" customFormat="1" x14ac:dyDescent="0.35"/>
    <row r="20218" s="8" customFormat="1" x14ac:dyDescent="0.35"/>
    <row r="20219" s="8" customFormat="1" x14ac:dyDescent="0.35"/>
    <row r="20220" s="8" customFormat="1" x14ac:dyDescent="0.35"/>
    <row r="20221" s="8" customFormat="1" x14ac:dyDescent="0.35"/>
    <row r="20222" s="8" customFormat="1" x14ac:dyDescent="0.35"/>
    <row r="20223" s="8" customFormat="1" x14ac:dyDescent="0.35"/>
    <row r="20224" s="8" customFormat="1" x14ac:dyDescent="0.35"/>
    <row r="20225" s="8" customFormat="1" x14ac:dyDescent="0.35"/>
    <row r="20226" s="8" customFormat="1" x14ac:dyDescent="0.35"/>
    <row r="20227" s="8" customFormat="1" x14ac:dyDescent="0.35"/>
    <row r="20228" s="8" customFormat="1" x14ac:dyDescent="0.35"/>
    <row r="20229" s="8" customFormat="1" x14ac:dyDescent="0.35"/>
    <row r="20230" s="8" customFormat="1" x14ac:dyDescent="0.35"/>
    <row r="20231" s="8" customFormat="1" x14ac:dyDescent="0.35"/>
    <row r="20232" s="8" customFormat="1" x14ac:dyDescent="0.35"/>
    <row r="20233" s="8" customFormat="1" x14ac:dyDescent="0.35"/>
    <row r="20234" s="8" customFormat="1" x14ac:dyDescent="0.35"/>
    <row r="20235" s="8" customFormat="1" x14ac:dyDescent="0.35"/>
    <row r="20236" s="8" customFormat="1" x14ac:dyDescent="0.35"/>
    <row r="20237" s="8" customFormat="1" x14ac:dyDescent="0.35"/>
    <row r="20238" s="8" customFormat="1" x14ac:dyDescent="0.35"/>
    <row r="20239" s="8" customFormat="1" x14ac:dyDescent="0.35"/>
    <row r="20240" s="8" customFormat="1" x14ac:dyDescent="0.35"/>
    <row r="20241" s="8" customFormat="1" x14ac:dyDescent="0.35"/>
    <row r="20242" s="8" customFormat="1" x14ac:dyDescent="0.35"/>
    <row r="20243" s="8" customFormat="1" x14ac:dyDescent="0.35"/>
    <row r="20244" s="8" customFormat="1" x14ac:dyDescent="0.35"/>
    <row r="20245" s="8" customFormat="1" x14ac:dyDescent="0.35"/>
    <row r="20246" s="8" customFormat="1" x14ac:dyDescent="0.35"/>
    <row r="20247" s="8" customFormat="1" x14ac:dyDescent="0.35"/>
    <row r="20248" s="8" customFormat="1" x14ac:dyDescent="0.35"/>
    <row r="20249" s="8" customFormat="1" x14ac:dyDescent="0.35"/>
    <row r="20250" s="8" customFormat="1" x14ac:dyDescent="0.35"/>
    <row r="20251" s="8" customFormat="1" x14ac:dyDescent="0.35"/>
    <row r="20252" s="8" customFormat="1" x14ac:dyDescent="0.35"/>
    <row r="20253" s="8" customFormat="1" x14ac:dyDescent="0.35"/>
    <row r="20254" s="8" customFormat="1" x14ac:dyDescent="0.35"/>
    <row r="20255" s="8" customFormat="1" x14ac:dyDescent="0.35"/>
    <row r="20256" s="8" customFormat="1" x14ac:dyDescent="0.35"/>
    <row r="20257" s="8" customFormat="1" x14ac:dyDescent="0.35"/>
    <row r="20258" s="8" customFormat="1" x14ac:dyDescent="0.35"/>
    <row r="20259" s="8" customFormat="1" x14ac:dyDescent="0.35"/>
    <row r="20260" s="8" customFormat="1" x14ac:dyDescent="0.35"/>
    <row r="20261" s="8" customFormat="1" x14ac:dyDescent="0.35"/>
    <row r="20262" s="8" customFormat="1" x14ac:dyDescent="0.35"/>
    <row r="20263" s="8" customFormat="1" x14ac:dyDescent="0.35"/>
    <row r="20264" s="8" customFormat="1" x14ac:dyDescent="0.35"/>
    <row r="20265" s="8" customFormat="1" x14ac:dyDescent="0.35"/>
    <row r="20266" s="8" customFormat="1" x14ac:dyDescent="0.35"/>
    <row r="20267" s="8" customFormat="1" x14ac:dyDescent="0.35"/>
    <row r="20268" s="8" customFormat="1" x14ac:dyDescent="0.35"/>
    <row r="20269" s="8" customFormat="1" x14ac:dyDescent="0.35"/>
    <row r="20270" s="8" customFormat="1" x14ac:dyDescent="0.35"/>
    <row r="20271" s="8" customFormat="1" x14ac:dyDescent="0.35"/>
    <row r="20272" s="8" customFormat="1" x14ac:dyDescent="0.35"/>
    <row r="20273" s="8" customFormat="1" x14ac:dyDescent="0.35"/>
    <row r="20274" s="8" customFormat="1" x14ac:dyDescent="0.35"/>
    <row r="20275" s="8" customFormat="1" x14ac:dyDescent="0.35"/>
    <row r="20276" s="8" customFormat="1" x14ac:dyDescent="0.35"/>
    <row r="20277" s="8" customFormat="1" x14ac:dyDescent="0.35"/>
    <row r="20278" s="8" customFormat="1" x14ac:dyDescent="0.35"/>
    <row r="20279" s="8" customFormat="1" x14ac:dyDescent="0.35"/>
    <row r="20280" s="8" customFormat="1" x14ac:dyDescent="0.35"/>
    <row r="20281" s="8" customFormat="1" x14ac:dyDescent="0.35"/>
    <row r="20282" s="8" customFormat="1" x14ac:dyDescent="0.35"/>
    <row r="20283" s="8" customFormat="1" x14ac:dyDescent="0.35"/>
    <row r="20284" s="8" customFormat="1" x14ac:dyDescent="0.35"/>
    <row r="20285" s="8" customFormat="1" x14ac:dyDescent="0.35"/>
    <row r="20286" s="8" customFormat="1" x14ac:dyDescent="0.35"/>
    <row r="20287" s="8" customFormat="1" x14ac:dyDescent="0.35"/>
    <row r="20288" s="8" customFormat="1" x14ac:dyDescent="0.35"/>
    <row r="20289" s="8" customFormat="1" x14ac:dyDescent="0.35"/>
    <row r="20290" s="8" customFormat="1" x14ac:dyDescent="0.35"/>
    <row r="20291" s="8" customFormat="1" x14ac:dyDescent="0.35"/>
    <row r="20292" s="8" customFormat="1" x14ac:dyDescent="0.35"/>
    <row r="20293" s="8" customFormat="1" x14ac:dyDescent="0.35"/>
    <row r="20294" s="8" customFormat="1" x14ac:dyDescent="0.35"/>
    <row r="20295" s="8" customFormat="1" x14ac:dyDescent="0.35"/>
    <row r="20296" s="8" customFormat="1" x14ac:dyDescent="0.35"/>
    <row r="20297" s="8" customFormat="1" x14ac:dyDescent="0.35"/>
    <row r="20298" s="8" customFormat="1" x14ac:dyDescent="0.35"/>
    <row r="20299" s="8" customFormat="1" x14ac:dyDescent="0.35"/>
    <row r="20300" s="8" customFormat="1" x14ac:dyDescent="0.35"/>
    <row r="20301" s="8" customFormat="1" x14ac:dyDescent="0.35"/>
    <row r="20302" s="8" customFormat="1" x14ac:dyDescent="0.35"/>
    <row r="20303" s="8" customFormat="1" x14ac:dyDescent="0.35"/>
    <row r="20304" s="8" customFormat="1" x14ac:dyDescent="0.35"/>
    <row r="20305" s="8" customFormat="1" x14ac:dyDescent="0.35"/>
    <row r="20306" s="8" customFormat="1" x14ac:dyDescent="0.35"/>
    <row r="20307" s="8" customFormat="1" x14ac:dyDescent="0.35"/>
    <row r="20308" s="8" customFormat="1" x14ac:dyDescent="0.35"/>
    <row r="20309" s="8" customFormat="1" x14ac:dyDescent="0.35"/>
    <row r="20310" s="8" customFormat="1" x14ac:dyDescent="0.35"/>
    <row r="20311" s="8" customFormat="1" x14ac:dyDescent="0.35"/>
    <row r="20312" s="8" customFormat="1" x14ac:dyDescent="0.35"/>
    <row r="20313" s="8" customFormat="1" x14ac:dyDescent="0.35"/>
    <row r="20314" s="8" customFormat="1" x14ac:dyDescent="0.35"/>
    <row r="20315" s="8" customFormat="1" x14ac:dyDescent="0.35"/>
    <row r="20316" s="8" customFormat="1" x14ac:dyDescent="0.35"/>
    <row r="20317" s="8" customFormat="1" x14ac:dyDescent="0.35"/>
    <row r="20318" s="8" customFormat="1" x14ac:dyDescent="0.35"/>
    <row r="20319" s="8" customFormat="1" x14ac:dyDescent="0.35"/>
    <row r="20320" s="8" customFormat="1" x14ac:dyDescent="0.35"/>
    <row r="20321" s="8" customFormat="1" x14ac:dyDescent="0.35"/>
    <row r="20322" s="8" customFormat="1" x14ac:dyDescent="0.35"/>
    <row r="20323" s="8" customFormat="1" x14ac:dyDescent="0.35"/>
    <row r="20324" s="8" customFormat="1" x14ac:dyDescent="0.35"/>
    <row r="20325" s="8" customFormat="1" x14ac:dyDescent="0.35"/>
    <row r="20326" s="8" customFormat="1" x14ac:dyDescent="0.35"/>
    <row r="20327" s="8" customFormat="1" x14ac:dyDescent="0.35"/>
    <row r="20328" s="8" customFormat="1" x14ac:dyDescent="0.35"/>
    <row r="20329" s="8" customFormat="1" x14ac:dyDescent="0.35"/>
    <row r="20330" s="8" customFormat="1" x14ac:dyDescent="0.35"/>
    <row r="20331" s="8" customFormat="1" x14ac:dyDescent="0.35"/>
    <row r="20332" s="8" customFormat="1" x14ac:dyDescent="0.35"/>
    <row r="20333" s="8" customFormat="1" x14ac:dyDescent="0.35"/>
    <row r="20334" s="8" customFormat="1" x14ac:dyDescent="0.35"/>
    <row r="20335" s="8" customFormat="1" x14ac:dyDescent="0.35"/>
    <row r="20336" s="8" customFormat="1" x14ac:dyDescent="0.35"/>
    <row r="20337" s="8" customFormat="1" x14ac:dyDescent="0.35"/>
    <row r="20338" s="8" customFormat="1" x14ac:dyDescent="0.35"/>
    <row r="20339" s="8" customFormat="1" x14ac:dyDescent="0.35"/>
    <row r="20340" s="8" customFormat="1" x14ac:dyDescent="0.35"/>
    <row r="20341" s="8" customFormat="1" x14ac:dyDescent="0.35"/>
    <row r="20342" s="8" customFormat="1" x14ac:dyDescent="0.35"/>
    <row r="20343" s="8" customFormat="1" x14ac:dyDescent="0.35"/>
    <row r="20344" s="8" customFormat="1" x14ac:dyDescent="0.35"/>
    <row r="20345" s="8" customFormat="1" x14ac:dyDescent="0.35"/>
    <row r="20346" s="8" customFormat="1" x14ac:dyDescent="0.35"/>
    <row r="20347" s="8" customFormat="1" x14ac:dyDescent="0.35"/>
    <row r="20348" s="8" customFormat="1" x14ac:dyDescent="0.35"/>
    <row r="20349" s="8" customFormat="1" x14ac:dyDescent="0.35"/>
    <row r="20350" s="8" customFormat="1" x14ac:dyDescent="0.35"/>
    <row r="20351" s="8" customFormat="1" x14ac:dyDescent="0.35"/>
    <row r="20352" s="8" customFormat="1" x14ac:dyDescent="0.35"/>
    <row r="20353" s="8" customFormat="1" x14ac:dyDescent="0.35"/>
    <row r="20354" s="8" customFormat="1" x14ac:dyDescent="0.35"/>
    <row r="20355" s="8" customFormat="1" x14ac:dyDescent="0.35"/>
    <row r="20356" s="8" customFormat="1" x14ac:dyDescent="0.35"/>
    <row r="20357" s="8" customFormat="1" x14ac:dyDescent="0.35"/>
    <row r="20358" s="8" customFormat="1" x14ac:dyDescent="0.35"/>
    <row r="20359" s="8" customFormat="1" x14ac:dyDescent="0.35"/>
    <row r="20360" s="8" customFormat="1" x14ac:dyDescent="0.35"/>
    <row r="20361" s="8" customFormat="1" x14ac:dyDescent="0.35"/>
    <row r="20362" s="8" customFormat="1" x14ac:dyDescent="0.35"/>
    <row r="20363" s="8" customFormat="1" x14ac:dyDescent="0.35"/>
    <row r="20364" s="8" customFormat="1" x14ac:dyDescent="0.35"/>
    <row r="20365" s="8" customFormat="1" x14ac:dyDescent="0.35"/>
    <row r="20366" s="8" customFormat="1" x14ac:dyDescent="0.35"/>
    <row r="20367" s="8" customFormat="1" x14ac:dyDescent="0.35"/>
    <row r="20368" s="8" customFormat="1" x14ac:dyDescent="0.35"/>
    <row r="20369" s="8" customFormat="1" x14ac:dyDescent="0.35"/>
    <row r="20370" s="8" customFormat="1" x14ac:dyDescent="0.35"/>
    <row r="20371" s="8" customFormat="1" x14ac:dyDescent="0.35"/>
    <row r="20372" s="8" customFormat="1" x14ac:dyDescent="0.35"/>
    <row r="20373" s="8" customFormat="1" x14ac:dyDescent="0.35"/>
    <row r="20374" s="8" customFormat="1" x14ac:dyDescent="0.35"/>
    <row r="20375" s="8" customFormat="1" x14ac:dyDescent="0.35"/>
    <row r="20376" s="8" customFormat="1" x14ac:dyDescent="0.35"/>
    <row r="20377" s="8" customFormat="1" x14ac:dyDescent="0.35"/>
    <row r="20378" s="8" customFormat="1" x14ac:dyDescent="0.35"/>
    <row r="20379" s="8" customFormat="1" x14ac:dyDescent="0.35"/>
    <row r="20380" s="8" customFormat="1" x14ac:dyDescent="0.35"/>
    <row r="20381" s="8" customFormat="1" x14ac:dyDescent="0.35"/>
    <row r="20382" s="8" customFormat="1" x14ac:dyDescent="0.35"/>
    <row r="20383" s="8" customFormat="1" x14ac:dyDescent="0.35"/>
    <row r="20384" s="8" customFormat="1" x14ac:dyDescent="0.35"/>
    <row r="20385" s="8" customFormat="1" x14ac:dyDescent="0.35"/>
    <row r="20386" s="8" customFormat="1" x14ac:dyDescent="0.35"/>
    <row r="20387" s="8" customFormat="1" x14ac:dyDescent="0.35"/>
    <row r="20388" s="8" customFormat="1" x14ac:dyDescent="0.35"/>
    <row r="20389" s="8" customFormat="1" x14ac:dyDescent="0.35"/>
    <row r="20390" s="8" customFormat="1" x14ac:dyDescent="0.35"/>
    <row r="20391" s="8" customFormat="1" x14ac:dyDescent="0.35"/>
    <row r="20392" s="8" customFormat="1" x14ac:dyDescent="0.35"/>
    <row r="20393" s="8" customFormat="1" x14ac:dyDescent="0.35"/>
    <row r="20394" s="8" customFormat="1" x14ac:dyDescent="0.35"/>
    <row r="20395" s="8" customFormat="1" x14ac:dyDescent="0.35"/>
    <row r="20396" s="8" customFormat="1" x14ac:dyDescent="0.35"/>
    <row r="20397" s="8" customFormat="1" x14ac:dyDescent="0.35"/>
    <row r="20398" s="8" customFormat="1" x14ac:dyDescent="0.35"/>
    <row r="20399" s="8" customFormat="1" x14ac:dyDescent="0.35"/>
    <row r="20400" s="8" customFormat="1" x14ac:dyDescent="0.35"/>
    <row r="20401" s="8" customFormat="1" x14ac:dyDescent="0.35"/>
    <row r="20402" s="8" customFormat="1" x14ac:dyDescent="0.35"/>
    <row r="20403" s="8" customFormat="1" x14ac:dyDescent="0.35"/>
    <row r="20404" s="8" customFormat="1" x14ac:dyDescent="0.35"/>
    <row r="20405" s="8" customFormat="1" x14ac:dyDescent="0.35"/>
    <row r="20406" s="8" customFormat="1" x14ac:dyDescent="0.35"/>
    <row r="20407" s="8" customFormat="1" x14ac:dyDescent="0.35"/>
    <row r="20408" s="8" customFormat="1" x14ac:dyDescent="0.35"/>
    <row r="20409" s="8" customFormat="1" x14ac:dyDescent="0.35"/>
    <row r="20410" s="8" customFormat="1" x14ac:dyDescent="0.35"/>
    <row r="20411" s="8" customFormat="1" x14ac:dyDescent="0.35"/>
    <row r="20412" s="8" customFormat="1" x14ac:dyDescent="0.35"/>
    <row r="20413" s="8" customFormat="1" x14ac:dyDescent="0.35"/>
    <row r="20414" s="8" customFormat="1" x14ac:dyDescent="0.35"/>
    <row r="20415" s="8" customFormat="1" x14ac:dyDescent="0.35"/>
    <row r="20416" s="8" customFormat="1" x14ac:dyDescent="0.35"/>
    <row r="20417" s="8" customFormat="1" x14ac:dyDescent="0.35"/>
    <row r="20418" s="8" customFormat="1" x14ac:dyDescent="0.35"/>
    <row r="20419" s="8" customFormat="1" x14ac:dyDescent="0.35"/>
    <row r="20420" s="8" customFormat="1" x14ac:dyDescent="0.35"/>
    <row r="20421" s="8" customFormat="1" x14ac:dyDescent="0.35"/>
    <row r="20422" s="8" customFormat="1" x14ac:dyDescent="0.35"/>
    <row r="20423" s="8" customFormat="1" x14ac:dyDescent="0.35"/>
    <row r="20424" s="8" customFormat="1" x14ac:dyDescent="0.35"/>
    <row r="20425" s="8" customFormat="1" x14ac:dyDescent="0.35"/>
    <row r="20426" s="8" customFormat="1" x14ac:dyDescent="0.35"/>
    <row r="20427" s="8" customFormat="1" x14ac:dyDescent="0.35"/>
    <row r="20428" s="8" customFormat="1" x14ac:dyDescent="0.35"/>
    <row r="20429" s="8" customFormat="1" x14ac:dyDescent="0.35"/>
    <row r="20430" s="8" customFormat="1" x14ac:dyDescent="0.35"/>
    <row r="20431" s="8" customFormat="1" x14ac:dyDescent="0.35"/>
    <row r="20432" s="8" customFormat="1" x14ac:dyDescent="0.35"/>
    <row r="20433" s="8" customFormat="1" x14ac:dyDescent="0.35"/>
    <row r="20434" s="8" customFormat="1" x14ac:dyDescent="0.35"/>
    <row r="20435" s="8" customFormat="1" x14ac:dyDescent="0.35"/>
    <row r="20436" s="8" customFormat="1" x14ac:dyDescent="0.35"/>
    <row r="20437" s="8" customFormat="1" x14ac:dyDescent="0.35"/>
    <row r="20438" s="8" customFormat="1" x14ac:dyDescent="0.35"/>
    <row r="20439" s="8" customFormat="1" x14ac:dyDescent="0.35"/>
    <row r="20440" s="8" customFormat="1" x14ac:dyDescent="0.35"/>
    <row r="20441" s="8" customFormat="1" x14ac:dyDescent="0.35"/>
    <row r="20442" s="8" customFormat="1" x14ac:dyDescent="0.35"/>
    <row r="20443" s="8" customFormat="1" x14ac:dyDescent="0.35"/>
    <row r="20444" s="8" customFormat="1" x14ac:dyDescent="0.35"/>
    <row r="20445" s="8" customFormat="1" x14ac:dyDescent="0.35"/>
    <row r="20446" s="8" customFormat="1" x14ac:dyDescent="0.35"/>
    <row r="20447" s="8" customFormat="1" x14ac:dyDescent="0.35"/>
    <row r="20448" s="8" customFormat="1" x14ac:dyDescent="0.35"/>
    <row r="20449" s="8" customFormat="1" x14ac:dyDescent="0.35"/>
    <row r="20450" s="8" customFormat="1" x14ac:dyDescent="0.35"/>
    <row r="20451" s="8" customFormat="1" x14ac:dyDescent="0.35"/>
    <row r="20452" s="8" customFormat="1" x14ac:dyDescent="0.35"/>
    <row r="20453" s="8" customFormat="1" x14ac:dyDescent="0.35"/>
    <row r="20454" s="8" customFormat="1" x14ac:dyDescent="0.35"/>
    <row r="20455" s="8" customFormat="1" x14ac:dyDescent="0.35"/>
    <row r="20456" s="8" customFormat="1" x14ac:dyDescent="0.35"/>
    <row r="20457" s="8" customFormat="1" x14ac:dyDescent="0.35"/>
    <row r="20458" s="8" customFormat="1" x14ac:dyDescent="0.35"/>
    <row r="20459" s="8" customFormat="1" x14ac:dyDescent="0.35"/>
    <row r="20460" s="8" customFormat="1" x14ac:dyDescent="0.35"/>
    <row r="20461" s="8" customFormat="1" x14ac:dyDescent="0.35"/>
    <row r="20462" s="8" customFormat="1" x14ac:dyDescent="0.35"/>
    <row r="20463" s="8" customFormat="1" x14ac:dyDescent="0.35"/>
    <row r="20464" s="8" customFormat="1" x14ac:dyDescent="0.35"/>
    <row r="20465" s="8" customFormat="1" x14ac:dyDescent="0.35"/>
    <row r="20466" s="8" customFormat="1" x14ac:dyDescent="0.35"/>
    <row r="20467" s="8" customFormat="1" x14ac:dyDescent="0.35"/>
    <row r="20468" s="8" customFormat="1" x14ac:dyDescent="0.35"/>
    <row r="20469" s="8" customFormat="1" x14ac:dyDescent="0.35"/>
    <row r="20470" s="8" customFormat="1" x14ac:dyDescent="0.35"/>
    <row r="20471" s="8" customFormat="1" x14ac:dyDescent="0.35"/>
    <row r="20472" s="8" customFormat="1" x14ac:dyDescent="0.35"/>
    <row r="20473" s="8" customFormat="1" x14ac:dyDescent="0.35"/>
    <row r="20474" s="8" customFormat="1" x14ac:dyDescent="0.35"/>
    <row r="20475" s="8" customFormat="1" x14ac:dyDescent="0.35"/>
    <row r="20476" s="8" customFormat="1" x14ac:dyDescent="0.35"/>
    <row r="20477" s="8" customFormat="1" x14ac:dyDescent="0.35"/>
    <row r="20478" s="8" customFormat="1" x14ac:dyDescent="0.35"/>
    <row r="20479" s="8" customFormat="1" x14ac:dyDescent="0.35"/>
    <row r="20480" s="8" customFormat="1" x14ac:dyDescent="0.35"/>
    <row r="20481" s="8" customFormat="1" x14ac:dyDescent="0.35"/>
    <row r="20482" s="8" customFormat="1" x14ac:dyDescent="0.35"/>
    <row r="20483" s="8" customFormat="1" x14ac:dyDescent="0.35"/>
    <row r="20484" s="8" customFormat="1" x14ac:dyDescent="0.35"/>
    <row r="20485" s="8" customFormat="1" x14ac:dyDescent="0.35"/>
    <row r="20486" s="8" customFormat="1" x14ac:dyDescent="0.35"/>
    <row r="20487" s="8" customFormat="1" x14ac:dyDescent="0.35"/>
    <row r="20488" s="8" customFormat="1" x14ac:dyDescent="0.35"/>
    <row r="20489" s="8" customFormat="1" x14ac:dyDescent="0.35"/>
    <row r="20490" s="8" customFormat="1" x14ac:dyDescent="0.35"/>
    <row r="20491" s="8" customFormat="1" x14ac:dyDescent="0.35"/>
    <row r="20492" s="8" customFormat="1" x14ac:dyDescent="0.35"/>
    <row r="20493" s="8" customFormat="1" x14ac:dyDescent="0.35"/>
    <row r="20494" s="8" customFormat="1" x14ac:dyDescent="0.35"/>
    <row r="20495" s="8" customFormat="1" x14ac:dyDescent="0.35"/>
    <row r="20496" s="8" customFormat="1" x14ac:dyDescent="0.35"/>
    <row r="20497" s="8" customFormat="1" x14ac:dyDescent="0.35"/>
    <row r="20498" s="8" customFormat="1" x14ac:dyDescent="0.35"/>
    <row r="20499" s="8" customFormat="1" x14ac:dyDescent="0.35"/>
    <row r="20500" s="8" customFormat="1" x14ac:dyDescent="0.35"/>
    <row r="20501" s="8" customFormat="1" x14ac:dyDescent="0.35"/>
    <row r="20502" s="8" customFormat="1" x14ac:dyDescent="0.35"/>
    <row r="20503" s="8" customFormat="1" x14ac:dyDescent="0.35"/>
    <row r="20504" s="8" customFormat="1" x14ac:dyDescent="0.35"/>
    <row r="20505" s="8" customFormat="1" x14ac:dyDescent="0.35"/>
    <row r="20506" s="8" customFormat="1" x14ac:dyDescent="0.35"/>
    <row r="20507" s="8" customFormat="1" x14ac:dyDescent="0.35"/>
    <row r="20508" s="8" customFormat="1" x14ac:dyDescent="0.35"/>
    <row r="20509" s="8" customFormat="1" x14ac:dyDescent="0.35"/>
    <row r="20510" s="8" customFormat="1" x14ac:dyDescent="0.35"/>
    <row r="20511" s="8" customFormat="1" x14ac:dyDescent="0.35"/>
    <row r="20512" s="8" customFormat="1" x14ac:dyDescent="0.35"/>
    <row r="20513" s="8" customFormat="1" x14ac:dyDescent="0.35"/>
    <row r="20514" s="8" customFormat="1" x14ac:dyDescent="0.35"/>
    <row r="20515" s="8" customFormat="1" x14ac:dyDescent="0.35"/>
    <row r="20516" s="8" customFormat="1" x14ac:dyDescent="0.35"/>
    <row r="20517" s="8" customFormat="1" x14ac:dyDescent="0.35"/>
    <row r="20518" s="8" customFormat="1" x14ac:dyDescent="0.35"/>
    <row r="20519" s="8" customFormat="1" x14ac:dyDescent="0.35"/>
    <row r="20520" s="8" customFormat="1" x14ac:dyDescent="0.35"/>
    <row r="20521" s="8" customFormat="1" x14ac:dyDescent="0.35"/>
    <row r="20522" s="8" customFormat="1" x14ac:dyDescent="0.35"/>
    <row r="20523" s="8" customFormat="1" x14ac:dyDescent="0.35"/>
    <row r="20524" s="8" customFormat="1" x14ac:dyDescent="0.35"/>
    <row r="20525" s="8" customFormat="1" x14ac:dyDescent="0.35"/>
    <row r="20526" s="8" customFormat="1" x14ac:dyDescent="0.35"/>
    <row r="20527" s="8" customFormat="1" x14ac:dyDescent="0.35"/>
    <row r="20528" s="8" customFormat="1" x14ac:dyDescent="0.35"/>
    <row r="20529" s="8" customFormat="1" x14ac:dyDescent="0.35"/>
    <row r="20530" s="8" customFormat="1" x14ac:dyDescent="0.35"/>
    <row r="20531" s="8" customFormat="1" x14ac:dyDescent="0.35"/>
    <row r="20532" s="8" customFormat="1" x14ac:dyDescent="0.35"/>
    <row r="20533" s="8" customFormat="1" x14ac:dyDescent="0.35"/>
    <row r="20534" s="8" customFormat="1" x14ac:dyDescent="0.35"/>
    <row r="20535" s="8" customFormat="1" x14ac:dyDescent="0.35"/>
    <row r="20536" s="8" customFormat="1" x14ac:dyDescent="0.35"/>
    <row r="20537" s="8" customFormat="1" x14ac:dyDescent="0.35"/>
    <row r="20538" s="8" customFormat="1" x14ac:dyDescent="0.35"/>
    <row r="20539" s="8" customFormat="1" x14ac:dyDescent="0.35"/>
    <row r="20540" s="8" customFormat="1" x14ac:dyDescent="0.35"/>
    <row r="20541" s="8" customFormat="1" x14ac:dyDescent="0.35"/>
    <row r="20542" s="8" customFormat="1" x14ac:dyDescent="0.35"/>
    <row r="20543" s="8" customFormat="1" x14ac:dyDescent="0.35"/>
    <row r="20544" s="8" customFormat="1" x14ac:dyDescent="0.35"/>
    <row r="20545" s="8" customFormat="1" x14ac:dyDescent="0.35"/>
    <row r="20546" s="8" customFormat="1" x14ac:dyDescent="0.35"/>
    <row r="20547" s="8" customFormat="1" x14ac:dyDescent="0.35"/>
    <row r="20548" s="8" customFormat="1" x14ac:dyDescent="0.35"/>
    <row r="20549" s="8" customFormat="1" x14ac:dyDescent="0.35"/>
    <row r="20550" s="8" customFormat="1" x14ac:dyDescent="0.35"/>
    <row r="20551" s="8" customFormat="1" x14ac:dyDescent="0.35"/>
    <row r="20552" s="8" customFormat="1" x14ac:dyDescent="0.35"/>
    <row r="20553" s="8" customFormat="1" x14ac:dyDescent="0.35"/>
    <row r="20554" s="8" customFormat="1" x14ac:dyDescent="0.35"/>
    <row r="20555" s="8" customFormat="1" x14ac:dyDescent="0.35"/>
    <row r="20556" s="8" customFormat="1" x14ac:dyDescent="0.35"/>
    <row r="20557" s="8" customFormat="1" x14ac:dyDescent="0.35"/>
    <row r="20558" s="8" customFormat="1" x14ac:dyDescent="0.35"/>
    <row r="20559" s="8" customFormat="1" x14ac:dyDescent="0.35"/>
    <row r="20560" s="8" customFormat="1" x14ac:dyDescent="0.35"/>
    <row r="20561" s="8" customFormat="1" x14ac:dyDescent="0.35"/>
    <row r="20562" s="8" customFormat="1" x14ac:dyDescent="0.35"/>
    <row r="20563" s="8" customFormat="1" x14ac:dyDescent="0.35"/>
    <row r="20564" s="8" customFormat="1" x14ac:dyDescent="0.35"/>
    <row r="20565" s="8" customFormat="1" x14ac:dyDescent="0.35"/>
    <row r="20566" s="8" customFormat="1" x14ac:dyDescent="0.35"/>
    <row r="20567" s="8" customFormat="1" x14ac:dyDescent="0.35"/>
    <row r="20568" s="8" customFormat="1" x14ac:dyDescent="0.35"/>
    <row r="20569" s="8" customFormat="1" x14ac:dyDescent="0.35"/>
    <row r="20570" s="8" customFormat="1" x14ac:dyDescent="0.35"/>
    <row r="20571" s="8" customFormat="1" x14ac:dyDescent="0.35"/>
    <row r="20572" s="8" customFormat="1" x14ac:dyDescent="0.35"/>
    <row r="20573" s="8" customFormat="1" x14ac:dyDescent="0.35"/>
    <row r="20574" s="8" customFormat="1" x14ac:dyDescent="0.35"/>
    <row r="20575" s="8" customFormat="1" x14ac:dyDescent="0.35"/>
    <row r="20576" s="8" customFormat="1" x14ac:dyDescent="0.35"/>
    <row r="20577" s="8" customFormat="1" x14ac:dyDescent="0.35"/>
    <row r="20578" s="8" customFormat="1" x14ac:dyDescent="0.35"/>
    <row r="20579" s="8" customFormat="1" x14ac:dyDescent="0.35"/>
    <row r="20580" s="8" customFormat="1" x14ac:dyDescent="0.35"/>
    <row r="20581" s="8" customFormat="1" x14ac:dyDescent="0.35"/>
    <row r="20582" s="8" customFormat="1" x14ac:dyDescent="0.35"/>
    <row r="20583" s="8" customFormat="1" x14ac:dyDescent="0.35"/>
    <row r="20584" s="8" customFormat="1" x14ac:dyDescent="0.35"/>
    <row r="20585" s="8" customFormat="1" x14ac:dyDescent="0.35"/>
    <row r="20586" s="8" customFormat="1" x14ac:dyDescent="0.35"/>
    <row r="20587" s="8" customFormat="1" x14ac:dyDescent="0.35"/>
    <row r="20588" s="8" customFormat="1" x14ac:dyDescent="0.35"/>
    <row r="20589" s="8" customFormat="1" x14ac:dyDescent="0.35"/>
    <row r="20590" s="8" customFormat="1" x14ac:dyDescent="0.35"/>
    <row r="20591" s="8" customFormat="1" x14ac:dyDescent="0.35"/>
    <row r="20592" s="8" customFormat="1" x14ac:dyDescent="0.35"/>
    <row r="20593" s="8" customFormat="1" x14ac:dyDescent="0.35"/>
    <row r="20594" s="8" customFormat="1" x14ac:dyDescent="0.35"/>
    <row r="20595" s="8" customFormat="1" x14ac:dyDescent="0.35"/>
    <row r="20596" s="8" customFormat="1" x14ac:dyDescent="0.35"/>
    <row r="20597" s="8" customFormat="1" x14ac:dyDescent="0.35"/>
    <row r="20598" s="8" customFormat="1" x14ac:dyDescent="0.35"/>
    <row r="20599" s="8" customFormat="1" x14ac:dyDescent="0.35"/>
    <row r="20600" s="8" customFormat="1" x14ac:dyDescent="0.35"/>
    <row r="20601" s="8" customFormat="1" x14ac:dyDescent="0.35"/>
    <row r="20602" s="8" customFormat="1" x14ac:dyDescent="0.35"/>
    <row r="20603" s="8" customFormat="1" x14ac:dyDescent="0.35"/>
    <row r="20604" s="8" customFormat="1" x14ac:dyDescent="0.35"/>
    <row r="20605" s="8" customFormat="1" x14ac:dyDescent="0.35"/>
    <row r="20606" s="8" customFormat="1" x14ac:dyDescent="0.35"/>
    <row r="20607" s="8" customFormat="1" x14ac:dyDescent="0.35"/>
    <row r="20608" s="8" customFormat="1" x14ac:dyDescent="0.35"/>
    <row r="20609" s="8" customFormat="1" x14ac:dyDescent="0.35"/>
    <row r="20610" s="8" customFormat="1" x14ac:dyDescent="0.35"/>
    <row r="20611" s="8" customFormat="1" x14ac:dyDescent="0.35"/>
    <row r="20612" s="8" customFormat="1" x14ac:dyDescent="0.35"/>
    <row r="20613" s="8" customFormat="1" x14ac:dyDescent="0.35"/>
    <row r="20614" s="8" customFormat="1" x14ac:dyDescent="0.35"/>
    <row r="20615" s="8" customFormat="1" x14ac:dyDescent="0.35"/>
    <row r="20616" s="8" customFormat="1" x14ac:dyDescent="0.35"/>
    <row r="20617" s="8" customFormat="1" x14ac:dyDescent="0.35"/>
    <row r="20618" s="8" customFormat="1" x14ac:dyDescent="0.35"/>
    <row r="20619" s="8" customFormat="1" x14ac:dyDescent="0.35"/>
    <row r="20620" s="8" customFormat="1" x14ac:dyDescent="0.35"/>
    <row r="20621" s="8" customFormat="1" x14ac:dyDescent="0.35"/>
    <row r="20622" s="8" customFormat="1" x14ac:dyDescent="0.35"/>
    <row r="20623" s="8" customFormat="1" x14ac:dyDescent="0.35"/>
    <row r="20624" s="8" customFormat="1" x14ac:dyDescent="0.35"/>
    <row r="20625" s="8" customFormat="1" x14ac:dyDescent="0.35"/>
    <row r="20626" s="8" customFormat="1" x14ac:dyDescent="0.35"/>
    <row r="20627" s="8" customFormat="1" x14ac:dyDescent="0.35"/>
    <row r="20628" s="8" customFormat="1" x14ac:dyDescent="0.35"/>
    <row r="20629" s="8" customFormat="1" x14ac:dyDescent="0.35"/>
    <row r="20630" s="8" customFormat="1" x14ac:dyDescent="0.35"/>
    <row r="20631" s="8" customFormat="1" x14ac:dyDescent="0.35"/>
    <row r="20632" s="8" customFormat="1" x14ac:dyDescent="0.35"/>
    <row r="20633" s="8" customFormat="1" x14ac:dyDescent="0.35"/>
    <row r="20634" s="8" customFormat="1" x14ac:dyDescent="0.35"/>
    <row r="20635" s="8" customFormat="1" x14ac:dyDescent="0.35"/>
    <row r="20636" s="8" customFormat="1" x14ac:dyDescent="0.35"/>
    <row r="20637" s="8" customFormat="1" x14ac:dyDescent="0.35"/>
    <row r="20638" s="8" customFormat="1" x14ac:dyDescent="0.35"/>
    <row r="20639" s="8" customFormat="1" x14ac:dyDescent="0.35"/>
    <row r="20640" s="8" customFormat="1" x14ac:dyDescent="0.35"/>
    <row r="20641" s="8" customFormat="1" x14ac:dyDescent="0.35"/>
    <row r="20642" s="8" customFormat="1" x14ac:dyDescent="0.35"/>
    <row r="20643" s="8" customFormat="1" x14ac:dyDescent="0.35"/>
    <row r="20644" s="8" customFormat="1" x14ac:dyDescent="0.35"/>
    <row r="20645" s="8" customFormat="1" x14ac:dyDescent="0.35"/>
    <row r="20646" s="8" customFormat="1" x14ac:dyDescent="0.35"/>
    <row r="20647" s="8" customFormat="1" x14ac:dyDescent="0.35"/>
    <row r="20648" s="8" customFormat="1" x14ac:dyDescent="0.35"/>
    <row r="20649" s="8" customFormat="1" x14ac:dyDescent="0.35"/>
    <row r="20650" s="8" customFormat="1" x14ac:dyDescent="0.35"/>
    <row r="20651" s="8" customFormat="1" x14ac:dyDescent="0.35"/>
    <row r="20652" s="8" customFormat="1" x14ac:dyDescent="0.35"/>
    <row r="20653" s="8" customFormat="1" x14ac:dyDescent="0.35"/>
    <row r="20654" s="8" customFormat="1" x14ac:dyDescent="0.35"/>
    <row r="20655" s="8" customFormat="1" x14ac:dyDescent="0.35"/>
    <row r="20656" s="8" customFormat="1" x14ac:dyDescent="0.35"/>
    <row r="20657" s="8" customFormat="1" x14ac:dyDescent="0.35"/>
    <row r="20658" s="8" customFormat="1" x14ac:dyDescent="0.35"/>
    <row r="20659" s="8" customFormat="1" x14ac:dyDescent="0.35"/>
    <row r="20660" s="8" customFormat="1" x14ac:dyDescent="0.35"/>
    <row r="20661" s="8" customFormat="1" x14ac:dyDescent="0.35"/>
    <row r="20662" s="8" customFormat="1" x14ac:dyDescent="0.35"/>
    <row r="20663" s="8" customFormat="1" x14ac:dyDescent="0.35"/>
    <row r="20664" s="8" customFormat="1" x14ac:dyDescent="0.35"/>
    <row r="20665" s="8" customFormat="1" x14ac:dyDescent="0.35"/>
    <row r="20666" s="8" customFormat="1" x14ac:dyDescent="0.35"/>
    <row r="20667" s="8" customFormat="1" x14ac:dyDescent="0.35"/>
    <row r="20668" s="8" customFormat="1" x14ac:dyDescent="0.35"/>
    <row r="20669" s="8" customFormat="1" x14ac:dyDescent="0.35"/>
    <row r="20670" s="8" customFormat="1" x14ac:dyDescent="0.35"/>
    <row r="20671" s="8" customFormat="1" x14ac:dyDescent="0.35"/>
    <row r="20672" s="8" customFormat="1" x14ac:dyDescent="0.35"/>
    <row r="20673" s="8" customFormat="1" x14ac:dyDescent="0.35"/>
    <row r="20674" s="8" customFormat="1" x14ac:dyDescent="0.35"/>
    <row r="20675" s="8" customFormat="1" x14ac:dyDescent="0.35"/>
    <row r="20676" s="8" customFormat="1" x14ac:dyDescent="0.35"/>
    <row r="20677" s="8" customFormat="1" x14ac:dyDescent="0.35"/>
    <row r="20678" s="8" customFormat="1" x14ac:dyDescent="0.35"/>
    <row r="20679" s="8" customFormat="1" x14ac:dyDescent="0.35"/>
    <row r="20680" s="8" customFormat="1" x14ac:dyDescent="0.35"/>
    <row r="20681" s="8" customFormat="1" x14ac:dyDescent="0.35"/>
    <row r="20682" s="8" customFormat="1" x14ac:dyDescent="0.35"/>
    <row r="20683" s="8" customFormat="1" x14ac:dyDescent="0.35"/>
    <row r="20684" s="8" customFormat="1" x14ac:dyDescent="0.35"/>
    <row r="20685" s="8" customFormat="1" x14ac:dyDescent="0.35"/>
    <row r="20686" s="8" customFormat="1" x14ac:dyDescent="0.35"/>
    <row r="20687" s="8" customFormat="1" x14ac:dyDescent="0.35"/>
    <row r="20688" s="8" customFormat="1" x14ac:dyDescent="0.35"/>
    <row r="20689" s="8" customFormat="1" x14ac:dyDescent="0.35"/>
    <row r="20690" s="8" customFormat="1" x14ac:dyDescent="0.35"/>
    <row r="20691" s="8" customFormat="1" x14ac:dyDescent="0.35"/>
    <row r="20692" s="8" customFormat="1" x14ac:dyDescent="0.35"/>
    <row r="20693" s="8" customFormat="1" x14ac:dyDescent="0.35"/>
    <row r="20694" s="8" customFormat="1" x14ac:dyDescent="0.35"/>
    <row r="20695" s="8" customFormat="1" x14ac:dyDescent="0.35"/>
    <row r="20696" s="8" customFormat="1" x14ac:dyDescent="0.35"/>
    <row r="20697" s="8" customFormat="1" x14ac:dyDescent="0.35"/>
    <row r="20698" s="8" customFormat="1" x14ac:dyDescent="0.35"/>
    <row r="20699" s="8" customFormat="1" x14ac:dyDescent="0.35"/>
    <row r="20700" s="8" customFormat="1" x14ac:dyDescent="0.35"/>
    <row r="20701" s="8" customFormat="1" x14ac:dyDescent="0.35"/>
    <row r="20702" s="8" customFormat="1" x14ac:dyDescent="0.35"/>
    <row r="20703" s="8" customFormat="1" x14ac:dyDescent="0.35"/>
    <row r="20704" s="8" customFormat="1" x14ac:dyDescent="0.35"/>
    <row r="20705" s="8" customFormat="1" x14ac:dyDescent="0.35"/>
    <row r="20706" s="8" customFormat="1" x14ac:dyDescent="0.35"/>
    <row r="20707" s="8" customFormat="1" x14ac:dyDescent="0.35"/>
    <row r="20708" s="8" customFormat="1" x14ac:dyDescent="0.35"/>
    <row r="20709" s="8" customFormat="1" x14ac:dyDescent="0.35"/>
    <row r="20710" s="8" customFormat="1" x14ac:dyDescent="0.35"/>
    <row r="20711" s="8" customFormat="1" x14ac:dyDescent="0.35"/>
    <row r="20712" s="8" customFormat="1" x14ac:dyDescent="0.35"/>
    <row r="20713" s="8" customFormat="1" x14ac:dyDescent="0.35"/>
    <row r="20714" s="8" customFormat="1" x14ac:dyDescent="0.35"/>
    <row r="20715" s="8" customFormat="1" x14ac:dyDescent="0.35"/>
    <row r="20716" s="8" customFormat="1" x14ac:dyDescent="0.35"/>
    <row r="20717" s="8" customFormat="1" x14ac:dyDescent="0.35"/>
    <row r="20718" s="8" customFormat="1" x14ac:dyDescent="0.35"/>
    <row r="20719" s="8" customFormat="1" x14ac:dyDescent="0.35"/>
    <row r="20720" s="8" customFormat="1" x14ac:dyDescent="0.35"/>
    <row r="20721" s="8" customFormat="1" x14ac:dyDescent="0.35"/>
    <row r="20722" s="8" customFormat="1" x14ac:dyDescent="0.35"/>
    <row r="20723" s="8" customFormat="1" x14ac:dyDescent="0.35"/>
    <row r="20724" s="8" customFormat="1" x14ac:dyDescent="0.35"/>
    <row r="20725" s="8" customFormat="1" x14ac:dyDescent="0.35"/>
    <row r="20726" s="8" customFormat="1" x14ac:dyDescent="0.35"/>
    <row r="20727" s="8" customFormat="1" x14ac:dyDescent="0.35"/>
    <row r="20728" s="8" customFormat="1" x14ac:dyDescent="0.35"/>
    <row r="20729" s="8" customFormat="1" x14ac:dyDescent="0.35"/>
    <row r="20730" s="8" customFormat="1" x14ac:dyDescent="0.35"/>
    <row r="20731" s="8" customFormat="1" x14ac:dyDescent="0.35"/>
    <row r="20732" s="8" customFormat="1" x14ac:dyDescent="0.35"/>
    <row r="20733" s="8" customFormat="1" x14ac:dyDescent="0.35"/>
    <row r="20734" s="8" customFormat="1" x14ac:dyDescent="0.35"/>
    <row r="20735" s="8" customFormat="1" x14ac:dyDescent="0.35"/>
    <row r="20736" s="8" customFormat="1" x14ac:dyDescent="0.35"/>
    <row r="20737" s="8" customFormat="1" x14ac:dyDescent="0.35"/>
    <row r="20738" s="8" customFormat="1" x14ac:dyDescent="0.35"/>
    <row r="20739" s="8" customFormat="1" x14ac:dyDescent="0.35"/>
    <row r="20740" s="8" customFormat="1" x14ac:dyDescent="0.35"/>
    <row r="20741" s="8" customFormat="1" x14ac:dyDescent="0.35"/>
    <row r="20742" s="8" customFormat="1" x14ac:dyDescent="0.35"/>
    <row r="20743" s="8" customFormat="1" x14ac:dyDescent="0.35"/>
    <row r="20744" s="8" customFormat="1" x14ac:dyDescent="0.35"/>
    <row r="20745" s="8" customFormat="1" x14ac:dyDescent="0.35"/>
    <row r="20746" s="8" customFormat="1" x14ac:dyDescent="0.35"/>
    <row r="20747" s="8" customFormat="1" x14ac:dyDescent="0.35"/>
    <row r="20748" s="8" customFormat="1" x14ac:dyDescent="0.35"/>
    <row r="20749" s="8" customFormat="1" x14ac:dyDescent="0.35"/>
    <row r="20750" s="8" customFormat="1" x14ac:dyDescent="0.35"/>
    <row r="20751" s="8" customFormat="1" x14ac:dyDescent="0.35"/>
    <row r="20752" s="8" customFormat="1" x14ac:dyDescent="0.35"/>
    <row r="20753" s="8" customFormat="1" x14ac:dyDescent="0.35"/>
    <row r="20754" s="8" customFormat="1" x14ac:dyDescent="0.35"/>
    <row r="20755" s="8" customFormat="1" x14ac:dyDescent="0.35"/>
    <row r="20756" s="8" customFormat="1" x14ac:dyDescent="0.35"/>
    <row r="20757" s="8" customFormat="1" x14ac:dyDescent="0.35"/>
    <row r="20758" s="8" customFormat="1" x14ac:dyDescent="0.35"/>
    <row r="20759" s="8" customFormat="1" x14ac:dyDescent="0.35"/>
    <row r="20760" s="8" customFormat="1" x14ac:dyDescent="0.35"/>
    <row r="20761" s="8" customFormat="1" x14ac:dyDescent="0.35"/>
    <row r="20762" s="8" customFormat="1" x14ac:dyDescent="0.35"/>
    <row r="20763" s="8" customFormat="1" x14ac:dyDescent="0.35"/>
    <row r="20764" s="8" customFormat="1" x14ac:dyDescent="0.35"/>
    <row r="20765" s="8" customFormat="1" x14ac:dyDescent="0.35"/>
    <row r="20766" s="8" customFormat="1" x14ac:dyDescent="0.35"/>
    <row r="20767" s="8" customFormat="1" x14ac:dyDescent="0.35"/>
    <row r="20768" s="8" customFormat="1" x14ac:dyDescent="0.35"/>
    <row r="20769" s="8" customFormat="1" x14ac:dyDescent="0.35"/>
    <row r="20770" s="8" customFormat="1" x14ac:dyDescent="0.35"/>
    <row r="20771" s="8" customFormat="1" x14ac:dyDescent="0.35"/>
    <row r="20772" s="8" customFormat="1" x14ac:dyDescent="0.35"/>
    <row r="20773" s="8" customFormat="1" x14ac:dyDescent="0.35"/>
    <row r="20774" s="8" customFormat="1" x14ac:dyDescent="0.35"/>
    <row r="20775" s="8" customFormat="1" x14ac:dyDescent="0.35"/>
    <row r="20776" s="8" customFormat="1" x14ac:dyDescent="0.35"/>
    <row r="20777" s="8" customFormat="1" x14ac:dyDescent="0.35"/>
    <row r="20778" s="8" customFormat="1" x14ac:dyDescent="0.35"/>
    <row r="20779" s="8" customFormat="1" x14ac:dyDescent="0.35"/>
    <row r="20780" s="8" customFormat="1" x14ac:dyDescent="0.35"/>
    <row r="20781" s="8" customFormat="1" x14ac:dyDescent="0.35"/>
    <row r="20782" s="8" customFormat="1" x14ac:dyDescent="0.35"/>
    <row r="20783" s="8" customFormat="1" x14ac:dyDescent="0.35"/>
    <row r="20784" s="8" customFormat="1" x14ac:dyDescent="0.35"/>
    <row r="20785" s="8" customFormat="1" x14ac:dyDescent="0.35"/>
    <row r="20786" s="8" customFormat="1" x14ac:dyDescent="0.35"/>
    <row r="20787" s="8" customFormat="1" x14ac:dyDescent="0.35"/>
    <row r="20788" s="8" customFormat="1" x14ac:dyDescent="0.35"/>
    <row r="20789" s="8" customFormat="1" x14ac:dyDescent="0.35"/>
    <row r="20790" s="8" customFormat="1" x14ac:dyDescent="0.35"/>
    <row r="20791" s="8" customFormat="1" x14ac:dyDescent="0.35"/>
    <row r="20792" s="8" customFormat="1" x14ac:dyDescent="0.35"/>
    <row r="20793" s="8" customFormat="1" x14ac:dyDescent="0.35"/>
    <row r="20794" s="8" customFormat="1" x14ac:dyDescent="0.35"/>
    <row r="20795" s="8" customFormat="1" x14ac:dyDescent="0.35"/>
    <row r="20796" s="8" customFormat="1" x14ac:dyDescent="0.35"/>
    <row r="20797" s="8" customFormat="1" x14ac:dyDescent="0.35"/>
    <row r="20798" s="8" customFormat="1" x14ac:dyDescent="0.35"/>
    <row r="20799" s="8" customFormat="1" x14ac:dyDescent="0.35"/>
    <row r="20800" s="8" customFormat="1" x14ac:dyDescent="0.35"/>
    <row r="20801" s="8" customFormat="1" x14ac:dyDescent="0.35"/>
    <row r="20802" s="8" customFormat="1" x14ac:dyDescent="0.35"/>
    <row r="20803" s="8" customFormat="1" x14ac:dyDescent="0.35"/>
    <row r="20804" s="8" customFormat="1" x14ac:dyDescent="0.35"/>
    <row r="20805" s="8" customFormat="1" x14ac:dyDescent="0.35"/>
    <row r="20806" s="8" customFormat="1" x14ac:dyDescent="0.35"/>
    <row r="20807" s="8" customFormat="1" x14ac:dyDescent="0.35"/>
    <row r="20808" s="8" customFormat="1" x14ac:dyDescent="0.35"/>
    <row r="20809" s="8" customFormat="1" x14ac:dyDescent="0.35"/>
    <row r="20810" s="8" customFormat="1" x14ac:dyDescent="0.35"/>
    <row r="20811" s="8" customFormat="1" x14ac:dyDescent="0.35"/>
    <row r="20812" s="8" customFormat="1" x14ac:dyDescent="0.35"/>
    <row r="20813" s="8" customFormat="1" x14ac:dyDescent="0.35"/>
    <row r="20814" s="8" customFormat="1" x14ac:dyDescent="0.35"/>
    <row r="20815" s="8" customFormat="1" x14ac:dyDescent="0.35"/>
    <row r="20816" s="8" customFormat="1" x14ac:dyDescent="0.35"/>
    <row r="20817" s="8" customFormat="1" x14ac:dyDescent="0.35"/>
    <row r="20818" s="8" customFormat="1" x14ac:dyDescent="0.35"/>
    <row r="20819" s="8" customFormat="1" x14ac:dyDescent="0.35"/>
    <row r="20820" s="8" customFormat="1" x14ac:dyDescent="0.35"/>
    <row r="20821" s="8" customFormat="1" x14ac:dyDescent="0.35"/>
    <row r="20822" s="8" customFormat="1" x14ac:dyDescent="0.35"/>
    <row r="20823" s="8" customFormat="1" x14ac:dyDescent="0.35"/>
    <row r="20824" s="8" customFormat="1" x14ac:dyDescent="0.35"/>
    <row r="20825" s="8" customFormat="1" x14ac:dyDescent="0.35"/>
    <row r="20826" s="8" customFormat="1" x14ac:dyDescent="0.35"/>
    <row r="20827" s="8" customFormat="1" x14ac:dyDescent="0.35"/>
    <row r="20828" s="8" customFormat="1" x14ac:dyDescent="0.35"/>
    <row r="20829" s="8" customFormat="1" x14ac:dyDescent="0.35"/>
    <row r="20830" s="8" customFormat="1" x14ac:dyDescent="0.35"/>
    <row r="20831" s="8" customFormat="1" x14ac:dyDescent="0.35"/>
    <row r="20832" s="8" customFormat="1" x14ac:dyDescent="0.35"/>
    <row r="20833" s="8" customFormat="1" x14ac:dyDescent="0.35"/>
    <row r="20834" s="8" customFormat="1" x14ac:dyDescent="0.35"/>
    <row r="20835" s="8" customFormat="1" x14ac:dyDescent="0.35"/>
    <row r="20836" s="8" customFormat="1" x14ac:dyDescent="0.35"/>
    <row r="20837" s="8" customFormat="1" x14ac:dyDescent="0.35"/>
    <row r="20838" s="8" customFormat="1" x14ac:dyDescent="0.35"/>
    <row r="20839" s="8" customFormat="1" x14ac:dyDescent="0.35"/>
    <row r="20840" s="8" customFormat="1" x14ac:dyDescent="0.35"/>
    <row r="20841" s="8" customFormat="1" x14ac:dyDescent="0.35"/>
    <row r="20842" s="8" customFormat="1" x14ac:dyDescent="0.35"/>
    <row r="20843" s="8" customFormat="1" x14ac:dyDescent="0.35"/>
    <row r="20844" s="8" customFormat="1" x14ac:dyDescent="0.35"/>
    <row r="20845" s="8" customFormat="1" x14ac:dyDescent="0.35"/>
    <row r="20846" s="8" customFormat="1" x14ac:dyDescent="0.35"/>
    <row r="20847" s="8" customFormat="1" x14ac:dyDescent="0.35"/>
    <row r="20848" s="8" customFormat="1" x14ac:dyDescent="0.35"/>
    <row r="20849" s="8" customFormat="1" x14ac:dyDescent="0.35"/>
    <row r="20850" s="8" customFormat="1" x14ac:dyDescent="0.35"/>
    <row r="20851" s="8" customFormat="1" x14ac:dyDescent="0.35"/>
    <row r="20852" s="8" customFormat="1" x14ac:dyDescent="0.35"/>
    <row r="20853" s="8" customFormat="1" x14ac:dyDescent="0.35"/>
    <row r="20854" s="8" customFormat="1" x14ac:dyDescent="0.35"/>
    <row r="20855" s="8" customFormat="1" x14ac:dyDescent="0.35"/>
    <row r="20856" s="8" customFormat="1" x14ac:dyDescent="0.35"/>
    <row r="20857" s="8" customFormat="1" x14ac:dyDescent="0.35"/>
    <row r="20858" s="8" customFormat="1" x14ac:dyDescent="0.35"/>
    <row r="20859" s="8" customFormat="1" x14ac:dyDescent="0.35"/>
    <row r="20860" s="8" customFormat="1" x14ac:dyDescent="0.35"/>
    <row r="20861" s="8" customFormat="1" x14ac:dyDescent="0.35"/>
    <row r="20862" s="8" customFormat="1" x14ac:dyDescent="0.35"/>
    <row r="20863" s="8" customFormat="1" x14ac:dyDescent="0.35"/>
    <row r="20864" s="8" customFormat="1" x14ac:dyDescent="0.35"/>
    <row r="20865" s="8" customFormat="1" x14ac:dyDescent="0.35"/>
    <row r="20866" s="8" customFormat="1" x14ac:dyDescent="0.35"/>
    <row r="20867" s="8" customFormat="1" x14ac:dyDescent="0.35"/>
    <row r="20868" s="8" customFormat="1" x14ac:dyDescent="0.35"/>
    <row r="20869" s="8" customFormat="1" x14ac:dyDescent="0.35"/>
    <row r="20870" s="8" customFormat="1" x14ac:dyDescent="0.35"/>
    <row r="20871" s="8" customFormat="1" x14ac:dyDescent="0.35"/>
    <row r="20872" s="8" customFormat="1" x14ac:dyDescent="0.35"/>
    <row r="20873" s="8" customFormat="1" x14ac:dyDescent="0.35"/>
    <row r="20874" s="8" customFormat="1" x14ac:dyDescent="0.35"/>
    <row r="20875" s="8" customFormat="1" x14ac:dyDescent="0.35"/>
    <row r="20876" s="8" customFormat="1" x14ac:dyDescent="0.35"/>
    <row r="20877" s="8" customFormat="1" x14ac:dyDescent="0.35"/>
    <row r="20878" s="8" customFormat="1" x14ac:dyDescent="0.35"/>
    <row r="20879" s="8" customFormat="1" x14ac:dyDescent="0.35"/>
    <row r="20880" s="8" customFormat="1" x14ac:dyDescent="0.35"/>
    <row r="20881" s="8" customFormat="1" x14ac:dyDescent="0.35"/>
    <row r="20882" s="8" customFormat="1" x14ac:dyDescent="0.35"/>
    <row r="20883" s="8" customFormat="1" x14ac:dyDescent="0.35"/>
    <row r="20884" s="8" customFormat="1" x14ac:dyDescent="0.35"/>
    <row r="20885" s="8" customFormat="1" x14ac:dyDescent="0.35"/>
    <row r="20886" s="8" customFormat="1" x14ac:dyDescent="0.35"/>
    <row r="20887" s="8" customFormat="1" x14ac:dyDescent="0.35"/>
    <row r="20888" s="8" customFormat="1" x14ac:dyDescent="0.35"/>
    <row r="20889" s="8" customFormat="1" x14ac:dyDescent="0.35"/>
    <row r="20890" s="8" customFormat="1" x14ac:dyDescent="0.35"/>
    <row r="20891" s="8" customFormat="1" x14ac:dyDescent="0.35"/>
    <row r="20892" s="8" customFormat="1" x14ac:dyDescent="0.35"/>
    <row r="20893" s="8" customFormat="1" x14ac:dyDescent="0.35"/>
    <row r="20894" s="8" customFormat="1" x14ac:dyDescent="0.35"/>
    <row r="20895" s="8" customFormat="1" x14ac:dyDescent="0.35"/>
    <row r="20896" s="8" customFormat="1" x14ac:dyDescent="0.35"/>
    <row r="20897" s="8" customFormat="1" x14ac:dyDescent="0.35"/>
    <row r="20898" s="8" customFormat="1" x14ac:dyDescent="0.35"/>
    <row r="20899" s="8" customFormat="1" x14ac:dyDescent="0.35"/>
    <row r="20900" s="8" customFormat="1" x14ac:dyDescent="0.35"/>
    <row r="20901" s="8" customFormat="1" x14ac:dyDescent="0.35"/>
    <row r="20902" s="8" customFormat="1" x14ac:dyDescent="0.35"/>
    <row r="20903" s="8" customFormat="1" x14ac:dyDescent="0.35"/>
    <row r="20904" s="8" customFormat="1" x14ac:dyDescent="0.35"/>
    <row r="20905" s="8" customFormat="1" x14ac:dyDescent="0.35"/>
    <row r="20906" s="8" customFormat="1" x14ac:dyDescent="0.35"/>
    <row r="20907" s="8" customFormat="1" x14ac:dyDescent="0.35"/>
    <row r="20908" s="8" customFormat="1" x14ac:dyDescent="0.35"/>
    <row r="20909" s="8" customFormat="1" x14ac:dyDescent="0.35"/>
    <row r="20910" s="8" customFormat="1" x14ac:dyDescent="0.35"/>
    <row r="20911" s="8" customFormat="1" x14ac:dyDescent="0.35"/>
    <row r="20912" s="8" customFormat="1" x14ac:dyDescent="0.35"/>
    <row r="20913" s="8" customFormat="1" x14ac:dyDescent="0.35"/>
    <row r="20914" s="8" customFormat="1" x14ac:dyDescent="0.35"/>
    <row r="20915" s="8" customFormat="1" x14ac:dyDescent="0.35"/>
    <row r="20916" s="8" customFormat="1" x14ac:dyDescent="0.35"/>
    <row r="20917" s="8" customFormat="1" x14ac:dyDescent="0.35"/>
    <row r="20918" s="8" customFormat="1" x14ac:dyDescent="0.35"/>
    <row r="20919" s="8" customFormat="1" x14ac:dyDescent="0.35"/>
    <row r="20920" s="8" customFormat="1" x14ac:dyDescent="0.35"/>
    <row r="20921" s="8" customFormat="1" x14ac:dyDescent="0.35"/>
    <row r="20922" s="8" customFormat="1" x14ac:dyDescent="0.35"/>
    <row r="20923" s="8" customFormat="1" x14ac:dyDescent="0.35"/>
    <row r="20924" s="8" customFormat="1" x14ac:dyDescent="0.35"/>
    <row r="20925" s="8" customFormat="1" x14ac:dyDescent="0.35"/>
    <row r="20926" s="8" customFormat="1" x14ac:dyDescent="0.35"/>
    <row r="20927" s="8" customFormat="1" x14ac:dyDescent="0.35"/>
    <row r="20928" s="8" customFormat="1" x14ac:dyDescent="0.35"/>
    <row r="20929" s="8" customFormat="1" x14ac:dyDescent="0.35"/>
    <row r="20930" s="8" customFormat="1" x14ac:dyDescent="0.35"/>
    <row r="20931" s="8" customFormat="1" x14ac:dyDescent="0.35"/>
    <row r="20932" s="8" customFormat="1" x14ac:dyDescent="0.35"/>
    <row r="20933" s="8" customFormat="1" x14ac:dyDescent="0.35"/>
    <row r="20934" s="8" customFormat="1" x14ac:dyDescent="0.35"/>
    <row r="20935" s="8" customFormat="1" x14ac:dyDescent="0.35"/>
    <row r="20936" s="8" customFormat="1" x14ac:dyDescent="0.35"/>
    <row r="20937" s="8" customFormat="1" x14ac:dyDescent="0.35"/>
    <row r="20938" s="8" customFormat="1" x14ac:dyDescent="0.35"/>
    <row r="20939" s="8" customFormat="1" x14ac:dyDescent="0.35"/>
    <row r="20940" s="8" customFormat="1" x14ac:dyDescent="0.35"/>
    <row r="20941" s="8" customFormat="1" x14ac:dyDescent="0.35"/>
    <row r="20942" s="8" customFormat="1" x14ac:dyDescent="0.35"/>
    <row r="20943" s="8" customFormat="1" x14ac:dyDescent="0.35"/>
    <row r="20944" s="8" customFormat="1" x14ac:dyDescent="0.35"/>
    <row r="20945" s="8" customFormat="1" x14ac:dyDescent="0.35"/>
    <row r="20946" s="8" customFormat="1" x14ac:dyDescent="0.35"/>
    <row r="20947" s="8" customFormat="1" x14ac:dyDescent="0.35"/>
    <row r="20948" s="8" customFormat="1" x14ac:dyDescent="0.35"/>
    <row r="20949" s="8" customFormat="1" x14ac:dyDescent="0.35"/>
    <row r="20950" s="8" customFormat="1" x14ac:dyDescent="0.35"/>
    <row r="20951" s="8" customFormat="1" x14ac:dyDescent="0.35"/>
    <row r="20952" s="8" customFormat="1" x14ac:dyDescent="0.35"/>
    <row r="20953" s="8" customFormat="1" x14ac:dyDescent="0.35"/>
    <row r="20954" s="8" customFormat="1" x14ac:dyDescent="0.35"/>
    <row r="20955" s="8" customFormat="1" x14ac:dyDescent="0.35"/>
    <row r="20956" s="8" customFormat="1" x14ac:dyDescent="0.35"/>
    <row r="20957" s="8" customFormat="1" x14ac:dyDescent="0.35"/>
    <row r="20958" s="8" customFormat="1" x14ac:dyDescent="0.35"/>
    <row r="20959" s="8" customFormat="1" x14ac:dyDescent="0.35"/>
    <row r="20960" s="8" customFormat="1" x14ac:dyDescent="0.35"/>
    <row r="20961" s="8" customFormat="1" x14ac:dyDescent="0.35"/>
    <row r="20962" s="8" customFormat="1" x14ac:dyDescent="0.35"/>
    <row r="20963" s="8" customFormat="1" x14ac:dyDescent="0.35"/>
    <row r="20964" s="8" customFormat="1" x14ac:dyDescent="0.35"/>
    <row r="20965" s="8" customFormat="1" x14ac:dyDescent="0.35"/>
    <row r="20966" s="8" customFormat="1" x14ac:dyDescent="0.35"/>
    <row r="20967" s="8" customFormat="1" x14ac:dyDescent="0.35"/>
    <row r="20968" s="8" customFormat="1" x14ac:dyDescent="0.35"/>
    <row r="20969" s="8" customFormat="1" x14ac:dyDescent="0.35"/>
    <row r="20970" s="8" customFormat="1" x14ac:dyDescent="0.35"/>
    <row r="20971" s="8" customFormat="1" x14ac:dyDescent="0.35"/>
    <row r="20972" s="8" customFormat="1" x14ac:dyDescent="0.35"/>
    <row r="20973" s="8" customFormat="1" x14ac:dyDescent="0.35"/>
    <row r="20974" s="8" customFormat="1" x14ac:dyDescent="0.35"/>
    <row r="20975" s="8" customFormat="1" x14ac:dyDescent="0.35"/>
    <row r="20976" s="8" customFormat="1" x14ac:dyDescent="0.35"/>
    <row r="20977" s="8" customFormat="1" x14ac:dyDescent="0.35"/>
    <row r="20978" s="8" customFormat="1" x14ac:dyDescent="0.35"/>
    <row r="20979" s="8" customFormat="1" x14ac:dyDescent="0.35"/>
    <row r="20980" s="8" customFormat="1" x14ac:dyDescent="0.35"/>
    <row r="20981" s="8" customFormat="1" x14ac:dyDescent="0.35"/>
    <row r="20982" s="8" customFormat="1" x14ac:dyDescent="0.35"/>
    <row r="20983" s="8" customFormat="1" x14ac:dyDescent="0.35"/>
    <row r="20984" s="8" customFormat="1" x14ac:dyDescent="0.35"/>
    <row r="20985" s="8" customFormat="1" x14ac:dyDescent="0.35"/>
    <row r="20986" s="8" customFormat="1" x14ac:dyDescent="0.35"/>
    <row r="20987" s="8" customFormat="1" x14ac:dyDescent="0.35"/>
    <row r="20988" s="8" customFormat="1" x14ac:dyDescent="0.35"/>
    <row r="20989" s="8" customFormat="1" x14ac:dyDescent="0.35"/>
    <row r="20990" s="8" customFormat="1" x14ac:dyDescent="0.35"/>
    <row r="20991" s="8" customFormat="1" x14ac:dyDescent="0.35"/>
    <row r="20992" s="8" customFormat="1" x14ac:dyDescent="0.35"/>
    <row r="20993" s="8" customFormat="1" x14ac:dyDescent="0.35"/>
    <row r="20994" s="8" customFormat="1" x14ac:dyDescent="0.35"/>
    <row r="20995" s="8" customFormat="1" x14ac:dyDescent="0.35"/>
    <row r="20996" s="8" customFormat="1" x14ac:dyDescent="0.35"/>
    <row r="20997" s="8" customFormat="1" x14ac:dyDescent="0.35"/>
    <row r="20998" s="8" customFormat="1" x14ac:dyDescent="0.35"/>
    <row r="20999" s="8" customFormat="1" x14ac:dyDescent="0.35"/>
    <row r="21000" s="8" customFormat="1" x14ac:dyDescent="0.35"/>
    <row r="21001" s="8" customFormat="1" x14ac:dyDescent="0.35"/>
    <row r="21002" s="8" customFormat="1" x14ac:dyDescent="0.35"/>
    <row r="21003" s="8" customFormat="1" x14ac:dyDescent="0.35"/>
    <row r="21004" s="8" customFormat="1" x14ac:dyDescent="0.35"/>
    <row r="21005" s="8" customFormat="1" x14ac:dyDescent="0.35"/>
    <row r="21006" s="8" customFormat="1" x14ac:dyDescent="0.35"/>
    <row r="21007" s="8" customFormat="1" x14ac:dyDescent="0.35"/>
    <row r="21008" s="8" customFormat="1" x14ac:dyDescent="0.35"/>
    <row r="21009" s="8" customFormat="1" x14ac:dyDescent="0.35"/>
    <row r="21010" s="8" customFormat="1" x14ac:dyDescent="0.35"/>
    <row r="21011" s="8" customFormat="1" x14ac:dyDescent="0.35"/>
    <row r="21012" s="8" customFormat="1" x14ac:dyDescent="0.35"/>
    <row r="21013" s="8" customFormat="1" x14ac:dyDescent="0.35"/>
    <row r="21014" s="8" customFormat="1" x14ac:dyDescent="0.35"/>
    <row r="21015" s="8" customFormat="1" x14ac:dyDescent="0.35"/>
    <row r="21016" s="8" customFormat="1" x14ac:dyDescent="0.35"/>
    <row r="21017" s="8" customFormat="1" x14ac:dyDescent="0.35"/>
    <row r="21018" s="8" customFormat="1" x14ac:dyDescent="0.35"/>
    <row r="21019" s="8" customFormat="1" x14ac:dyDescent="0.35"/>
    <row r="21020" s="8" customFormat="1" x14ac:dyDescent="0.35"/>
    <row r="21021" s="8" customFormat="1" x14ac:dyDescent="0.35"/>
    <row r="21022" s="8" customFormat="1" x14ac:dyDescent="0.35"/>
    <row r="21023" s="8" customFormat="1" x14ac:dyDescent="0.35"/>
    <row r="21024" s="8" customFormat="1" x14ac:dyDescent="0.35"/>
    <row r="21025" s="8" customFormat="1" x14ac:dyDescent="0.35"/>
    <row r="21026" s="8" customFormat="1" x14ac:dyDescent="0.35"/>
    <row r="21027" s="8" customFormat="1" x14ac:dyDescent="0.35"/>
    <row r="21028" s="8" customFormat="1" x14ac:dyDescent="0.35"/>
    <row r="21029" s="8" customFormat="1" x14ac:dyDescent="0.35"/>
    <row r="21030" s="8" customFormat="1" x14ac:dyDescent="0.35"/>
    <row r="21031" s="8" customFormat="1" x14ac:dyDescent="0.35"/>
    <row r="21032" s="8" customFormat="1" x14ac:dyDescent="0.35"/>
    <row r="21033" s="8" customFormat="1" x14ac:dyDescent="0.35"/>
    <row r="21034" s="8" customFormat="1" x14ac:dyDescent="0.35"/>
    <row r="21035" s="8" customFormat="1" x14ac:dyDescent="0.35"/>
    <row r="21036" s="8" customFormat="1" x14ac:dyDescent="0.35"/>
    <row r="21037" s="8" customFormat="1" x14ac:dyDescent="0.35"/>
    <row r="21038" s="8" customFormat="1" x14ac:dyDescent="0.35"/>
    <row r="21039" s="8" customFormat="1" x14ac:dyDescent="0.35"/>
    <row r="21040" s="8" customFormat="1" x14ac:dyDescent="0.35"/>
    <row r="21041" s="8" customFormat="1" x14ac:dyDescent="0.35"/>
    <row r="21042" s="8" customFormat="1" x14ac:dyDescent="0.35"/>
    <row r="21043" s="8" customFormat="1" x14ac:dyDescent="0.35"/>
    <row r="21044" s="8" customFormat="1" x14ac:dyDescent="0.35"/>
    <row r="21045" s="8" customFormat="1" x14ac:dyDescent="0.35"/>
    <row r="21046" s="8" customFormat="1" x14ac:dyDescent="0.35"/>
    <row r="21047" s="8" customFormat="1" x14ac:dyDescent="0.35"/>
    <row r="21048" s="8" customFormat="1" x14ac:dyDescent="0.35"/>
    <row r="21049" s="8" customFormat="1" x14ac:dyDescent="0.35"/>
    <row r="21050" s="8" customFormat="1" x14ac:dyDescent="0.35"/>
    <row r="21051" s="8" customFormat="1" x14ac:dyDescent="0.35"/>
    <row r="21052" s="8" customFormat="1" x14ac:dyDescent="0.35"/>
    <row r="21053" s="8" customFormat="1" x14ac:dyDescent="0.35"/>
    <row r="21054" s="8" customFormat="1" x14ac:dyDescent="0.35"/>
    <row r="21055" s="8" customFormat="1" x14ac:dyDescent="0.35"/>
    <row r="21056" s="8" customFormat="1" x14ac:dyDescent="0.35"/>
    <row r="21057" s="8" customFormat="1" x14ac:dyDescent="0.35"/>
    <row r="21058" s="8" customFormat="1" x14ac:dyDescent="0.35"/>
    <row r="21059" s="8" customFormat="1" x14ac:dyDescent="0.35"/>
    <row r="21060" s="8" customFormat="1" x14ac:dyDescent="0.35"/>
    <row r="21061" s="8" customFormat="1" x14ac:dyDescent="0.35"/>
    <row r="21062" s="8" customFormat="1" x14ac:dyDescent="0.35"/>
    <row r="21063" s="8" customFormat="1" x14ac:dyDescent="0.35"/>
    <row r="21064" s="8" customFormat="1" x14ac:dyDescent="0.35"/>
    <row r="21065" s="8" customFormat="1" x14ac:dyDescent="0.35"/>
    <row r="21066" s="8" customFormat="1" x14ac:dyDescent="0.35"/>
    <row r="21067" s="8" customFormat="1" x14ac:dyDescent="0.35"/>
    <row r="21068" s="8" customFormat="1" x14ac:dyDescent="0.35"/>
    <row r="21069" s="8" customFormat="1" x14ac:dyDescent="0.35"/>
    <row r="21070" s="8" customFormat="1" x14ac:dyDescent="0.35"/>
    <row r="21071" s="8" customFormat="1" x14ac:dyDescent="0.35"/>
    <row r="21072" s="8" customFormat="1" x14ac:dyDescent="0.35"/>
    <row r="21073" s="8" customFormat="1" x14ac:dyDescent="0.35"/>
    <row r="21074" s="8" customFormat="1" x14ac:dyDescent="0.35"/>
    <row r="21075" s="8" customFormat="1" x14ac:dyDescent="0.35"/>
    <row r="21076" s="8" customFormat="1" x14ac:dyDescent="0.35"/>
    <row r="21077" s="8" customFormat="1" x14ac:dyDescent="0.35"/>
    <row r="21078" s="8" customFormat="1" x14ac:dyDescent="0.35"/>
    <row r="21079" s="8" customFormat="1" x14ac:dyDescent="0.35"/>
    <row r="21080" s="8" customFormat="1" x14ac:dyDescent="0.35"/>
    <row r="21081" s="8" customFormat="1" x14ac:dyDescent="0.35"/>
    <row r="21082" s="8" customFormat="1" x14ac:dyDescent="0.35"/>
    <row r="21083" s="8" customFormat="1" x14ac:dyDescent="0.35"/>
    <row r="21084" s="8" customFormat="1" x14ac:dyDescent="0.35"/>
    <row r="21085" s="8" customFormat="1" x14ac:dyDescent="0.35"/>
    <row r="21086" s="8" customFormat="1" x14ac:dyDescent="0.35"/>
    <row r="21087" s="8" customFormat="1" x14ac:dyDescent="0.35"/>
    <row r="21088" s="8" customFormat="1" x14ac:dyDescent="0.35"/>
    <row r="21089" s="8" customFormat="1" x14ac:dyDescent="0.35"/>
    <row r="21090" s="8" customFormat="1" x14ac:dyDescent="0.35"/>
    <row r="21091" s="8" customFormat="1" x14ac:dyDescent="0.35"/>
    <row r="21092" s="8" customFormat="1" x14ac:dyDescent="0.35"/>
    <row r="21093" s="8" customFormat="1" x14ac:dyDescent="0.35"/>
    <row r="21094" s="8" customFormat="1" x14ac:dyDescent="0.35"/>
    <row r="21095" s="8" customFormat="1" x14ac:dyDescent="0.35"/>
    <row r="21096" s="8" customFormat="1" x14ac:dyDescent="0.35"/>
    <row r="21097" s="8" customFormat="1" x14ac:dyDescent="0.35"/>
    <row r="21098" s="8" customFormat="1" x14ac:dyDescent="0.35"/>
    <row r="21099" s="8" customFormat="1" x14ac:dyDescent="0.35"/>
    <row r="21100" s="8" customFormat="1" x14ac:dyDescent="0.35"/>
    <row r="21101" s="8" customFormat="1" x14ac:dyDescent="0.35"/>
    <row r="21102" s="8" customFormat="1" x14ac:dyDescent="0.35"/>
    <row r="21103" s="8" customFormat="1" x14ac:dyDescent="0.35"/>
    <row r="21104" s="8" customFormat="1" x14ac:dyDescent="0.35"/>
    <row r="21105" s="8" customFormat="1" x14ac:dyDescent="0.35"/>
    <row r="21106" s="8" customFormat="1" x14ac:dyDescent="0.35"/>
    <row r="21107" s="8" customFormat="1" x14ac:dyDescent="0.35"/>
    <row r="21108" s="8" customFormat="1" x14ac:dyDescent="0.35"/>
    <row r="21109" s="8" customFormat="1" x14ac:dyDescent="0.35"/>
    <row r="21110" s="8" customFormat="1" x14ac:dyDescent="0.35"/>
    <row r="21111" s="8" customFormat="1" x14ac:dyDescent="0.35"/>
    <row r="21112" s="8" customFormat="1" x14ac:dyDescent="0.35"/>
    <row r="21113" s="8" customFormat="1" x14ac:dyDescent="0.35"/>
    <row r="21114" s="8" customFormat="1" x14ac:dyDescent="0.35"/>
    <row r="21115" s="8" customFormat="1" x14ac:dyDescent="0.35"/>
    <row r="21116" s="8" customFormat="1" x14ac:dyDescent="0.35"/>
    <row r="21117" s="8" customFormat="1" x14ac:dyDescent="0.35"/>
    <row r="21118" s="8" customFormat="1" x14ac:dyDescent="0.35"/>
    <row r="21119" s="8" customFormat="1" x14ac:dyDescent="0.35"/>
    <row r="21120" s="8" customFormat="1" x14ac:dyDescent="0.35"/>
    <row r="21121" s="8" customFormat="1" x14ac:dyDescent="0.35"/>
    <row r="21122" s="8" customFormat="1" x14ac:dyDescent="0.35"/>
    <row r="21123" s="8" customFormat="1" x14ac:dyDescent="0.35"/>
    <row r="21124" s="8" customFormat="1" x14ac:dyDescent="0.35"/>
    <row r="21125" s="8" customFormat="1" x14ac:dyDescent="0.35"/>
    <row r="21126" s="8" customFormat="1" x14ac:dyDescent="0.35"/>
    <row r="21127" s="8" customFormat="1" x14ac:dyDescent="0.35"/>
    <row r="21128" s="8" customFormat="1" x14ac:dyDescent="0.35"/>
    <row r="21129" s="8" customFormat="1" x14ac:dyDescent="0.35"/>
    <row r="21130" s="8" customFormat="1" x14ac:dyDescent="0.35"/>
    <row r="21131" s="8" customFormat="1" x14ac:dyDescent="0.35"/>
    <row r="21132" s="8" customFormat="1" x14ac:dyDescent="0.35"/>
    <row r="21133" s="8" customFormat="1" x14ac:dyDescent="0.35"/>
    <row r="21134" s="8" customFormat="1" x14ac:dyDescent="0.35"/>
    <row r="21135" s="8" customFormat="1" x14ac:dyDescent="0.35"/>
    <row r="21136" s="8" customFormat="1" x14ac:dyDescent="0.35"/>
    <row r="21137" s="8" customFormat="1" x14ac:dyDescent="0.35"/>
    <row r="21138" s="8" customFormat="1" x14ac:dyDescent="0.35"/>
    <row r="21139" s="8" customFormat="1" x14ac:dyDescent="0.35"/>
    <row r="21140" s="8" customFormat="1" x14ac:dyDescent="0.35"/>
    <row r="21141" s="8" customFormat="1" x14ac:dyDescent="0.35"/>
    <row r="21142" s="8" customFormat="1" x14ac:dyDescent="0.35"/>
    <row r="21143" s="8" customFormat="1" x14ac:dyDescent="0.35"/>
    <row r="21144" s="8" customFormat="1" x14ac:dyDescent="0.35"/>
    <row r="21145" s="8" customFormat="1" x14ac:dyDescent="0.35"/>
    <row r="21146" s="8" customFormat="1" x14ac:dyDescent="0.35"/>
    <row r="21147" s="8" customFormat="1" x14ac:dyDescent="0.35"/>
    <row r="21148" s="8" customFormat="1" x14ac:dyDescent="0.35"/>
    <row r="21149" s="8" customFormat="1" x14ac:dyDescent="0.35"/>
    <row r="21150" s="8" customFormat="1" x14ac:dyDescent="0.35"/>
    <row r="21151" s="8" customFormat="1" x14ac:dyDescent="0.35"/>
    <row r="21152" s="8" customFormat="1" x14ac:dyDescent="0.35"/>
    <row r="21153" s="8" customFormat="1" x14ac:dyDescent="0.35"/>
    <row r="21154" s="8" customFormat="1" x14ac:dyDescent="0.35"/>
    <row r="21155" s="8" customFormat="1" x14ac:dyDescent="0.35"/>
    <row r="21156" s="8" customFormat="1" x14ac:dyDescent="0.35"/>
    <row r="21157" s="8" customFormat="1" x14ac:dyDescent="0.35"/>
    <row r="21158" s="8" customFormat="1" x14ac:dyDescent="0.35"/>
    <row r="21159" s="8" customFormat="1" x14ac:dyDescent="0.35"/>
    <row r="21160" s="8" customFormat="1" x14ac:dyDescent="0.35"/>
    <row r="21161" s="8" customFormat="1" x14ac:dyDescent="0.35"/>
    <row r="21162" s="8" customFormat="1" x14ac:dyDescent="0.35"/>
    <row r="21163" s="8" customFormat="1" x14ac:dyDescent="0.35"/>
    <row r="21164" s="8" customFormat="1" x14ac:dyDescent="0.35"/>
    <row r="21165" s="8" customFormat="1" x14ac:dyDescent="0.35"/>
    <row r="21166" s="8" customFormat="1" x14ac:dyDescent="0.35"/>
    <row r="21167" s="8" customFormat="1" x14ac:dyDescent="0.35"/>
    <row r="21168" s="8" customFormat="1" x14ac:dyDescent="0.35"/>
    <row r="21169" s="8" customFormat="1" x14ac:dyDescent="0.35"/>
    <row r="21170" s="8" customFormat="1" x14ac:dyDescent="0.35"/>
    <row r="21171" s="8" customFormat="1" x14ac:dyDescent="0.35"/>
    <row r="21172" s="8" customFormat="1" x14ac:dyDescent="0.35"/>
    <row r="21173" s="8" customFormat="1" x14ac:dyDescent="0.35"/>
    <row r="21174" s="8" customFormat="1" x14ac:dyDescent="0.35"/>
    <row r="21175" s="8" customFormat="1" x14ac:dyDescent="0.35"/>
    <row r="21176" s="8" customFormat="1" x14ac:dyDescent="0.35"/>
    <row r="21177" s="8" customFormat="1" x14ac:dyDescent="0.35"/>
    <row r="21178" s="8" customFormat="1" x14ac:dyDescent="0.35"/>
    <row r="21179" s="8" customFormat="1" x14ac:dyDescent="0.35"/>
    <row r="21180" s="8" customFormat="1" x14ac:dyDescent="0.35"/>
    <row r="21181" s="8" customFormat="1" x14ac:dyDescent="0.35"/>
    <row r="21182" s="8" customFormat="1" x14ac:dyDescent="0.35"/>
    <row r="21183" s="8" customFormat="1" x14ac:dyDescent="0.35"/>
    <row r="21184" s="8" customFormat="1" x14ac:dyDescent="0.35"/>
    <row r="21185" s="8" customFormat="1" x14ac:dyDescent="0.35"/>
    <row r="21186" s="8" customFormat="1" x14ac:dyDescent="0.35"/>
    <row r="21187" s="8" customFormat="1" x14ac:dyDescent="0.35"/>
    <row r="21188" s="8" customFormat="1" x14ac:dyDescent="0.35"/>
    <row r="21189" s="8" customFormat="1" x14ac:dyDescent="0.35"/>
    <row r="21190" s="8" customFormat="1" x14ac:dyDescent="0.35"/>
    <row r="21191" s="8" customFormat="1" x14ac:dyDescent="0.35"/>
    <row r="21192" s="8" customFormat="1" x14ac:dyDescent="0.35"/>
    <row r="21193" s="8" customFormat="1" x14ac:dyDescent="0.35"/>
    <row r="21194" s="8" customFormat="1" x14ac:dyDescent="0.35"/>
    <row r="21195" s="8" customFormat="1" x14ac:dyDescent="0.35"/>
    <row r="21196" s="8" customFormat="1" x14ac:dyDescent="0.35"/>
    <row r="21197" s="8" customFormat="1" x14ac:dyDescent="0.35"/>
    <row r="21198" s="8" customFormat="1" x14ac:dyDescent="0.35"/>
    <row r="21199" s="8" customFormat="1" x14ac:dyDescent="0.35"/>
    <row r="21200" s="8" customFormat="1" x14ac:dyDescent="0.35"/>
    <row r="21201" s="8" customFormat="1" x14ac:dyDescent="0.35"/>
    <row r="21202" s="8" customFormat="1" x14ac:dyDescent="0.35"/>
    <row r="21203" s="8" customFormat="1" x14ac:dyDescent="0.35"/>
    <row r="21204" s="8" customFormat="1" x14ac:dyDescent="0.35"/>
    <row r="21205" s="8" customFormat="1" x14ac:dyDescent="0.35"/>
    <row r="21206" s="8" customFormat="1" x14ac:dyDescent="0.35"/>
    <row r="21207" s="8" customFormat="1" x14ac:dyDescent="0.35"/>
    <row r="21208" s="8" customFormat="1" x14ac:dyDescent="0.35"/>
    <row r="21209" s="8" customFormat="1" x14ac:dyDescent="0.35"/>
    <row r="21210" s="8" customFormat="1" x14ac:dyDescent="0.35"/>
    <row r="21211" s="8" customFormat="1" x14ac:dyDescent="0.35"/>
    <row r="21212" s="8" customFormat="1" x14ac:dyDescent="0.35"/>
    <row r="21213" s="8" customFormat="1" x14ac:dyDescent="0.35"/>
    <row r="21214" s="8" customFormat="1" x14ac:dyDescent="0.35"/>
    <row r="21215" s="8" customFormat="1" x14ac:dyDescent="0.35"/>
    <row r="21216" s="8" customFormat="1" x14ac:dyDescent="0.35"/>
    <row r="21217" s="8" customFormat="1" x14ac:dyDescent="0.35"/>
    <row r="21218" s="8" customFormat="1" x14ac:dyDescent="0.35"/>
    <row r="21219" s="8" customFormat="1" x14ac:dyDescent="0.35"/>
    <row r="21220" s="8" customFormat="1" x14ac:dyDescent="0.35"/>
    <row r="21221" s="8" customFormat="1" x14ac:dyDescent="0.35"/>
    <row r="21222" s="8" customFormat="1" x14ac:dyDescent="0.35"/>
    <row r="21223" s="8" customFormat="1" x14ac:dyDescent="0.35"/>
    <row r="21224" s="8" customFormat="1" x14ac:dyDescent="0.35"/>
    <row r="21225" s="8" customFormat="1" x14ac:dyDescent="0.35"/>
    <row r="21226" s="8" customFormat="1" x14ac:dyDescent="0.35"/>
    <row r="21227" s="8" customFormat="1" x14ac:dyDescent="0.35"/>
    <row r="21228" s="8" customFormat="1" x14ac:dyDescent="0.35"/>
    <row r="21229" s="8" customFormat="1" x14ac:dyDescent="0.35"/>
    <row r="21230" s="8" customFormat="1" x14ac:dyDescent="0.35"/>
    <row r="21231" s="8" customFormat="1" x14ac:dyDescent="0.35"/>
    <row r="21232" s="8" customFormat="1" x14ac:dyDescent="0.35"/>
    <row r="21233" s="8" customFormat="1" x14ac:dyDescent="0.35"/>
    <row r="21234" s="8" customFormat="1" x14ac:dyDescent="0.35"/>
    <row r="21235" s="8" customFormat="1" x14ac:dyDescent="0.35"/>
    <row r="21236" s="8" customFormat="1" x14ac:dyDescent="0.35"/>
    <row r="21237" s="8" customFormat="1" x14ac:dyDescent="0.35"/>
    <row r="21238" s="8" customFormat="1" x14ac:dyDescent="0.35"/>
    <row r="21239" s="8" customFormat="1" x14ac:dyDescent="0.35"/>
    <row r="21240" s="8" customFormat="1" x14ac:dyDescent="0.35"/>
    <row r="21241" s="8" customFormat="1" x14ac:dyDescent="0.35"/>
    <row r="21242" s="8" customFormat="1" x14ac:dyDescent="0.35"/>
    <row r="21243" s="8" customFormat="1" x14ac:dyDescent="0.35"/>
    <row r="21244" s="8" customFormat="1" x14ac:dyDescent="0.35"/>
    <row r="21245" s="8" customFormat="1" x14ac:dyDescent="0.35"/>
    <row r="21246" s="8" customFormat="1" x14ac:dyDescent="0.35"/>
    <row r="21247" s="8" customFormat="1" x14ac:dyDescent="0.35"/>
    <row r="21248" s="8" customFormat="1" x14ac:dyDescent="0.35"/>
    <row r="21249" s="8" customFormat="1" x14ac:dyDescent="0.35"/>
    <row r="21250" s="8" customFormat="1" x14ac:dyDescent="0.35"/>
    <row r="21251" s="8" customFormat="1" x14ac:dyDescent="0.35"/>
    <row r="21252" s="8" customFormat="1" x14ac:dyDescent="0.35"/>
    <row r="21253" s="8" customFormat="1" x14ac:dyDescent="0.35"/>
    <row r="21254" s="8" customFormat="1" x14ac:dyDescent="0.35"/>
    <row r="21255" s="8" customFormat="1" x14ac:dyDescent="0.35"/>
    <row r="21256" s="8" customFormat="1" x14ac:dyDescent="0.35"/>
    <row r="21257" s="8" customFormat="1" x14ac:dyDescent="0.35"/>
    <row r="21258" s="8" customFormat="1" x14ac:dyDescent="0.35"/>
    <row r="21259" s="8" customFormat="1" x14ac:dyDescent="0.35"/>
    <row r="21260" s="8" customFormat="1" x14ac:dyDescent="0.35"/>
    <row r="21261" s="8" customFormat="1" x14ac:dyDescent="0.35"/>
    <row r="21262" s="8" customFormat="1" x14ac:dyDescent="0.35"/>
    <row r="21263" s="8" customFormat="1" x14ac:dyDescent="0.35"/>
    <row r="21264" s="8" customFormat="1" x14ac:dyDescent="0.35"/>
    <row r="21265" s="8" customFormat="1" x14ac:dyDescent="0.35"/>
    <row r="21266" s="8" customFormat="1" x14ac:dyDescent="0.35"/>
    <row r="21267" s="8" customFormat="1" x14ac:dyDescent="0.35"/>
    <row r="21268" s="8" customFormat="1" x14ac:dyDescent="0.35"/>
    <row r="21269" s="8" customFormat="1" x14ac:dyDescent="0.35"/>
    <row r="21270" s="8" customFormat="1" x14ac:dyDescent="0.35"/>
    <row r="21271" s="8" customFormat="1" x14ac:dyDescent="0.35"/>
    <row r="21272" s="8" customFormat="1" x14ac:dyDescent="0.35"/>
    <row r="21273" s="8" customFormat="1" x14ac:dyDescent="0.35"/>
    <row r="21274" s="8" customFormat="1" x14ac:dyDescent="0.35"/>
    <row r="21275" s="8" customFormat="1" x14ac:dyDescent="0.35"/>
    <row r="21276" s="8" customFormat="1" x14ac:dyDescent="0.35"/>
    <row r="21277" s="8" customFormat="1" x14ac:dyDescent="0.35"/>
    <row r="21278" s="8" customFormat="1" x14ac:dyDescent="0.35"/>
    <row r="21279" s="8" customFormat="1" x14ac:dyDescent="0.35"/>
    <row r="21280" s="8" customFormat="1" x14ac:dyDescent="0.35"/>
    <row r="21281" s="8" customFormat="1" x14ac:dyDescent="0.35"/>
    <row r="21282" s="8" customFormat="1" x14ac:dyDescent="0.35"/>
    <row r="21283" s="8" customFormat="1" x14ac:dyDescent="0.35"/>
    <row r="21284" s="8" customFormat="1" x14ac:dyDescent="0.35"/>
    <row r="21285" s="8" customFormat="1" x14ac:dyDescent="0.35"/>
    <row r="21286" s="8" customFormat="1" x14ac:dyDescent="0.35"/>
    <row r="21287" s="8" customFormat="1" x14ac:dyDescent="0.35"/>
    <row r="21288" s="8" customFormat="1" x14ac:dyDescent="0.35"/>
    <row r="21289" s="8" customFormat="1" x14ac:dyDescent="0.35"/>
    <row r="21290" s="8" customFormat="1" x14ac:dyDescent="0.35"/>
    <row r="21291" s="8" customFormat="1" x14ac:dyDescent="0.35"/>
    <row r="21292" s="8" customFormat="1" x14ac:dyDescent="0.35"/>
    <row r="21293" s="8" customFormat="1" x14ac:dyDescent="0.35"/>
    <row r="21294" s="8" customFormat="1" x14ac:dyDescent="0.35"/>
    <row r="21295" s="8" customFormat="1" x14ac:dyDescent="0.35"/>
    <row r="21296" s="8" customFormat="1" x14ac:dyDescent="0.35"/>
    <row r="21297" s="8" customFormat="1" x14ac:dyDescent="0.35"/>
    <row r="21298" s="8" customFormat="1" x14ac:dyDescent="0.35"/>
    <row r="21299" s="8" customFormat="1" x14ac:dyDescent="0.35"/>
    <row r="21300" s="8" customFormat="1" x14ac:dyDescent="0.35"/>
    <row r="21301" s="8" customFormat="1" x14ac:dyDescent="0.35"/>
    <row r="21302" s="8" customFormat="1" x14ac:dyDescent="0.35"/>
    <row r="21303" s="8" customFormat="1" x14ac:dyDescent="0.35"/>
    <row r="21304" s="8" customFormat="1" x14ac:dyDescent="0.35"/>
    <row r="21305" s="8" customFormat="1" x14ac:dyDescent="0.35"/>
    <row r="21306" s="8" customFormat="1" x14ac:dyDescent="0.35"/>
    <row r="21307" s="8" customFormat="1" x14ac:dyDescent="0.35"/>
    <row r="21308" s="8" customFormat="1" x14ac:dyDescent="0.35"/>
    <row r="21309" s="8" customFormat="1" x14ac:dyDescent="0.35"/>
    <row r="21310" s="8" customFormat="1" x14ac:dyDescent="0.35"/>
    <row r="21311" s="8" customFormat="1" x14ac:dyDescent="0.35"/>
    <row r="21312" s="8" customFormat="1" x14ac:dyDescent="0.35"/>
    <row r="21313" s="8" customFormat="1" x14ac:dyDescent="0.35"/>
    <row r="21314" s="8" customFormat="1" x14ac:dyDescent="0.35"/>
    <row r="21315" s="8" customFormat="1" x14ac:dyDescent="0.35"/>
    <row r="21316" s="8" customFormat="1" x14ac:dyDescent="0.35"/>
    <row r="21317" s="8" customFormat="1" x14ac:dyDescent="0.35"/>
    <row r="21318" s="8" customFormat="1" x14ac:dyDescent="0.35"/>
    <row r="21319" s="8" customFormat="1" x14ac:dyDescent="0.35"/>
    <row r="21320" s="8" customFormat="1" x14ac:dyDescent="0.35"/>
    <row r="21321" s="8" customFormat="1" x14ac:dyDescent="0.35"/>
    <row r="21322" s="8" customFormat="1" x14ac:dyDescent="0.35"/>
    <row r="21323" s="8" customFormat="1" x14ac:dyDescent="0.35"/>
    <row r="21324" s="8" customFormat="1" x14ac:dyDescent="0.35"/>
    <row r="21325" s="8" customFormat="1" x14ac:dyDescent="0.35"/>
    <row r="21326" s="8" customFormat="1" x14ac:dyDescent="0.35"/>
    <row r="21327" s="8" customFormat="1" x14ac:dyDescent="0.35"/>
    <row r="21328" s="8" customFormat="1" x14ac:dyDescent="0.35"/>
    <row r="21329" s="8" customFormat="1" x14ac:dyDescent="0.35"/>
    <row r="21330" s="8" customFormat="1" x14ac:dyDescent="0.35"/>
    <row r="21331" s="8" customFormat="1" x14ac:dyDescent="0.35"/>
    <row r="21332" s="8" customFormat="1" x14ac:dyDescent="0.35"/>
    <row r="21333" s="8" customFormat="1" x14ac:dyDescent="0.35"/>
    <row r="21334" s="8" customFormat="1" x14ac:dyDescent="0.35"/>
    <row r="21335" s="8" customFormat="1" x14ac:dyDescent="0.35"/>
    <row r="21336" s="8" customFormat="1" x14ac:dyDescent="0.35"/>
    <row r="21337" s="8" customFormat="1" x14ac:dyDescent="0.35"/>
    <row r="21338" s="8" customFormat="1" x14ac:dyDescent="0.35"/>
    <row r="21339" s="8" customFormat="1" x14ac:dyDescent="0.35"/>
    <row r="21340" s="8" customFormat="1" x14ac:dyDescent="0.35"/>
    <row r="21341" s="8" customFormat="1" x14ac:dyDescent="0.35"/>
    <row r="21342" s="8" customFormat="1" x14ac:dyDescent="0.35"/>
    <row r="21343" s="8" customFormat="1" x14ac:dyDescent="0.35"/>
    <row r="21344" s="8" customFormat="1" x14ac:dyDescent="0.35"/>
    <row r="21345" s="8" customFormat="1" x14ac:dyDescent="0.35"/>
    <row r="21346" s="8" customFormat="1" x14ac:dyDescent="0.35"/>
    <row r="21347" s="8" customFormat="1" x14ac:dyDescent="0.35"/>
    <row r="21348" s="8" customFormat="1" x14ac:dyDescent="0.35"/>
    <row r="21349" s="8" customFormat="1" x14ac:dyDescent="0.35"/>
    <row r="21350" s="8" customFormat="1" x14ac:dyDescent="0.35"/>
    <row r="21351" s="8" customFormat="1" x14ac:dyDescent="0.35"/>
    <row r="21352" s="8" customFormat="1" x14ac:dyDescent="0.35"/>
    <row r="21353" s="8" customFormat="1" x14ac:dyDescent="0.35"/>
    <row r="21354" s="8" customFormat="1" x14ac:dyDescent="0.35"/>
    <row r="21355" s="8" customFormat="1" x14ac:dyDescent="0.35"/>
    <row r="21356" s="8" customFormat="1" x14ac:dyDescent="0.35"/>
    <row r="21357" s="8" customFormat="1" x14ac:dyDescent="0.35"/>
    <row r="21358" s="8" customFormat="1" x14ac:dyDescent="0.35"/>
    <row r="21359" s="8" customFormat="1" x14ac:dyDescent="0.35"/>
    <row r="21360" s="8" customFormat="1" x14ac:dyDescent="0.35"/>
    <row r="21361" s="8" customFormat="1" x14ac:dyDescent="0.35"/>
    <row r="21362" s="8" customFormat="1" x14ac:dyDescent="0.35"/>
    <row r="21363" s="8" customFormat="1" x14ac:dyDescent="0.35"/>
    <row r="21364" s="8" customFormat="1" x14ac:dyDescent="0.35"/>
    <row r="21365" s="8" customFormat="1" x14ac:dyDescent="0.35"/>
    <row r="21366" s="8" customFormat="1" x14ac:dyDescent="0.35"/>
    <row r="21367" s="8" customFormat="1" x14ac:dyDescent="0.35"/>
    <row r="21368" s="8" customFormat="1" x14ac:dyDescent="0.35"/>
    <row r="21369" s="8" customFormat="1" x14ac:dyDescent="0.35"/>
    <row r="21370" s="8" customFormat="1" x14ac:dyDescent="0.35"/>
    <row r="21371" s="8" customFormat="1" x14ac:dyDescent="0.35"/>
    <row r="21372" s="8" customFormat="1" x14ac:dyDescent="0.35"/>
    <row r="21373" s="8" customFormat="1" x14ac:dyDescent="0.35"/>
    <row r="21374" s="8" customFormat="1" x14ac:dyDescent="0.35"/>
    <row r="21375" s="8" customFormat="1" x14ac:dyDescent="0.35"/>
    <row r="21376" s="8" customFormat="1" x14ac:dyDescent="0.35"/>
    <row r="21377" s="8" customFormat="1" x14ac:dyDescent="0.35"/>
    <row r="21378" s="8" customFormat="1" x14ac:dyDescent="0.35"/>
    <row r="21379" s="8" customFormat="1" x14ac:dyDescent="0.35"/>
    <row r="21380" s="8" customFormat="1" x14ac:dyDescent="0.35"/>
    <row r="21381" s="8" customFormat="1" x14ac:dyDescent="0.35"/>
    <row r="21382" s="8" customFormat="1" x14ac:dyDescent="0.35"/>
    <row r="21383" s="8" customFormat="1" x14ac:dyDescent="0.35"/>
    <row r="21384" s="8" customFormat="1" x14ac:dyDescent="0.35"/>
    <row r="21385" s="8" customFormat="1" x14ac:dyDescent="0.35"/>
    <row r="21386" s="8" customFormat="1" x14ac:dyDescent="0.35"/>
    <row r="21387" s="8" customFormat="1" x14ac:dyDescent="0.35"/>
    <row r="21388" s="8" customFormat="1" x14ac:dyDescent="0.35"/>
    <row r="21389" s="8" customFormat="1" x14ac:dyDescent="0.35"/>
    <row r="21390" s="8" customFormat="1" x14ac:dyDescent="0.35"/>
    <row r="21391" s="8" customFormat="1" x14ac:dyDescent="0.35"/>
    <row r="21392" s="8" customFormat="1" x14ac:dyDescent="0.35"/>
    <row r="21393" s="8" customFormat="1" x14ac:dyDescent="0.35"/>
    <row r="21394" s="8" customFormat="1" x14ac:dyDescent="0.35"/>
    <row r="21395" s="8" customFormat="1" x14ac:dyDescent="0.35"/>
    <row r="21396" s="8" customFormat="1" x14ac:dyDescent="0.35"/>
    <row r="21397" s="8" customFormat="1" x14ac:dyDescent="0.35"/>
    <row r="21398" s="8" customFormat="1" x14ac:dyDescent="0.35"/>
    <row r="21399" s="8" customFormat="1" x14ac:dyDescent="0.35"/>
    <row r="21400" s="8" customFormat="1" x14ac:dyDescent="0.35"/>
    <row r="21401" s="8" customFormat="1" x14ac:dyDescent="0.35"/>
    <row r="21402" s="8" customFormat="1" x14ac:dyDescent="0.35"/>
    <row r="21403" s="8" customFormat="1" x14ac:dyDescent="0.35"/>
    <row r="21404" s="8" customFormat="1" x14ac:dyDescent="0.35"/>
    <row r="21405" s="8" customFormat="1" x14ac:dyDescent="0.35"/>
    <row r="21406" s="8" customFormat="1" x14ac:dyDescent="0.35"/>
    <row r="21407" s="8" customFormat="1" x14ac:dyDescent="0.35"/>
    <row r="21408" s="8" customFormat="1" x14ac:dyDescent="0.35"/>
    <row r="21409" s="8" customFormat="1" x14ac:dyDescent="0.35"/>
    <row r="21410" s="8" customFormat="1" x14ac:dyDescent="0.35"/>
    <row r="21411" s="8" customFormat="1" x14ac:dyDescent="0.35"/>
    <row r="21412" s="8" customFormat="1" x14ac:dyDescent="0.35"/>
    <row r="21413" s="8" customFormat="1" x14ac:dyDescent="0.35"/>
    <row r="21414" s="8" customFormat="1" x14ac:dyDescent="0.35"/>
    <row r="21415" s="8" customFormat="1" x14ac:dyDescent="0.35"/>
    <row r="21416" s="8" customFormat="1" x14ac:dyDescent="0.35"/>
    <row r="21417" s="8" customFormat="1" x14ac:dyDescent="0.35"/>
    <row r="21418" s="8" customFormat="1" x14ac:dyDescent="0.35"/>
    <row r="21419" s="8" customFormat="1" x14ac:dyDescent="0.35"/>
    <row r="21420" s="8" customFormat="1" x14ac:dyDescent="0.35"/>
    <row r="21421" s="8" customFormat="1" x14ac:dyDescent="0.35"/>
    <row r="21422" s="8" customFormat="1" x14ac:dyDescent="0.35"/>
    <row r="21423" s="8" customFormat="1" x14ac:dyDescent="0.35"/>
    <row r="21424" s="8" customFormat="1" x14ac:dyDescent="0.35"/>
    <row r="21425" s="8" customFormat="1" x14ac:dyDescent="0.35"/>
    <row r="21426" s="8" customFormat="1" x14ac:dyDescent="0.35"/>
    <row r="21427" s="8" customFormat="1" x14ac:dyDescent="0.35"/>
    <row r="21428" s="8" customFormat="1" x14ac:dyDescent="0.35"/>
    <row r="21429" s="8" customFormat="1" x14ac:dyDescent="0.35"/>
    <row r="21430" s="8" customFormat="1" x14ac:dyDescent="0.35"/>
    <row r="21431" s="8" customFormat="1" x14ac:dyDescent="0.35"/>
    <row r="21432" s="8" customFormat="1" x14ac:dyDescent="0.35"/>
    <row r="21433" s="8" customFormat="1" x14ac:dyDescent="0.35"/>
    <row r="21434" s="8" customFormat="1" x14ac:dyDescent="0.35"/>
    <row r="21435" s="8" customFormat="1" x14ac:dyDescent="0.35"/>
    <row r="21436" s="8" customFormat="1" x14ac:dyDescent="0.35"/>
    <row r="21437" s="8" customFormat="1" x14ac:dyDescent="0.35"/>
    <row r="21438" s="8" customFormat="1" x14ac:dyDescent="0.35"/>
    <row r="21439" s="8" customFormat="1" x14ac:dyDescent="0.35"/>
    <row r="21440" s="8" customFormat="1" x14ac:dyDescent="0.35"/>
    <row r="21441" s="8" customFormat="1" x14ac:dyDescent="0.35"/>
    <row r="21442" s="8" customFormat="1" x14ac:dyDescent="0.35"/>
    <row r="21443" s="8" customFormat="1" x14ac:dyDescent="0.35"/>
    <row r="21444" s="8" customFormat="1" x14ac:dyDescent="0.35"/>
    <row r="21445" s="8" customFormat="1" x14ac:dyDescent="0.35"/>
    <row r="21446" s="8" customFormat="1" x14ac:dyDescent="0.35"/>
    <row r="21447" s="8" customFormat="1" x14ac:dyDescent="0.35"/>
    <row r="21448" s="8" customFormat="1" x14ac:dyDescent="0.35"/>
    <row r="21449" s="8" customFormat="1" x14ac:dyDescent="0.35"/>
    <row r="21450" s="8" customFormat="1" x14ac:dyDescent="0.35"/>
    <row r="21451" s="8" customFormat="1" x14ac:dyDescent="0.35"/>
    <row r="21452" s="8" customFormat="1" x14ac:dyDescent="0.35"/>
    <row r="21453" s="8" customFormat="1" x14ac:dyDescent="0.35"/>
    <row r="21454" s="8" customFormat="1" x14ac:dyDescent="0.35"/>
    <row r="21455" s="8" customFormat="1" x14ac:dyDescent="0.35"/>
    <row r="21456" s="8" customFormat="1" x14ac:dyDescent="0.35"/>
    <row r="21457" s="8" customFormat="1" x14ac:dyDescent="0.35"/>
    <row r="21458" s="8" customFormat="1" x14ac:dyDescent="0.35"/>
    <row r="21459" s="8" customFormat="1" x14ac:dyDescent="0.35"/>
    <row r="21460" s="8" customFormat="1" x14ac:dyDescent="0.35"/>
    <row r="21461" s="8" customFormat="1" x14ac:dyDescent="0.35"/>
    <row r="21462" s="8" customFormat="1" x14ac:dyDescent="0.35"/>
    <row r="21463" s="8" customFormat="1" x14ac:dyDescent="0.35"/>
    <row r="21464" s="8" customFormat="1" x14ac:dyDescent="0.35"/>
    <row r="21465" s="8" customFormat="1" x14ac:dyDescent="0.35"/>
    <row r="21466" s="8" customFormat="1" x14ac:dyDescent="0.35"/>
    <row r="21467" s="8" customFormat="1" x14ac:dyDescent="0.35"/>
    <row r="21468" s="8" customFormat="1" x14ac:dyDescent="0.35"/>
    <row r="21469" s="8" customFormat="1" x14ac:dyDescent="0.35"/>
    <row r="21470" s="8" customFormat="1" x14ac:dyDescent="0.35"/>
    <row r="21471" s="8" customFormat="1" x14ac:dyDescent="0.35"/>
    <row r="21472" s="8" customFormat="1" x14ac:dyDescent="0.35"/>
    <row r="21473" s="8" customFormat="1" x14ac:dyDescent="0.35"/>
    <row r="21474" s="8" customFormat="1" x14ac:dyDescent="0.35"/>
    <row r="21475" s="8" customFormat="1" x14ac:dyDescent="0.35"/>
    <row r="21476" s="8" customFormat="1" x14ac:dyDescent="0.35"/>
    <row r="21477" s="8" customFormat="1" x14ac:dyDescent="0.35"/>
    <row r="21478" s="8" customFormat="1" x14ac:dyDescent="0.35"/>
    <row r="21479" s="8" customFormat="1" x14ac:dyDescent="0.35"/>
    <row r="21480" s="8" customFormat="1" x14ac:dyDescent="0.35"/>
    <row r="21481" s="8" customFormat="1" x14ac:dyDescent="0.35"/>
    <row r="21482" s="8" customFormat="1" x14ac:dyDescent="0.35"/>
    <row r="21483" s="8" customFormat="1" x14ac:dyDescent="0.35"/>
    <row r="21484" s="8" customFormat="1" x14ac:dyDescent="0.35"/>
    <row r="21485" s="8" customFormat="1" x14ac:dyDescent="0.35"/>
    <row r="21486" s="8" customFormat="1" x14ac:dyDescent="0.35"/>
    <row r="21487" s="8" customFormat="1" x14ac:dyDescent="0.35"/>
    <row r="21488" s="8" customFormat="1" x14ac:dyDescent="0.35"/>
    <row r="21489" s="8" customFormat="1" x14ac:dyDescent="0.35"/>
    <row r="21490" s="8" customFormat="1" x14ac:dyDescent="0.35"/>
    <row r="21491" s="8" customFormat="1" x14ac:dyDescent="0.35"/>
    <row r="21492" s="8" customFormat="1" x14ac:dyDescent="0.35"/>
    <row r="21493" s="8" customFormat="1" x14ac:dyDescent="0.35"/>
    <row r="21494" s="8" customFormat="1" x14ac:dyDescent="0.35"/>
    <row r="21495" s="8" customFormat="1" x14ac:dyDescent="0.35"/>
    <row r="21496" s="8" customFormat="1" x14ac:dyDescent="0.35"/>
    <row r="21497" s="8" customFormat="1" x14ac:dyDescent="0.35"/>
    <row r="21498" s="8" customFormat="1" x14ac:dyDescent="0.35"/>
    <row r="21499" s="8" customFormat="1" x14ac:dyDescent="0.35"/>
    <row r="21500" s="8" customFormat="1" x14ac:dyDescent="0.35"/>
    <row r="21501" s="8" customFormat="1" x14ac:dyDescent="0.35"/>
    <row r="21502" s="8" customFormat="1" x14ac:dyDescent="0.35"/>
    <row r="21503" s="8" customFormat="1" x14ac:dyDescent="0.35"/>
    <row r="21504" s="8" customFormat="1" x14ac:dyDescent="0.35"/>
    <row r="21505" s="8" customFormat="1" x14ac:dyDescent="0.35"/>
    <row r="21506" s="8" customFormat="1" x14ac:dyDescent="0.35"/>
    <row r="21507" s="8" customFormat="1" x14ac:dyDescent="0.35"/>
    <row r="21508" s="8" customFormat="1" x14ac:dyDescent="0.35"/>
    <row r="21509" s="8" customFormat="1" x14ac:dyDescent="0.35"/>
    <row r="21510" s="8" customFormat="1" x14ac:dyDescent="0.35"/>
    <row r="21511" s="8" customFormat="1" x14ac:dyDescent="0.35"/>
    <row r="21512" s="8" customFormat="1" x14ac:dyDescent="0.35"/>
    <row r="21513" s="8" customFormat="1" x14ac:dyDescent="0.35"/>
    <row r="21514" s="8" customFormat="1" x14ac:dyDescent="0.35"/>
    <row r="21515" s="8" customFormat="1" x14ac:dyDescent="0.35"/>
    <row r="21516" s="8" customFormat="1" x14ac:dyDescent="0.35"/>
    <row r="21517" s="8" customFormat="1" x14ac:dyDescent="0.35"/>
    <row r="21518" s="8" customFormat="1" x14ac:dyDescent="0.35"/>
    <row r="21519" s="8" customFormat="1" x14ac:dyDescent="0.35"/>
    <row r="21520" s="8" customFormat="1" x14ac:dyDescent="0.35"/>
    <row r="21521" s="8" customFormat="1" x14ac:dyDescent="0.35"/>
    <row r="21522" s="8" customFormat="1" x14ac:dyDescent="0.35"/>
    <row r="21523" s="8" customFormat="1" x14ac:dyDescent="0.35"/>
    <row r="21524" s="8" customFormat="1" x14ac:dyDescent="0.35"/>
    <row r="21525" s="8" customFormat="1" x14ac:dyDescent="0.35"/>
    <row r="21526" s="8" customFormat="1" x14ac:dyDescent="0.35"/>
    <row r="21527" s="8" customFormat="1" x14ac:dyDescent="0.35"/>
    <row r="21528" s="8" customFormat="1" x14ac:dyDescent="0.35"/>
    <row r="21529" s="8" customFormat="1" x14ac:dyDescent="0.35"/>
    <row r="21530" s="8" customFormat="1" x14ac:dyDescent="0.35"/>
    <row r="21531" s="8" customFormat="1" x14ac:dyDescent="0.35"/>
    <row r="21532" s="8" customFormat="1" x14ac:dyDescent="0.35"/>
    <row r="21533" s="8" customFormat="1" x14ac:dyDescent="0.35"/>
    <row r="21534" s="8" customFormat="1" x14ac:dyDescent="0.35"/>
    <row r="21535" s="8" customFormat="1" x14ac:dyDescent="0.35"/>
    <row r="21536" s="8" customFormat="1" x14ac:dyDescent="0.35"/>
    <row r="21537" s="8" customFormat="1" x14ac:dyDescent="0.35"/>
    <row r="21538" s="8" customFormat="1" x14ac:dyDescent="0.35"/>
    <row r="21539" s="8" customFormat="1" x14ac:dyDescent="0.35"/>
    <row r="21540" s="8" customFormat="1" x14ac:dyDescent="0.35"/>
    <row r="21541" s="8" customFormat="1" x14ac:dyDescent="0.35"/>
    <row r="21542" s="8" customFormat="1" x14ac:dyDescent="0.35"/>
    <row r="21543" s="8" customFormat="1" x14ac:dyDescent="0.35"/>
    <row r="21544" s="8" customFormat="1" x14ac:dyDescent="0.35"/>
    <row r="21545" s="8" customFormat="1" x14ac:dyDescent="0.35"/>
    <row r="21546" s="8" customFormat="1" x14ac:dyDescent="0.35"/>
    <row r="21547" s="8" customFormat="1" x14ac:dyDescent="0.35"/>
    <row r="21548" s="8" customFormat="1" x14ac:dyDescent="0.35"/>
    <row r="21549" s="8" customFormat="1" x14ac:dyDescent="0.35"/>
    <row r="21550" s="8" customFormat="1" x14ac:dyDescent="0.35"/>
    <row r="21551" s="8" customFormat="1" x14ac:dyDescent="0.35"/>
    <row r="21552" s="8" customFormat="1" x14ac:dyDescent="0.35"/>
    <row r="21553" s="8" customFormat="1" x14ac:dyDescent="0.35"/>
    <row r="21554" s="8" customFormat="1" x14ac:dyDescent="0.35"/>
    <row r="21555" s="8" customFormat="1" x14ac:dyDescent="0.35"/>
    <row r="21556" s="8" customFormat="1" x14ac:dyDescent="0.35"/>
    <row r="21557" s="8" customFormat="1" x14ac:dyDescent="0.35"/>
    <row r="21558" s="8" customFormat="1" x14ac:dyDescent="0.35"/>
    <row r="21559" s="8" customFormat="1" x14ac:dyDescent="0.35"/>
    <row r="21560" s="8" customFormat="1" x14ac:dyDescent="0.35"/>
    <row r="21561" s="8" customFormat="1" x14ac:dyDescent="0.35"/>
    <row r="21562" s="8" customFormat="1" x14ac:dyDescent="0.35"/>
    <row r="21563" s="8" customFormat="1" x14ac:dyDescent="0.35"/>
    <row r="21564" s="8" customFormat="1" x14ac:dyDescent="0.35"/>
    <row r="21565" s="8" customFormat="1" x14ac:dyDescent="0.35"/>
    <row r="21566" s="8" customFormat="1" x14ac:dyDescent="0.35"/>
    <row r="21567" s="8" customFormat="1" x14ac:dyDescent="0.35"/>
    <row r="21568" s="8" customFormat="1" x14ac:dyDescent="0.35"/>
    <row r="21569" s="8" customFormat="1" x14ac:dyDescent="0.35"/>
    <row r="21570" s="8" customFormat="1" x14ac:dyDescent="0.35"/>
    <row r="21571" s="8" customFormat="1" x14ac:dyDescent="0.35"/>
    <row r="21572" s="8" customFormat="1" x14ac:dyDescent="0.35"/>
    <row r="21573" s="8" customFormat="1" x14ac:dyDescent="0.35"/>
    <row r="21574" s="8" customFormat="1" x14ac:dyDescent="0.35"/>
    <row r="21575" s="8" customFormat="1" x14ac:dyDescent="0.35"/>
    <row r="21576" s="8" customFormat="1" x14ac:dyDescent="0.35"/>
    <row r="21577" s="8" customFormat="1" x14ac:dyDescent="0.35"/>
    <row r="21578" s="8" customFormat="1" x14ac:dyDescent="0.35"/>
    <row r="21579" s="8" customFormat="1" x14ac:dyDescent="0.35"/>
    <row r="21580" s="8" customFormat="1" x14ac:dyDescent="0.35"/>
    <row r="21581" s="8" customFormat="1" x14ac:dyDescent="0.35"/>
    <row r="21582" s="8" customFormat="1" x14ac:dyDescent="0.35"/>
    <row r="21583" s="8" customFormat="1" x14ac:dyDescent="0.35"/>
    <row r="21584" s="8" customFormat="1" x14ac:dyDescent="0.35"/>
    <row r="21585" s="8" customFormat="1" x14ac:dyDescent="0.35"/>
    <row r="21586" s="8" customFormat="1" x14ac:dyDescent="0.35"/>
    <row r="21587" s="8" customFormat="1" x14ac:dyDescent="0.35"/>
    <row r="21588" s="8" customFormat="1" x14ac:dyDescent="0.35"/>
    <row r="21589" s="8" customFormat="1" x14ac:dyDescent="0.35"/>
    <row r="21590" s="8" customFormat="1" x14ac:dyDescent="0.35"/>
    <row r="21591" s="8" customFormat="1" x14ac:dyDescent="0.35"/>
    <row r="21592" s="8" customFormat="1" x14ac:dyDescent="0.35"/>
    <row r="21593" s="8" customFormat="1" x14ac:dyDescent="0.35"/>
    <row r="21594" s="8" customFormat="1" x14ac:dyDescent="0.35"/>
    <row r="21595" s="8" customFormat="1" x14ac:dyDescent="0.35"/>
    <row r="21596" s="8" customFormat="1" x14ac:dyDescent="0.35"/>
    <row r="21597" s="8" customFormat="1" x14ac:dyDescent="0.35"/>
    <row r="21598" s="8" customFormat="1" x14ac:dyDescent="0.35"/>
    <row r="21599" s="8" customFormat="1" x14ac:dyDescent="0.35"/>
    <row r="21600" s="8" customFormat="1" x14ac:dyDescent="0.35"/>
    <row r="21601" s="8" customFormat="1" x14ac:dyDescent="0.35"/>
    <row r="21602" s="8" customFormat="1" x14ac:dyDescent="0.35"/>
    <row r="21603" s="8" customFormat="1" x14ac:dyDescent="0.35"/>
    <row r="21604" s="8" customFormat="1" x14ac:dyDescent="0.35"/>
    <row r="21605" s="8" customFormat="1" x14ac:dyDescent="0.35"/>
    <row r="21606" s="8" customFormat="1" x14ac:dyDescent="0.35"/>
    <row r="21607" s="8" customFormat="1" x14ac:dyDescent="0.35"/>
    <row r="21608" s="8" customFormat="1" x14ac:dyDescent="0.35"/>
    <row r="21609" s="8" customFormat="1" x14ac:dyDescent="0.35"/>
    <row r="21610" s="8" customFormat="1" x14ac:dyDescent="0.35"/>
    <row r="21611" s="8" customFormat="1" x14ac:dyDescent="0.35"/>
    <row r="21612" s="8" customFormat="1" x14ac:dyDescent="0.35"/>
    <row r="21613" s="8" customFormat="1" x14ac:dyDescent="0.35"/>
    <row r="21614" s="8" customFormat="1" x14ac:dyDescent="0.35"/>
    <row r="21615" s="8" customFormat="1" x14ac:dyDescent="0.35"/>
    <row r="21616" s="8" customFormat="1" x14ac:dyDescent="0.35"/>
    <row r="21617" s="8" customFormat="1" x14ac:dyDescent="0.35"/>
    <row r="21618" s="8" customFormat="1" x14ac:dyDescent="0.35"/>
    <row r="21619" s="8" customFormat="1" x14ac:dyDescent="0.35"/>
    <row r="21620" s="8" customFormat="1" x14ac:dyDescent="0.35"/>
    <row r="21621" s="8" customFormat="1" x14ac:dyDescent="0.35"/>
    <row r="21622" s="8" customFormat="1" x14ac:dyDescent="0.35"/>
    <row r="21623" s="8" customFormat="1" x14ac:dyDescent="0.35"/>
    <row r="21624" s="8" customFormat="1" x14ac:dyDescent="0.35"/>
    <row r="21625" s="8" customFormat="1" x14ac:dyDescent="0.35"/>
    <row r="21626" s="8" customFormat="1" x14ac:dyDescent="0.35"/>
    <row r="21627" s="8" customFormat="1" x14ac:dyDescent="0.35"/>
    <row r="21628" s="8" customFormat="1" x14ac:dyDescent="0.35"/>
    <row r="21629" s="8" customFormat="1" x14ac:dyDescent="0.35"/>
    <row r="21630" s="8" customFormat="1" x14ac:dyDescent="0.35"/>
    <row r="21631" s="8" customFormat="1" x14ac:dyDescent="0.35"/>
    <row r="21632" s="8" customFormat="1" x14ac:dyDescent="0.35"/>
    <row r="21633" s="8" customFormat="1" x14ac:dyDescent="0.35"/>
    <row r="21634" s="8" customFormat="1" x14ac:dyDescent="0.35"/>
    <row r="21635" s="8" customFormat="1" x14ac:dyDescent="0.35"/>
    <row r="21636" s="8" customFormat="1" x14ac:dyDescent="0.35"/>
    <row r="21637" s="8" customFormat="1" x14ac:dyDescent="0.35"/>
    <row r="21638" s="8" customFormat="1" x14ac:dyDescent="0.35"/>
    <row r="21639" s="8" customFormat="1" x14ac:dyDescent="0.35"/>
    <row r="21640" s="8" customFormat="1" x14ac:dyDescent="0.35"/>
    <row r="21641" s="8" customFormat="1" x14ac:dyDescent="0.35"/>
    <row r="21642" s="8" customFormat="1" x14ac:dyDescent="0.35"/>
    <row r="21643" s="8" customFormat="1" x14ac:dyDescent="0.35"/>
    <row r="21644" s="8" customFormat="1" x14ac:dyDescent="0.35"/>
    <row r="21645" s="8" customFormat="1" x14ac:dyDescent="0.35"/>
    <row r="21646" s="8" customFormat="1" x14ac:dyDescent="0.35"/>
    <row r="21647" s="8" customFormat="1" x14ac:dyDescent="0.35"/>
    <row r="21648" s="8" customFormat="1" x14ac:dyDescent="0.35"/>
    <row r="21649" s="8" customFormat="1" x14ac:dyDescent="0.35"/>
    <row r="21650" s="8" customFormat="1" x14ac:dyDescent="0.35"/>
    <row r="21651" s="8" customFormat="1" x14ac:dyDescent="0.35"/>
    <row r="21652" s="8" customFormat="1" x14ac:dyDescent="0.35"/>
    <row r="21653" s="8" customFormat="1" x14ac:dyDescent="0.35"/>
    <row r="21654" s="8" customFormat="1" x14ac:dyDescent="0.35"/>
    <row r="21655" s="8" customFormat="1" x14ac:dyDescent="0.35"/>
    <row r="21656" s="8" customFormat="1" x14ac:dyDescent="0.35"/>
    <row r="21657" s="8" customFormat="1" x14ac:dyDescent="0.35"/>
    <row r="21658" s="8" customFormat="1" x14ac:dyDescent="0.35"/>
    <row r="21659" s="8" customFormat="1" x14ac:dyDescent="0.35"/>
    <row r="21660" s="8" customFormat="1" x14ac:dyDescent="0.35"/>
    <row r="21661" s="8" customFormat="1" x14ac:dyDescent="0.35"/>
    <row r="21662" s="8" customFormat="1" x14ac:dyDescent="0.35"/>
    <row r="21663" s="8" customFormat="1" x14ac:dyDescent="0.35"/>
    <row r="21664" s="8" customFormat="1" x14ac:dyDescent="0.35"/>
    <row r="21665" s="8" customFormat="1" x14ac:dyDescent="0.35"/>
    <row r="21666" s="8" customFormat="1" x14ac:dyDescent="0.35"/>
    <row r="21667" s="8" customFormat="1" x14ac:dyDescent="0.35"/>
    <row r="21668" s="8" customFormat="1" x14ac:dyDescent="0.35"/>
    <row r="21669" s="8" customFormat="1" x14ac:dyDescent="0.35"/>
    <row r="21670" s="8" customFormat="1" x14ac:dyDescent="0.35"/>
    <row r="21671" s="8" customFormat="1" x14ac:dyDescent="0.35"/>
    <row r="21672" s="8" customFormat="1" x14ac:dyDescent="0.35"/>
    <row r="21673" s="8" customFormat="1" x14ac:dyDescent="0.35"/>
    <row r="21674" s="8" customFormat="1" x14ac:dyDescent="0.35"/>
    <row r="21675" s="8" customFormat="1" x14ac:dyDescent="0.35"/>
    <row r="21676" s="8" customFormat="1" x14ac:dyDescent="0.35"/>
    <row r="21677" s="8" customFormat="1" x14ac:dyDescent="0.35"/>
    <row r="21678" s="8" customFormat="1" x14ac:dyDescent="0.35"/>
    <row r="21679" s="8" customFormat="1" x14ac:dyDescent="0.35"/>
    <row r="21680" s="8" customFormat="1" x14ac:dyDescent="0.35"/>
    <row r="21681" s="8" customFormat="1" x14ac:dyDescent="0.35"/>
    <row r="21682" s="8" customFormat="1" x14ac:dyDescent="0.35"/>
    <row r="21683" s="8" customFormat="1" x14ac:dyDescent="0.35"/>
    <row r="21684" s="8" customFormat="1" x14ac:dyDescent="0.35"/>
    <row r="21685" s="8" customFormat="1" x14ac:dyDescent="0.35"/>
    <row r="21686" s="8" customFormat="1" x14ac:dyDescent="0.35"/>
    <row r="21687" s="8" customFormat="1" x14ac:dyDescent="0.35"/>
    <row r="21688" s="8" customFormat="1" x14ac:dyDescent="0.35"/>
    <row r="21689" s="8" customFormat="1" x14ac:dyDescent="0.35"/>
    <row r="21690" s="8" customFormat="1" x14ac:dyDescent="0.35"/>
    <row r="21691" s="8" customFormat="1" x14ac:dyDescent="0.35"/>
    <row r="21692" s="8" customFormat="1" x14ac:dyDescent="0.35"/>
    <row r="21693" s="8" customFormat="1" x14ac:dyDescent="0.35"/>
    <row r="21694" s="8" customFormat="1" x14ac:dyDescent="0.35"/>
    <row r="21695" s="8" customFormat="1" x14ac:dyDescent="0.35"/>
    <row r="21696" s="8" customFormat="1" x14ac:dyDescent="0.35"/>
    <row r="21697" s="8" customFormat="1" x14ac:dyDescent="0.35"/>
    <row r="21698" s="8" customFormat="1" x14ac:dyDescent="0.35"/>
    <row r="21699" s="8" customFormat="1" x14ac:dyDescent="0.35"/>
    <row r="21700" s="8" customFormat="1" x14ac:dyDescent="0.35"/>
    <row r="21701" s="8" customFormat="1" x14ac:dyDescent="0.35"/>
    <row r="21702" s="8" customFormat="1" x14ac:dyDescent="0.35"/>
    <row r="21703" s="8" customFormat="1" x14ac:dyDescent="0.35"/>
    <row r="21704" s="8" customFormat="1" x14ac:dyDescent="0.35"/>
    <row r="21705" s="8" customFormat="1" x14ac:dyDescent="0.35"/>
    <row r="21706" s="8" customFormat="1" x14ac:dyDescent="0.35"/>
    <row r="21707" s="8" customFormat="1" x14ac:dyDescent="0.35"/>
    <row r="21708" s="8" customFormat="1" x14ac:dyDescent="0.35"/>
    <row r="21709" s="8" customFormat="1" x14ac:dyDescent="0.35"/>
    <row r="21710" s="8" customFormat="1" x14ac:dyDescent="0.35"/>
    <row r="21711" s="8" customFormat="1" x14ac:dyDescent="0.35"/>
    <row r="21712" s="8" customFormat="1" x14ac:dyDescent="0.35"/>
    <row r="21713" s="8" customFormat="1" x14ac:dyDescent="0.35"/>
    <row r="21714" s="8" customFormat="1" x14ac:dyDescent="0.35"/>
    <row r="21715" s="8" customFormat="1" x14ac:dyDescent="0.35"/>
    <row r="21716" s="8" customFormat="1" x14ac:dyDescent="0.35"/>
    <row r="21717" s="8" customFormat="1" x14ac:dyDescent="0.35"/>
    <row r="21718" s="8" customFormat="1" x14ac:dyDescent="0.35"/>
    <row r="21719" s="8" customFormat="1" x14ac:dyDescent="0.35"/>
    <row r="21720" s="8" customFormat="1" x14ac:dyDescent="0.35"/>
    <row r="21721" s="8" customFormat="1" x14ac:dyDescent="0.35"/>
    <row r="21722" s="8" customFormat="1" x14ac:dyDescent="0.35"/>
    <row r="21723" s="8" customFormat="1" x14ac:dyDescent="0.35"/>
    <row r="21724" s="8" customFormat="1" x14ac:dyDescent="0.35"/>
    <row r="21725" s="8" customFormat="1" x14ac:dyDescent="0.35"/>
    <row r="21726" s="8" customFormat="1" x14ac:dyDescent="0.35"/>
    <row r="21727" s="8" customFormat="1" x14ac:dyDescent="0.35"/>
    <row r="21728" s="8" customFormat="1" x14ac:dyDescent="0.35"/>
    <row r="21729" s="8" customFormat="1" x14ac:dyDescent="0.35"/>
    <row r="21730" s="8" customFormat="1" x14ac:dyDescent="0.35"/>
    <row r="21731" s="8" customFormat="1" x14ac:dyDescent="0.35"/>
    <row r="21732" s="8" customFormat="1" x14ac:dyDescent="0.35"/>
    <row r="21733" s="8" customFormat="1" x14ac:dyDescent="0.35"/>
    <row r="21734" s="8" customFormat="1" x14ac:dyDescent="0.35"/>
    <row r="21735" s="8" customFormat="1" x14ac:dyDescent="0.35"/>
    <row r="21736" s="8" customFormat="1" x14ac:dyDescent="0.35"/>
    <row r="21737" s="8" customFormat="1" x14ac:dyDescent="0.35"/>
    <row r="21738" s="8" customFormat="1" x14ac:dyDescent="0.35"/>
    <row r="21739" s="8" customFormat="1" x14ac:dyDescent="0.35"/>
    <row r="21740" s="8" customFormat="1" x14ac:dyDescent="0.35"/>
    <row r="21741" s="8" customFormat="1" x14ac:dyDescent="0.35"/>
    <row r="21742" s="8" customFormat="1" x14ac:dyDescent="0.35"/>
    <row r="21743" s="8" customFormat="1" x14ac:dyDescent="0.35"/>
    <row r="21744" s="8" customFormat="1" x14ac:dyDescent="0.35"/>
    <row r="21745" s="8" customFormat="1" x14ac:dyDescent="0.35"/>
    <row r="21746" s="8" customFormat="1" x14ac:dyDescent="0.35"/>
    <row r="21747" s="8" customFormat="1" x14ac:dyDescent="0.35"/>
    <row r="21748" s="8" customFormat="1" x14ac:dyDescent="0.35"/>
    <row r="21749" s="8" customFormat="1" x14ac:dyDescent="0.35"/>
    <row r="21750" s="8" customFormat="1" x14ac:dyDescent="0.35"/>
    <row r="21751" s="8" customFormat="1" x14ac:dyDescent="0.35"/>
    <row r="21752" s="8" customFormat="1" x14ac:dyDescent="0.35"/>
    <row r="21753" s="8" customFormat="1" x14ac:dyDescent="0.35"/>
    <row r="21754" s="8" customFormat="1" x14ac:dyDescent="0.35"/>
    <row r="21755" s="8" customFormat="1" x14ac:dyDescent="0.35"/>
    <row r="21756" s="8" customFormat="1" x14ac:dyDescent="0.35"/>
    <row r="21757" s="8" customFormat="1" x14ac:dyDescent="0.35"/>
    <row r="21758" s="8" customFormat="1" x14ac:dyDescent="0.35"/>
    <row r="21759" s="8" customFormat="1" x14ac:dyDescent="0.35"/>
    <row r="21760" s="8" customFormat="1" x14ac:dyDescent="0.35"/>
    <row r="21761" s="8" customFormat="1" x14ac:dyDescent="0.35"/>
    <row r="21762" s="8" customFormat="1" x14ac:dyDescent="0.35"/>
    <row r="21763" s="8" customFormat="1" x14ac:dyDescent="0.35"/>
    <row r="21764" s="8" customFormat="1" x14ac:dyDescent="0.35"/>
    <row r="21765" s="8" customFormat="1" x14ac:dyDescent="0.35"/>
    <row r="21766" s="8" customFormat="1" x14ac:dyDescent="0.35"/>
    <row r="21767" s="8" customFormat="1" x14ac:dyDescent="0.35"/>
    <row r="21768" s="8" customFormat="1" x14ac:dyDescent="0.35"/>
    <row r="21769" s="8" customFormat="1" x14ac:dyDescent="0.35"/>
    <row r="21770" s="8" customFormat="1" x14ac:dyDescent="0.35"/>
    <row r="21771" s="8" customFormat="1" x14ac:dyDescent="0.35"/>
    <row r="21772" s="8" customFormat="1" x14ac:dyDescent="0.35"/>
    <row r="21773" s="8" customFormat="1" x14ac:dyDescent="0.35"/>
    <row r="21774" s="8" customFormat="1" x14ac:dyDescent="0.35"/>
    <row r="21775" s="8" customFormat="1" x14ac:dyDescent="0.35"/>
    <row r="21776" s="8" customFormat="1" x14ac:dyDescent="0.35"/>
    <row r="21777" s="8" customFormat="1" x14ac:dyDescent="0.35"/>
    <row r="21778" s="8" customFormat="1" x14ac:dyDescent="0.35"/>
    <row r="21779" s="8" customFormat="1" x14ac:dyDescent="0.35"/>
    <row r="21780" s="8" customFormat="1" x14ac:dyDescent="0.35"/>
    <row r="21781" s="8" customFormat="1" x14ac:dyDescent="0.35"/>
    <row r="21782" s="8" customFormat="1" x14ac:dyDescent="0.35"/>
    <row r="21783" s="8" customFormat="1" x14ac:dyDescent="0.35"/>
    <row r="21784" s="8" customFormat="1" x14ac:dyDescent="0.35"/>
    <row r="21785" s="8" customFormat="1" x14ac:dyDescent="0.35"/>
    <row r="21786" s="8" customFormat="1" x14ac:dyDescent="0.35"/>
    <row r="21787" s="8" customFormat="1" x14ac:dyDescent="0.35"/>
    <row r="21788" s="8" customFormat="1" x14ac:dyDescent="0.35"/>
    <row r="21789" s="8" customFormat="1" x14ac:dyDescent="0.35"/>
    <row r="21790" s="8" customFormat="1" x14ac:dyDescent="0.35"/>
    <row r="21791" s="8" customFormat="1" x14ac:dyDescent="0.35"/>
    <row r="21792" s="8" customFormat="1" x14ac:dyDescent="0.35"/>
    <row r="21793" s="8" customFormat="1" x14ac:dyDescent="0.35"/>
    <row r="21794" s="8" customFormat="1" x14ac:dyDescent="0.35"/>
    <row r="21795" s="8" customFormat="1" x14ac:dyDescent="0.35"/>
    <row r="21796" s="8" customFormat="1" x14ac:dyDescent="0.35"/>
    <row r="21797" s="8" customFormat="1" x14ac:dyDescent="0.35"/>
    <row r="21798" s="8" customFormat="1" x14ac:dyDescent="0.35"/>
    <row r="21799" s="8" customFormat="1" x14ac:dyDescent="0.35"/>
    <row r="21800" s="8" customFormat="1" x14ac:dyDescent="0.35"/>
    <row r="21801" s="8" customFormat="1" x14ac:dyDescent="0.35"/>
    <row r="21802" s="8" customFormat="1" x14ac:dyDescent="0.35"/>
    <row r="21803" s="8" customFormat="1" x14ac:dyDescent="0.35"/>
    <row r="21804" s="8" customFormat="1" x14ac:dyDescent="0.35"/>
    <row r="21805" s="8" customFormat="1" x14ac:dyDescent="0.35"/>
    <row r="21806" s="8" customFormat="1" x14ac:dyDescent="0.35"/>
    <row r="21807" s="8" customFormat="1" x14ac:dyDescent="0.35"/>
    <row r="21808" s="8" customFormat="1" x14ac:dyDescent="0.35"/>
    <row r="21809" s="8" customFormat="1" x14ac:dyDescent="0.35"/>
    <row r="21810" s="8" customFormat="1" x14ac:dyDescent="0.35"/>
    <row r="21811" s="8" customFormat="1" x14ac:dyDescent="0.35"/>
    <row r="21812" s="8" customFormat="1" x14ac:dyDescent="0.35"/>
    <row r="21813" s="8" customFormat="1" x14ac:dyDescent="0.35"/>
    <row r="21814" s="8" customFormat="1" x14ac:dyDescent="0.35"/>
    <row r="21815" s="8" customFormat="1" x14ac:dyDescent="0.35"/>
    <row r="21816" s="8" customFormat="1" x14ac:dyDescent="0.35"/>
    <row r="21817" s="8" customFormat="1" x14ac:dyDescent="0.35"/>
    <row r="21818" s="8" customFormat="1" x14ac:dyDescent="0.35"/>
    <row r="21819" s="8" customFormat="1" x14ac:dyDescent="0.35"/>
    <row r="21820" s="8" customFormat="1" x14ac:dyDescent="0.35"/>
    <row r="21821" s="8" customFormat="1" x14ac:dyDescent="0.35"/>
    <row r="21822" s="8" customFormat="1" x14ac:dyDescent="0.35"/>
    <row r="21823" s="8" customFormat="1" x14ac:dyDescent="0.35"/>
    <row r="21824" s="8" customFormat="1" x14ac:dyDescent="0.35"/>
    <row r="21825" s="8" customFormat="1" x14ac:dyDescent="0.35"/>
    <row r="21826" s="8" customFormat="1" x14ac:dyDescent="0.35"/>
    <row r="21827" s="8" customFormat="1" x14ac:dyDescent="0.35"/>
    <row r="21828" s="8" customFormat="1" x14ac:dyDescent="0.35"/>
    <row r="21829" s="8" customFormat="1" x14ac:dyDescent="0.35"/>
    <row r="21830" s="8" customFormat="1" x14ac:dyDescent="0.35"/>
    <row r="21831" s="8" customFormat="1" x14ac:dyDescent="0.35"/>
    <row r="21832" s="8" customFormat="1" x14ac:dyDescent="0.35"/>
    <row r="21833" s="8" customFormat="1" x14ac:dyDescent="0.35"/>
    <row r="21834" s="8" customFormat="1" x14ac:dyDescent="0.35"/>
    <row r="21835" s="8" customFormat="1" x14ac:dyDescent="0.35"/>
    <row r="21836" s="8" customFormat="1" x14ac:dyDescent="0.35"/>
    <row r="21837" s="8" customFormat="1" x14ac:dyDescent="0.35"/>
    <row r="21838" s="8" customFormat="1" x14ac:dyDescent="0.35"/>
    <row r="21839" s="8" customFormat="1" x14ac:dyDescent="0.35"/>
    <row r="21840" s="8" customFormat="1" x14ac:dyDescent="0.35"/>
    <row r="21841" s="8" customFormat="1" x14ac:dyDescent="0.35"/>
    <row r="21842" s="8" customFormat="1" x14ac:dyDescent="0.35"/>
    <row r="21843" s="8" customFormat="1" x14ac:dyDescent="0.35"/>
    <row r="21844" s="8" customFormat="1" x14ac:dyDescent="0.35"/>
    <row r="21845" s="8" customFormat="1" x14ac:dyDescent="0.35"/>
    <row r="21846" s="8" customFormat="1" x14ac:dyDescent="0.35"/>
    <row r="21847" s="8" customFormat="1" x14ac:dyDescent="0.35"/>
    <row r="21848" s="8" customFormat="1" x14ac:dyDescent="0.35"/>
    <row r="21849" s="8" customFormat="1" x14ac:dyDescent="0.35"/>
    <row r="21850" s="8" customFormat="1" x14ac:dyDescent="0.35"/>
    <row r="21851" s="8" customFormat="1" x14ac:dyDescent="0.35"/>
    <row r="21852" s="8" customFormat="1" x14ac:dyDescent="0.35"/>
    <row r="21853" s="8" customFormat="1" x14ac:dyDescent="0.35"/>
    <row r="21854" s="8" customFormat="1" x14ac:dyDescent="0.35"/>
    <row r="21855" s="8" customFormat="1" x14ac:dyDescent="0.35"/>
    <row r="21856" s="8" customFormat="1" x14ac:dyDescent="0.35"/>
    <row r="21857" s="8" customFormat="1" x14ac:dyDescent="0.35"/>
    <row r="21858" s="8" customFormat="1" x14ac:dyDescent="0.35"/>
    <row r="21859" s="8" customFormat="1" x14ac:dyDescent="0.35"/>
    <row r="21860" s="8" customFormat="1" x14ac:dyDescent="0.35"/>
    <row r="21861" s="8" customFormat="1" x14ac:dyDescent="0.35"/>
    <row r="21862" s="8" customFormat="1" x14ac:dyDescent="0.35"/>
    <row r="21863" s="8" customFormat="1" x14ac:dyDescent="0.35"/>
    <row r="21864" s="8" customFormat="1" x14ac:dyDescent="0.35"/>
    <row r="21865" s="8" customFormat="1" x14ac:dyDescent="0.35"/>
    <row r="21866" s="8" customFormat="1" x14ac:dyDescent="0.35"/>
    <row r="21867" s="8" customFormat="1" x14ac:dyDescent="0.35"/>
    <row r="21868" s="8" customFormat="1" x14ac:dyDescent="0.35"/>
    <row r="21869" s="8" customFormat="1" x14ac:dyDescent="0.35"/>
    <row r="21870" s="8" customFormat="1" x14ac:dyDescent="0.35"/>
    <row r="21871" s="8" customFormat="1" x14ac:dyDescent="0.35"/>
    <row r="21872" s="8" customFormat="1" x14ac:dyDescent="0.35"/>
    <row r="21873" s="8" customFormat="1" x14ac:dyDescent="0.35"/>
    <row r="21874" s="8" customFormat="1" x14ac:dyDescent="0.35"/>
    <row r="21875" s="8" customFormat="1" x14ac:dyDescent="0.35"/>
    <row r="21876" s="8" customFormat="1" x14ac:dyDescent="0.35"/>
    <row r="21877" s="8" customFormat="1" x14ac:dyDescent="0.35"/>
    <row r="21878" s="8" customFormat="1" x14ac:dyDescent="0.35"/>
    <row r="21879" s="8" customFormat="1" x14ac:dyDescent="0.35"/>
    <row r="21880" s="8" customFormat="1" x14ac:dyDescent="0.35"/>
    <row r="21881" s="8" customFormat="1" x14ac:dyDescent="0.35"/>
    <row r="21882" s="8" customFormat="1" x14ac:dyDescent="0.35"/>
    <row r="21883" s="8" customFormat="1" x14ac:dyDescent="0.35"/>
    <row r="21884" s="8" customFormat="1" x14ac:dyDescent="0.35"/>
    <row r="21885" s="8" customFormat="1" x14ac:dyDescent="0.35"/>
    <row r="21886" s="8" customFormat="1" x14ac:dyDescent="0.35"/>
    <row r="21887" s="8" customFormat="1" x14ac:dyDescent="0.35"/>
    <row r="21888" s="8" customFormat="1" x14ac:dyDescent="0.35"/>
    <row r="21889" s="8" customFormat="1" x14ac:dyDescent="0.35"/>
    <row r="21890" s="8" customFormat="1" x14ac:dyDescent="0.35"/>
    <row r="21891" s="8" customFormat="1" x14ac:dyDescent="0.35"/>
    <row r="21892" s="8" customFormat="1" x14ac:dyDescent="0.35"/>
    <row r="21893" s="8" customFormat="1" x14ac:dyDescent="0.35"/>
    <row r="21894" s="8" customFormat="1" x14ac:dyDescent="0.35"/>
    <row r="21895" s="8" customFormat="1" x14ac:dyDescent="0.35"/>
    <row r="21896" s="8" customFormat="1" x14ac:dyDescent="0.35"/>
    <row r="21897" s="8" customFormat="1" x14ac:dyDescent="0.35"/>
    <row r="21898" s="8" customFormat="1" x14ac:dyDescent="0.35"/>
    <row r="21899" s="8" customFormat="1" x14ac:dyDescent="0.35"/>
    <row r="21900" s="8" customFormat="1" x14ac:dyDescent="0.35"/>
    <row r="21901" s="8" customFormat="1" x14ac:dyDescent="0.35"/>
    <row r="21902" s="8" customFormat="1" x14ac:dyDescent="0.35"/>
    <row r="21903" s="8" customFormat="1" x14ac:dyDescent="0.35"/>
    <row r="21904" s="8" customFormat="1" x14ac:dyDescent="0.35"/>
    <row r="21905" s="8" customFormat="1" x14ac:dyDescent="0.35"/>
    <row r="21906" s="8" customFormat="1" x14ac:dyDescent="0.35"/>
    <row r="21907" s="8" customFormat="1" x14ac:dyDescent="0.35"/>
    <row r="21908" s="8" customFormat="1" x14ac:dyDescent="0.35"/>
    <row r="21909" s="8" customFormat="1" x14ac:dyDescent="0.35"/>
    <row r="21910" s="8" customFormat="1" x14ac:dyDescent="0.35"/>
    <row r="21911" s="8" customFormat="1" x14ac:dyDescent="0.35"/>
    <row r="21912" s="8" customFormat="1" x14ac:dyDescent="0.35"/>
    <row r="21913" s="8" customFormat="1" x14ac:dyDescent="0.35"/>
    <row r="21914" s="8" customFormat="1" x14ac:dyDescent="0.35"/>
    <row r="21915" s="8" customFormat="1" x14ac:dyDescent="0.35"/>
    <row r="21916" s="8" customFormat="1" x14ac:dyDescent="0.35"/>
    <row r="21917" s="8" customFormat="1" x14ac:dyDescent="0.35"/>
    <row r="21918" s="8" customFormat="1" x14ac:dyDescent="0.35"/>
    <row r="21919" s="8" customFormat="1" x14ac:dyDescent="0.35"/>
    <row r="21920" s="8" customFormat="1" x14ac:dyDescent="0.35"/>
    <row r="21921" s="8" customFormat="1" x14ac:dyDescent="0.35"/>
    <row r="21922" s="8" customFormat="1" x14ac:dyDescent="0.35"/>
    <row r="21923" s="8" customFormat="1" x14ac:dyDescent="0.35"/>
    <row r="21924" s="8" customFormat="1" x14ac:dyDescent="0.35"/>
    <row r="21925" s="8" customFormat="1" x14ac:dyDescent="0.35"/>
    <row r="21926" s="8" customFormat="1" x14ac:dyDescent="0.35"/>
    <row r="21927" s="8" customFormat="1" x14ac:dyDescent="0.35"/>
    <row r="21928" s="8" customFormat="1" x14ac:dyDescent="0.35"/>
    <row r="21929" s="8" customFormat="1" x14ac:dyDescent="0.35"/>
    <row r="21930" s="8" customFormat="1" x14ac:dyDescent="0.35"/>
    <row r="21931" s="8" customFormat="1" x14ac:dyDescent="0.35"/>
    <row r="21932" s="8" customFormat="1" x14ac:dyDescent="0.35"/>
    <row r="21933" s="8" customFormat="1" x14ac:dyDescent="0.35"/>
    <row r="21934" s="8" customFormat="1" x14ac:dyDescent="0.35"/>
    <row r="21935" s="8" customFormat="1" x14ac:dyDescent="0.35"/>
    <row r="21936" s="8" customFormat="1" x14ac:dyDescent="0.35"/>
    <row r="21937" s="8" customFormat="1" x14ac:dyDescent="0.35"/>
    <row r="21938" s="8" customFormat="1" x14ac:dyDescent="0.35"/>
    <row r="21939" s="8" customFormat="1" x14ac:dyDescent="0.35"/>
    <row r="21940" s="8" customFormat="1" x14ac:dyDescent="0.35"/>
    <row r="21941" s="8" customFormat="1" x14ac:dyDescent="0.35"/>
    <row r="21942" s="8" customFormat="1" x14ac:dyDescent="0.35"/>
    <row r="21943" s="8" customFormat="1" x14ac:dyDescent="0.35"/>
    <row r="21944" s="8" customFormat="1" x14ac:dyDescent="0.35"/>
    <row r="21945" s="8" customFormat="1" x14ac:dyDescent="0.35"/>
    <row r="21946" s="8" customFormat="1" x14ac:dyDescent="0.35"/>
    <row r="21947" s="8" customFormat="1" x14ac:dyDescent="0.35"/>
    <row r="21948" s="8" customFormat="1" x14ac:dyDescent="0.35"/>
    <row r="21949" s="8" customFormat="1" x14ac:dyDescent="0.35"/>
    <row r="21950" s="8" customFormat="1" x14ac:dyDescent="0.35"/>
    <row r="21951" s="8" customFormat="1" x14ac:dyDescent="0.35"/>
    <row r="21952" s="8" customFormat="1" x14ac:dyDescent="0.35"/>
    <row r="21953" s="8" customFormat="1" x14ac:dyDescent="0.35"/>
    <row r="21954" s="8" customFormat="1" x14ac:dyDescent="0.35"/>
    <row r="21955" s="8" customFormat="1" x14ac:dyDescent="0.35"/>
    <row r="21956" s="8" customFormat="1" x14ac:dyDescent="0.35"/>
    <row r="21957" s="8" customFormat="1" x14ac:dyDescent="0.35"/>
    <row r="21958" s="8" customFormat="1" x14ac:dyDescent="0.35"/>
    <row r="21959" s="8" customFormat="1" x14ac:dyDescent="0.35"/>
    <row r="21960" s="8" customFormat="1" x14ac:dyDescent="0.35"/>
    <row r="21961" s="8" customFormat="1" x14ac:dyDescent="0.35"/>
    <row r="21962" s="8" customFormat="1" x14ac:dyDescent="0.35"/>
    <row r="21963" s="8" customFormat="1" x14ac:dyDescent="0.35"/>
    <row r="21964" s="8" customFormat="1" x14ac:dyDescent="0.35"/>
    <row r="21965" s="8" customFormat="1" x14ac:dyDescent="0.35"/>
    <row r="21966" s="8" customFormat="1" x14ac:dyDescent="0.35"/>
    <row r="21967" s="8" customFormat="1" x14ac:dyDescent="0.35"/>
    <row r="21968" s="8" customFormat="1" x14ac:dyDescent="0.35"/>
    <row r="21969" s="8" customFormat="1" x14ac:dyDescent="0.35"/>
    <row r="21970" s="8" customFormat="1" x14ac:dyDescent="0.35"/>
    <row r="21971" s="8" customFormat="1" x14ac:dyDescent="0.35"/>
    <row r="21972" s="8" customFormat="1" x14ac:dyDescent="0.35"/>
    <row r="21973" s="8" customFormat="1" x14ac:dyDescent="0.35"/>
    <row r="21974" s="8" customFormat="1" x14ac:dyDescent="0.35"/>
    <row r="21975" s="8" customFormat="1" x14ac:dyDescent="0.35"/>
    <row r="21976" s="8" customFormat="1" x14ac:dyDescent="0.35"/>
    <row r="21977" s="8" customFormat="1" x14ac:dyDescent="0.35"/>
    <row r="21978" s="8" customFormat="1" x14ac:dyDescent="0.35"/>
    <row r="21979" s="8" customFormat="1" x14ac:dyDescent="0.35"/>
    <row r="21980" s="8" customFormat="1" x14ac:dyDescent="0.35"/>
    <row r="21981" s="8" customFormat="1" x14ac:dyDescent="0.35"/>
    <row r="21982" s="8" customFormat="1" x14ac:dyDescent="0.35"/>
    <row r="21983" s="8" customFormat="1" x14ac:dyDescent="0.35"/>
    <row r="21984" s="8" customFormat="1" x14ac:dyDescent="0.35"/>
    <row r="21985" s="8" customFormat="1" x14ac:dyDescent="0.35"/>
    <row r="21986" s="8" customFormat="1" x14ac:dyDescent="0.35"/>
    <row r="21987" s="8" customFormat="1" x14ac:dyDescent="0.35"/>
    <row r="21988" s="8" customFormat="1" x14ac:dyDescent="0.35"/>
    <row r="21989" s="8" customFormat="1" x14ac:dyDescent="0.35"/>
    <row r="21990" s="8" customFormat="1" x14ac:dyDescent="0.35"/>
    <row r="21991" s="8" customFormat="1" x14ac:dyDescent="0.35"/>
    <row r="21992" s="8" customFormat="1" x14ac:dyDescent="0.35"/>
    <row r="21993" s="8" customFormat="1" x14ac:dyDescent="0.35"/>
    <row r="21994" s="8" customFormat="1" x14ac:dyDescent="0.35"/>
    <row r="21995" s="8" customFormat="1" x14ac:dyDescent="0.35"/>
    <row r="21996" s="8" customFormat="1" x14ac:dyDescent="0.35"/>
    <row r="21997" s="8" customFormat="1" x14ac:dyDescent="0.35"/>
    <row r="21998" s="8" customFormat="1" x14ac:dyDescent="0.35"/>
    <row r="21999" s="8" customFormat="1" x14ac:dyDescent="0.35"/>
    <row r="22000" s="8" customFormat="1" x14ac:dyDescent="0.35"/>
    <row r="22001" s="8" customFormat="1" x14ac:dyDescent="0.35"/>
    <row r="22002" s="8" customFormat="1" x14ac:dyDescent="0.35"/>
    <row r="22003" s="8" customFormat="1" x14ac:dyDescent="0.35"/>
    <row r="22004" s="8" customFormat="1" x14ac:dyDescent="0.35"/>
    <row r="22005" s="8" customFormat="1" x14ac:dyDescent="0.35"/>
    <row r="22006" s="8" customFormat="1" x14ac:dyDescent="0.35"/>
    <row r="22007" s="8" customFormat="1" x14ac:dyDescent="0.35"/>
    <row r="22008" s="8" customFormat="1" x14ac:dyDescent="0.35"/>
    <row r="22009" s="8" customFormat="1" x14ac:dyDescent="0.35"/>
    <row r="22010" s="8" customFormat="1" x14ac:dyDescent="0.35"/>
    <row r="22011" s="8" customFormat="1" x14ac:dyDescent="0.35"/>
    <row r="22012" s="8" customFormat="1" x14ac:dyDescent="0.35"/>
    <row r="22013" s="8" customFormat="1" x14ac:dyDescent="0.35"/>
    <row r="22014" s="8" customFormat="1" x14ac:dyDescent="0.35"/>
    <row r="22015" s="8" customFormat="1" x14ac:dyDescent="0.35"/>
    <row r="22016" s="8" customFormat="1" x14ac:dyDescent="0.35"/>
    <row r="22017" s="8" customFormat="1" x14ac:dyDescent="0.35"/>
    <row r="22018" s="8" customFormat="1" x14ac:dyDescent="0.35"/>
    <row r="22019" s="8" customFormat="1" x14ac:dyDescent="0.35"/>
    <row r="22020" s="8" customFormat="1" x14ac:dyDescent="0.35"/>
    <row r="22021" s="8" customFormat="1" x14ac:dyDescent="0.35"/>
    <row r="22022" s="8" customFormat="1" x14ac:dyDescent="0.35"/>
    <row r="22023" s="8" customFormat="1" x14ac:dyDescent="0.35"/>
    <row r="22024" s="8" customFormat="1" x14ac:dyDescent="0.35"/>
    <row r="22025" s="8" customFormat="1" x14ac:dyDescent="0.35"/>
    <row r="22026" s="8" customFormat="1" x14ac:dyDescent="0.35"/>
    <row r="22027" s="8" customFormat="1" x14ac:dyDescent="0.35"/>
    <row r="22028" s="8" customFormat="1" x14ac:dyDescent="0.35"/>
    <row r="22029" s="8" customFormat="1" x14ac:dyDescent="0.35"/>
    <row r="22030" s="8" customFormat="1" x14ac:dyDescent="0.35"/>
    <row r="22031" s="8" customFormat="1" x14ac:dyDescent="0.35"/>
    <row r="22032" s="8" customFormat="1" x14ac:dyDescent="0.35"/>
    <row r="22033" s="8" customFormat="1" x14ac:dyDescent="0.35"/>
    <row r="22034" s="8" customFormat="1" x14ac:dyDescent="0.35"/>
    <row r="22035" s="8" customFormat="1" x14ac:dyDescent="0.35"/>
    <row r="22036" s="8" customFormat="1" x14ac:dyDescent="0.35"/>
    <row r="22037" s="8" customFormat="1" x14ac:dyDescent="0.35"/>
    <row r="22038" s="8" customFormat="1" x14ac:dyDescent="0.35"/>
    <row r="22039" s="8" customFormat="1" x14ac:dyDescent="0.35"/>
    <row r="22040" s="8" customFormat="1" x14ac:dyDescent="0.35"/>
    <row r="22041" s="8" customFormat="1" x14ac:dyDescent="0.35"/>
    <row r="22042" s="8" customFormat="1" x14ac:dyDescent="0.35"/>
    <row r="22043" s="8" customFormat="1" x14ac:dyDescent="0.35"/>
    <row r="22044" s="8" customFormat="1" x14ac:dyDescent="0.35"/>
    <row r="22045" s="8" customFormat="1" x14ac:dyDescent="0.35"/>
    <row r="22046" s="8" customFormat="1" x14ac:dyDescent="0.35"/>
    <row r="22047" s="8" customFormat="1" x14ac:dyDescent="0.35"/>
    <row r="22048" s="8" customFormat="1" x14ac:dyDescent="0.35"/>
    <row r="22049" s="8" customFormat="1" x14ac:dyDescent="0.35"/>
    <row r="22050" s="8" customFormat="1" x14ac:dyDescent="0.35"/>
    <row r="22051" s="8" customFormat="1" x14ac:dyDescent="0.35"/>
    <row r="22052" s="8" customFormat="1" x14ac:dyDescent="0.35"/>
    <row r="22053" s="8" customFormat="1" x14ac:dyDescent="0.35"/>
    <row r="22054" s="8" customFormat="1" x14ac:dyDescent="0.35"/>
    <row r="22055" s="8" customFormat="1" x14ac:dyDescent="0.35"/>
    <row r="22056" s="8" customFormat="1" x14ac:dyDescent="0.35"/>
    <row r="22057" s="8" customFormat="1" x14ac:dyDescent="0.35"/>
    <row r="22058" s="8" customFormat="1" x14ac:dyDescent="0.35"/>
    <row r="22059" s="8" customFormat="1" x14ac:dyDescent="0.35"/>
    <row r="22060" s="8" customFormat="1" x14ac:dyDescent="0.35"/>
    <row r="22061" s="8" customFormat="1" x14ac:dyDescent="0.35"/>
    <row r="22062" s="8" customFormat="1" x14ac:dyDescent="0.35"/>
    <row r="22063" s="8" customFormat="1" x14ac:dyDescent="0.35"/>
    <row r="22064" s="8" customFormat="1" x14ac:dyDescent="0.35"/>
    <row r="22065" s="8" customFormat="1" x14ac:dyDescent="0.35"/>
    <row r="22066" s="8" customFormat="1" x14ac:dyDescent="0.35"/>
    <row r="22067" s="8" customFormat="1" x14ac:dyDescent="0.35"/>
    <row r="22068" s="8" customFormat="1" x14ac:dyDescent="0.35"/>
    <row r="22069" s="8" customFormat="1" x14ac:dyDescent="0.35"/>
    <row r="22070" s="8" customFormat="1" x14ac:dyDescent="0.35"/>
    <row r="22071" s="8" customFormat="1" x14ac:dyDescent="0.35"/>
    <row r="22072" s="8" customFormat="1" x14ac:dyDescent="0.35"/>
    <row r="22073" s="8" customFormat="1" x14ac:dyDescent="0.35"/>
    <row r="22074" s="8" customFormat="1" x14ac:dyDescent="0.35"/>
    <row r="22075" s="8" customFormat="1" x14ac:dyDescent="0.35"/>
    <row r="22076" s="8" customFormat="1" x14ac:dyDescent="0.35"/>
    <row r="22077" s="8" customFormat="1" x14ac:dyDescent="0.35"/>
    <row r="22078" s="8" customFormat="1" x14ac:dyDescent="0.35"/>
    <row r="22079" s="8" customFormat="1" x14ac:dyDescent="0.35"/>
    <row r="22080" s="8" customFormat="1" x14ac:dyDescent="0.35"/>
    <row r="22081" s="8" customFormat="1" x14ac:dyDescent="0.35"/>
    <row r="22082" s="8" customFormat="1" x14ac:dyDescent="0.35"/>
    <row r="22083" s="8" customFormat="1" x14ac:dyDescent="0.35"/>
    <row r="22084" s="8" customFormat="1" x14ac:dyDescent="0.35"/>
    <row r="22085" s="8" customFormat="1" x14ac:dyDescent="0.35"/>
    <row r="22086" s="8" customFormat="1" x14ac:dyDescent="0.35"/>
    <row r="22087" s="8" customFormat="1" x14ac:dyDescent="0.35"/>
    <row r="22088" s="8" customFormat="1" x14ac:dyDescent="0.35"/>
    <row r="22089" s="8" customFormat="1" x14ac:dyDescent="0.35"/>
    <row r="22090" s="8" customFormat="1" x14ac:dyDescent="0.35"/>
    <row r="22091" s="8" customFormat="1" x14ac:dyDescent="0.35"/>
    <row r="22092" s="8" customFormat="1" x14ac:dyDescent="0.35"/>
    <row r="22093" s="8" customFormat="1" x14ac:dyDescent="0.35"/>
    <row r="22094" s="8" customFormat="1" x14ac:dyDescent="0.35"/>
    <row r="22095" s="8" customFormat="1" x14ac:dyDescent="0.35"/>
    <row r="22096" s="8" customFormat="1" x14ac:dyDescent="0.35"/>
    <row r="22097" s="8" customFormat="1" x14ac:dyDescent="0.35"/>
    <row r="22098" s="8" customFormat="1" x14ac:dyDescent="0.35"/>
    <row r="22099" s="8" customFormat="1" x14ac:dyDescent="0.35"/>
    <row r="22100" s="8" customFormat="1" x14ac:dyDescent="0.35"/>
    <row r="22101" s="8" customFormat="1" x14ac:dyDescent="0.35"/>
    <row r="22102" s="8" customFormat="1" x14ac:dyDescent="0.35"/>
    <row r="22103" s="8" customFormat="1" x14ac:dyDescent="0.35"/>
    <row r="22104" s="8" customFormat="1" x14ac:dyDescent="0.35"/>
    <row r="22105" s="8" customFormat="1" x14ac:dyDescent="0.35"/>
    <row r="22106" s="8" customFormat="1" x14ac:dyDescent="0.35"/>
    <row r="22107" s="8" customFormat="1" x14ac:dyDescent="0.35"/>
    <row r="22108" s="8" customFormat="1" x14ac:dyDescent="0.35"/>
    <row r="22109" s="8" customFormat="1" x14ac:dyDescent="0.35"/>
    <row r="22110" s="8" customFormat="1" x14ac:dyDescent="0.35"/>
    <row r="22111" s="8" customFormat="1" x14ac:dyDescent="0.35"/>
    <row r="22112" s="8" customFormat="1" x14ac:dyDescent="0.35"/>
    <row r="22113" s="8" customFormat="1" x14ac:dyDescent="0.35"/>
    <row r="22114" s="8" customFormat="1" x14ac:dyDescent="0.35"/>
    <row r="22115" s="8" customFormat="1" x14ac:dyDescent="0.35"/>
    <row r="22116" s="8" customFormat="1" x14ac:dyDescent="0.35"/>
    <row r="22117" s="8" customFormat="1" x14ac:dyDescent="0.35"/>
    <row r="22118" s="8" customFormat="1" x14ac:dyDescent="0.35"/>
    <row r="22119" s="8" customFormat="1" x14ac:dyDescent="0.35"/>
    <row r="22120" s="8" customFormat="1" x14ac:dyDescent="0.35"/>
    <row r="22121" s="8" customFormat="1" x14ac:dyDescent="0.35"/>
    <row r="22122" s="8" customFormat="1" x14ac:dyDescent="0.35"/>
    <row r="22123" s="8" customFormat="1" x14ac:dyDescent="0.35"/>
    <row r="22124" s="8" customFormat="1" x14ac:dyDescent="0.35"/>
    <row r="22125" s="8" customFormat="1" x14ac:dyDescent="0.35"/>
    <row r="22126" s="8" customFormat="1" x14ac:dyDescent="0.35"/>
    <row r="22127" s="8" customFormat="1" x14ac:dyDescent="0.35"/>
    <row r="22128" s="8" customFormat="1" x14ac:dyDescent="0.35"/>
    <row r="22129" s="8" customFormat="1" x14ac:dyDescent="0.35"/>
    <row r="22130" s="8" customFormat="1" x14ac:dyDescent="0.35"/>
    <row r="22131" s="8" customFormat="1" x14ac:dyDescent="0.35"/>
    <row r="22132" s="8" customFormat="1" x14ac:dyDescent="0.35"/>
    <row r="22133" s="8" customFormat="1" x14ac:dyDescent="0.35"/>
    <row r="22134" s="8" customFormat="1" x14ac:dyDescent="0.35"/>
    <row r="22135" s="8" customFormat="1" x14ac:dyDescent="0.35"/>
    <row r="22136" s="8" customFormat="1" x14ac:dyDescent="0.35"/>
    <row r="22137" s="8" customFormat="1" x14ac:dyDescent="0.35"/>
    <row r="22138" s="8" customFormat="1" x14ac:dyDescent="0.35"/>
    <row r="22139" s="8" customFormat="1" x14ac:dyDescent="0.35"/>
    <row r="22140" s="8" customFormat="1" x14ac:dyDescent="0.35"/>
    <row r="22141" s="8" customFormat="1" x14ac:dyDescent="0.35"/>
    <row r="22142" s="8" customFormat="1" x14ac:dyDescent="0.35"/>
    <row r="22143" s="8" customFormat="1" x14ac:dyDescent="0.35"/>
    <row r="22144" s="8" customFormat="1" x14ac:dyDescent="0.35"/>
    <row r="22145" s="8" customFormat="1" x14ac:dyDescent="0.35"/>
    <row r="22146" s="8" customFormat="1" x14ac:dyDescent="0.35"/>
    <row r="22147" s="8" customFormat="1" x14ac:dyDescent="0.35"/>
    <row r="22148" s="8" customFormat="1" x14ac:dyDescent="0.35"/>
    <row r="22149" s="8" customFormat="1" x14ac:dyDescent="0.35"/>
    <row r="22150" s="8" customFormat="1" x14ac:dyDescent="0.35"/>
    <row r="22151" s="8" customFormat="1" x14ac:dyDescent="0.35"/>
    <row r="22152" s="8" customFormat="1" x14ac:dyDescent="0.35"/>
    <row r="22153" s="8" customFormat="1" x14ac:dyDescent="0.35"/>
    <row r="22154" s="8" customFormat="1" x14ac:dyDescent="0.35"/>
    <row r="22155" s="8" customFormat="1" x14ac:dyDescent="0.35"/>
    <row r="22156" s="8" customFormat="1" x14ac:dyDescent="0.35"/>
    <row r="22157" s="8" customFormat="1" x14ac:dyDescent="0.35"/>
    <row r="22158" s="8" customFormat="1" x14ac:dyDescent="0.35"/>
    <row r="22159" s="8" customFormat="1" x14ac:dyDescent="0.35"/>
    <row r="22160" s="8" customFormat="1" x14ac:dyDescent="0.35"/>
    <row r="22161" s="8" customFormat="1" x14ac:dyDescent="0.35"/>
    <row r="22162" s="8" customFormat="1" x14ac:dyDescent="0.35"/>
    <row r="22163" s="8" customFormat="1" x14ac:dyDescent="0.35"/>
    <row r="22164" s="8" customFormat="1" x14ac:dyDescent="0.35"/>
    <row r="22165" s="8" customFormat="1" x14ac:dyDescent="0.35"/>
    <row r="22166" s="8" customFormat="1" x14ac:dyDescent="0.35"/>
    <row r="22167" s="8" customFormat="1" x14ac:dyDescent="0.35"/>
    <row r="22168" s="8" customFormat="1" x14ac:dyDescent="0.35"/>
    <row r="22169" s="8" customFormat="1" x14ac:dyDescent="0.35"/>
    <row r="22170" s="8" customFormat="1" x14ac:dyDescent="0.35"/>
    <row r="22171" s="8" customFormat="1" x14ac:dyDescent="0.35"/>
    <row r="22172" s="8" customFormat="1" x14ac:dyDescent="0.35"/>
    <row r="22173" s="8" customFormat="1" x14ac:dyDescent="0.35"/>
    <row r="22174" s="8" customFormat="1" x14ac:dyDescent="0.35"/>
    <row r="22175" s="8" customFormat="1" x14ac:dyDescent="0.35"/>
    <row r="22176" s="8" customFormat="1" x14ac:dyDescent="0.35"/>
    <row r="22177" s="8" customFormat="1" x14ac:dyDescent="0.35"/>
    <row r="22178" s="8" customFormat="1" x14ac:dyDescent="0.35"/>
    <row r="22179" s="8" customFormat="1" x14ac:dyDescent="0.35"/>
    <row r="22180" s="8" customFormat="1" x14ac:dyDescent="0.35"/>
    <row r="22181" s="8" customFormat="1" x14ac:dyDescent="0.35"/>
    <row r="22182" s="8" customFormat="1" x14ac:dyDescent="0.35"/>
    <row r="22183" s="8" customFormat="1" x14ac:dyDescent="0.35"/>
    <row r="22184" s="8" customFormat="1" x14ac:dyDescent="0.35"/>
    <row r="22185" s="8" customFormat="1" x14ac:dyDescent="0.35"/>
    <row r="22186" s="8" customFormat="1" x14ac:dyDescent="0.35"/>
    <row r="22187" s="8" customFormat="1" x14ac:dyDescent="0.35"/>
    <row r="22188" s="8" customFormat="1" x14ac:dyDescent="0.35"/>
    <row r="22189" s="8" customFormat="1" x14ac:dyDescent="0.35"/>
    <row r="22190" s="8" customFormat="1" x14ac:dyDescent="0.35"/>
    <row r="22191" s="8" customFormat="1" x14ac:dyDescent="0.35"/>
    <row r="22192" s="8" customFormat="1" x14ac:dyDescent="0.35"/>
    <row r="22193" s="8" customFormat="1" x14ac:dyDescent="0.35"/>
    <row r="22194" s="8" customFormat="1" x14ac:dyDescent="0.35"/>
    <row r="22195" s="8" customFormat="1" x14ac:dyDescent="0.35"/>
    <row r="22196" s="8" customFormat="1" x14ac:dyDescent="0.35"/>
    <row r="22197" s="8" customFormat="1" x14ac:dyDescent="0.35"/>
    <row r="22198" s="8" customFormat="1" x14ac:dyDescent="0.35"/>
    <row r="22199" s="8" customFormat="1" x14ac:dyDescent="0.35"/>
    <row r="22200" s="8" customFormat="1" x14ac:dyDescent="0.35"/>
    <row r="22201" s="8" customFormat="1" x14ac:dyDescent="0.35"/>
    <row r="22202" s="8" customFormat="1" x14ac:dyDescent="0.35"/>
    <row r="22203" s="8" customFormat="1" x14ac:dyDescent="0.35"/>
    <row r="22204" s="8" customFormat="1" x14ac:dyDescent="0.35"/>
    <row r="22205" s="8" customFormat="1" x14ac:dyDescent="0.35"/>
    <row r="22206" s="8" customFormat="1" x14ac:dyDescent="0.35"/>
    <row r="22207" s="8" customFormat="1" x14ac:dyDescent="0.35"/>
    <row r="22208" s="8" customFormat="1" x14ac:dyDescent="0.35"/>
    <row r="22209" s="8" customFormat="1" x14ac:dyDescent="0.35"/>
    <row r="22210" s="8" customFormat="1" x14ac:dyDescent="0.35"/>
    <row r="22211" s="8" customFormat="1" x14ac:dyDescent="0.35"/>
    <row r="22212" s="8" customFormat="1" x14ac:dyDescent="0.35"/>
    <row r="22213" s="8" customFormat="1" x14ac:dyDescent="0.35"/>
    <row r="22214" s="8" customFormat="1" x14ac:dyDescent="0.35"/>
    <row r="22215" s="8" customFormat="1" x14ac:dyDescent="0.35"/>
    <row r="22216" s="8" customFormat="1" x14ac:dyDescent="0.35"/>
    <row r="22217" s="8" customFormat="1" x14ac:dyDescent="0.35"/>
    <row r="22218" s="8" customFormat="1" x14ac:dyDescent="0.35"/>
    <row r="22219" s="8" customFormat="1" x14ac:dyDescent="0.35"/>
    <row r="22220" s="8" customFormat="1" x14ac:dyDescent="0.35"/>
    <row r="22221" s="8" customFormat="1" x14ac:dyDescent="0.35"/>
    <row r="22222" s="8" customFormat="1" x14ac:dyDescent="0.35"/>
    <row r="22223" s="8" customFormat="1" x14ac:dyDescent="0.35"/>
    <row r="22224" s="8" customFormat="1" x14ac:dyDescent="0.35"/>
    <row r="22225" s="8" customFormat="1" x14ac:dyDescent="0.35"/>
    <row r="22226" s="8" customFormat="1" x14ac:dyDescent="0.35"/>
    <row r="22227" s="8" customFormat="1" x14ac:dyDescent="0.35"/>
    <row r="22228" s="8" customFormat="1" x14ac:dyDescent="0.35"/>
    <row r="22229" s="8" customFormat="1" x14ac:dyDescent="0.35"/>
    <row r="22230" s="8" customFormat="1" x14ac:dyDescent="0.35"/>
    <row r="22231" s="8" customFormat="1" x14ac:dyDescent="0.35"/>
    <row r="22232" s="8" customFormat="1" x14ac:dyDescent="0.35"/>
    <row r="22233" s="8" customFormat="1" x14ac:dyDescent="0.35"/>
    <row r="22234" s="8" customFormat="1" x14ac:dyDescent="0.35"/>
    <row r="22235" s="8" customFormat="1" x14ac:dyDescent="0.35"/>
    <row r="22236" s="8" customFormat="1" x14ac:dyDescent="0.35"/>
    <row r="22237" s="8" customFormat="1" x14ac:dyDescent="0.35"/>
    <row r="22238" s="8" customFormat="1" x14ac:dyDescent="0.35"/>
    <row r="22239" s="8" customFormat="1" x14ac:dyDescent="0.35"/>
    <row r="22240" s="8" customFormat="1" x14ac:dyDescent="0.35"/>
    <row r="22241" s="8" customFormat="1" x14ac:dyDescent="0.35"/>
    <row r="22242" s="8" customFormat="1" x14ac:dyDescent="0.35"/>
    <row r="22243" s="8" customFormat="1" x14ac:dyDescent="0.35"/>
    <row r="22244" s="8" customFormat="1" x14ac:dyDescent="0.35"/>
    <row r="22245" s="8" customFormat="1" x14ac:dyDescent="0.35"/>
    <row r="22246" s="8" customFormat="1" x14ac:dyDescent="0.35"/>
    <row r="22247" s="8" customFormat="1" x14ac:dyDescent="0.35"/>
    <row r="22248" s="8" customFormat="1" x14ac:dyDescent="0.35"/>
    <row r="22249" s="8" customFormat="1" x14ac:dyDescent="0.35"/>
    <row r="22250" s="8" customFormat="1" x14ac:dyDescent="0.35"/>
    <row r="22251" s="8" customFormat="1" x14ac:dyDescent="0.35"/>
    <row r="22252" s="8" customFormat="1" x14ac:dyDescent="0.35"/>
    <row r="22253" s="8" customFormat="1" x14ac:dyDescent="0.35"/>
    <row r="22254" s="8" customFormat="1" x14ac:dyDescent="0.35"/>
    <row r="22255" s="8" customFormat="1" x14ac:dyDescent="0.35"/>
    <row r="22256" s="8" customFormat="1" x14ac:dyDescent="0.35"/>
    <row r="22257" s="8" customFormat="1" x14ac:dyDescent="0.35"/>
    <row r="22258" s="8" customFormat="1" x14ac:dyDescent="0.35"/>
    <row r="22259" s="8" customFormat="1" x14ac:dyDescent="0.35"/>
    <row r="22260" s="8" customFormat="1" x14ac:dyDescent="0.35"/>
    <row r="22261" s="8" customFormat="1" x14ac:dyDescent="0.35"/>
    <row r="22262" s="8" customFormat="1" x14ac:dyDescent="0.35"/>
    <row r="22263" s="8" customFormat="1" x14ac:dyDescent="0.35"/>
    <row r="22264" s="8" customFormat="1" x14ac:dyDescent="0.35"/>
    <row r="22265" s="8" customFormat="1" x14ac:dyDescent="0.35"/>
    <row r="22266" s="8" customFormat="1" x14ac:dyDescent="0.35"/>
    <row r="22267" s="8" customFormat="1" x14ac:dyDescent="0.35"/>
    <row r="22268" s="8" customFormat="1" x14ac:dyDescent="0.35"/>
    <row r="22269" s="8" customFormat="1" x14ac:dyDescent="0.35"/>
    <row r="22270" s="8" customFormat="1" x14ac:dyDescent="0.35"/>
    <row r="22271" s="8" customFormat="1" x14ac:dyDescent="0.35"/>
    <row r="22272" s="8" customFormat="1" x14ac:dyDescent="0.35"/>
    <row r="22273" s="8" customFormat="1" x14ac:dyDescent="0.35"/>
    <row r="22274" s="8" customFormat="1" x14ac:dyDescent="0.35"/>
    <row r="22275" s="8" customFormat="1" x14ac:dyDescent="0.35"/>
    <row r="22276" s="8" customFormat="1" x14ac:dyDescent="0.35"/>
    <row r="22277" s="8" customFormat="1" x14ac:dyDescent="0.35"/>
    <row r="22278" s="8" customFormat="1" x14ac:dyDescent="0.35"/>
    <row r="22279" s="8" customFormat="1" x14ac:dyDescent="0.35"/>
    <row r="22280" s="8" customFormat="1" x14ac:dyDescent="0.35"/>
    <row r="22281" s="8" customFormat="1" x14ac:dyDescent="0.35"/>
    <row r="22282" s="8" customFormat="1" x14ac:dyDescent="0.35"/>
    <row r="22283" s="8" customFormat="1" x14ac:dyDescent="0.35"/>
    <row r="22284" s="8" customFormat="1" x14ac:dyDescent="0.35"/>
    <row r="22285" s="8" customFormat="1" x14ac:dyDescent="0.35"/>
    <row r="22286" s="8" customFormat="1" x14ac:dyDescent="0.35"/>
    <row r="22287" s="8" customFormat="1" x14ac:dyDescent="0.35"/>
    <row r="22288" s="8" customFormat="1" x14ac:dyDescent="0.35"/>
    <row r="22289" s="8" customFormat="1" x14ac:dyDescent="0.35"/>
    <row r="22290" s="8" customFormat="1" x14ac:dyDescent="0.35"/>
    <row r="22291" s="8" customFormat="1" x14ac:dyDescent="0.35"/>
    <row r="22292" s="8" customFormat="1" x14ac:dyDescent="0.35"/>
    <row r="22293" s="8" customFormat="1" x14ac:dyDescent="0.35"/>
    <row r="22294" s="8" customFormat="1" x14ac:dyDescent="0.35"/>
    <row r="22295" s="8" customFormat="1" x14ac:dyDescent="0.35"/>
    <row r="22296" s="8" customFormat="1" x14ac:dyDescent="0.35"/>
    <row r="22297" s="8" customFormat="1" x14ac:dyDescent="0.35"/>
    <row r="22298" s="8" customFormat="1" x14ac:dyDescent="0.35"/>
    <row r="22299" s="8" customFormat="1" x14ac:dyDescent="0.35"/>
    <row r="22300" s="8" customFormat="1" x14ac:dyDescent="0.35"/>
    <row r="22301" s="8" customFormat="1" x14ac:dyDescent="0.35"/>
    <row r="22302" s="8" customFormat="1" x14ac:dyDescent="0.35"/>
    <row r="22303" s="8" customFormat="1" x14ac:dyDescent="0.35"/>
    <row r="22304" s="8" customFormat="1" x14ac:dyDescent="0.35"/>
    <row r="22305" s="8" customFormat="1" x14ac:dyDescent="0.35"/>
    <row r="22306" s="8" customFormat="1" x14ac:dyDescent="0.35"/>
    <row r="22307" s="8" customFormat="1" x14ac:dyDescent="0.35"/>
    <row r="22308" s="8" customFormat="1" x14ac:dyDescent="0.35"/>
    <row r="22309" s="8" customFormat="1" x14ac:dyDescent="0.35"/>
    <row r="22310" s="8" customFormat="1" x14ac:dyDescent="0.35"/>
    <row r="22311" s="8" customFormat="1" x14ac:dyDescent="0.35"/>
    <row r="22312" s="8" customFormat="1" x14ac:dyDescent="0.35"/>
    <row r="22313" s="8" customFormat="1" x14ac:dyDescent="0.35"/>
    <row r="22314" s="8" customFormat="1" x14ac:dyDescent="0.35"/>
    <row r="22315" s="8" customFormat="1" x14ac:dyDescent="0.35"/>
    <row r="22316" s="8" customFormat="1" x14ac:dyDescent="0.35"/>
    <row r="22317" s="8" customFormat="1" x14ac:dyDescent="0.35"/>
    <row r="22318" s="8" customFormat="1" x14ac:dyDescent="0.35"/>
    <row r="22319" s="8" customFormat="1" x14ac:dyDescent="0.35"/>
    <row r="22320" s="8" customFormat="1" x14ac:dyDescent="0.35"/>
    <row r="22321" s="8" customFormat="1" x14ac:dyDescent="0.35"/>
    <row r="22322" s="8" customFormat="1" x14ac:dyDescent="0.35"/>
    <row r="22323" s="8" customFormat="1" x14ac:dyDescent="0.35"/>
    <row r="22324" s="8" customFormat="1" x14ac:dyDescent="0.35"/>
    <row r="22325" s="8" customFormat="1" x14ac:dyDescent="0.35"/>
    <row r="22326" s="8" customFormat="1" x14ac:dyDescent="0.35"/>
    <row r="22327" s="8" customFormat="1" x14ac:dyDescent="0.35"/>
    <row r="22328" s="8" customFormat="1" x14ac:dyDescent="0.35"/>
    <row r="22329" s="8" customFormat="1" x14ac:dyDescent="0.35"/>
    <row r="22330" s="8" customFormat="1" x14ac:dyDescent="0.35"/>
    <row r="22331" s="8" customFormat="1" x14ac:dyDescent="0.35"/>
    <row r="22332" s="8" customFormat="1" x14ac:dyDescent="0.35"/>
    <row r="22333" s="8" customFormat="1" x14ac:dyDescent="0.35"/>
    <row r="22334" s="8" customFormat="1" x14ac:dyDescent="0.35"/>
    <row r="22335" s="8" customFormat="1" x14ac:dyDescent="0.35"/>
    <row r="22336" s="8" customFormat="1" x14ac:dyDescent="0.35"/>
    <row r="22337" s="8" customFormat="1" x14ac:dyDescent="0.35"/>
    <row r="22338" s="8" customFormat="1" x14ac:dyDescent="0.35"/>
    <row r="22339" s="8" customFormat="1" x14ac:dyDescent="0.35"/>
    <row r="22340" s="8" customFormat="1" x14ac:dyDescent="0.35"/>
    <row r="22341" s="8" customFormat="1" x14ac:dyDescent="0.35"/>
    <row r="22342" s="8" customFormat="1" x14ac:dyDescent="0.35"/>
    <row r="22343" s="8" customFormat="1" x14ac:dyDescent="0.35"/>
    <row r="22344" s="8" customFormat="1" x14ac:dyDescent="0.35"/>
    <row r="22345" s="8" customFormat="1" x14ac:dyDescent="0.35"/>
    <row r="22346" s="8" customFormat="1" x14ac:dyDescent="0.35"/>
    <row r="22347" s="8" customFormat="1" x14ac:dyDescent="0.35"/>
    <row r="22348" s="8" customFormat="1" x14ac:dyDescent="0.35"/>
    <row r="22349" s="8" customFormat="1" x14ac:dyDescent="0.35"/>
    <row r="22350" s="8" customFormat="1" x14ac:dyDescent="0.35"/>
    <row r="22351" s="8" customFormat="1" x14ac:dyDescent="0.35"/>
    <row r="22352" s="8" customFormat="1" x14ac:dyDescent="0.35"/>
    <row r="22353" s="8" customFormat="1" x14ac:dyDescent="0.35"/>
    <row r="22354" s="8" customFormat="1" x14ac:dyDescent="0.35"/>
    <row r="22355" s="8" customFormat="1" x14ac:dyDescent="0.35"/>
    <row r="22356" s="8" customFormat="1" x14ac:dyDescent="0.35"/>
    <row r="22357" s="8" customFormat="1" x14ac:dyDescent="0.35"/>
    <row r="22358" s="8" customFormat="1" x14ac:dyDescent="0.35"/>
    <row r="22359" s="8" customFormat="1" x14ac:dyDescent="0.35"/>
    <row r="22360" s="8" customFormat="1" x14ac:dyDescent="0.35"/>
    <row r="22361" s="8" customFormat="1" x14ac:dyDescent="0.35"/>
    <row r="22362" s="8" customFormat="1" x14ac:dyDescent="0.35"/>
    <row r="22363" s="8" customFormat="1" x14ac:dyDescent="0.35"/>
    <row r="22364" s="8" customFormat="1" x14ac:dyDescent="0.35"/>
    <row r="22365" s="8" customFormat="1" x14ac:dyDescent="0.35"/>
    <row r="22366" s="8" customFormat="1" x14ac:dyDescent="0.35"/>
    <row r="22367" s="8" customFormat="1" x14ac:dyDescent="0.35"/>
    <row r="22368" s="8" customFormat="1" x14ac:dyDescent="0.35"/>
    <row r="22369" s="8" customFormat="1" x14ac:dyDescent="0.35"/>
    <row r="22370" s="8" customFormat="1" x14ac:dyDescent="0.35"/>
    <row r="22371" s="8" customFormat="1" x14ac:dyDescent="0.35"/>
    <row r="22372" s="8" customFormat="1" x14ac:dyDescent="0.35"/>
    <row r="22373" s="8" customFormat="1" x14ac:dyDescent="0.35"/>
    <row r="22374" s="8" customFormat="1" x14ac:dyDescent="0.35"/>
    <row r="22375" s="8" customFormat="1" x14ac:dyDescent="0.35"/>
    <row r="22376" s="8" customFormat="1" x14ac:dyDescent="0.35"/>
    <row r="22377" s="8" customFormat="1" x14ac:dyDescent="0.35"/>
    <row r="22378" s="8" customFormat="1" x14ac:dyDescent="0.35"/>
    <row r="22379" s="8" customFormat="1" x14ac:dyDescent="0.35"/>
    <row r="22380" s="8" customFormat="1" x14ac:dyDescent="0.35"/>
    <row r="22381" s="8" customFormat="1" x14ac:dyDescent="0.35"/>
    <row r="22382" s="8" customFormat="1" x14ac:dyDescent="0.35"/>
    <row r="22383" s="8" customFormat="1" x14ac:dyDescent="0.35"/>
    <row r="22384" s="8" customFormat="1" x14ac:dyDescent="0.35"/>
    <row r="22385" s="8" customFormat="1" x14ac:dyDescent="0.35"/>
    <row r="22386" s="8" customFormat="1" x14ac:dyDescent="0.35"/>
    <row r="22387" s="8" customFormat="1" x14ac:dyDescent="0.35"/>
    <row r="22388" s="8" customFormat="1" x14ac:dyDescent="0.35"/>
    <row r="22389" s="8" customFormat="1" x14ac:dyDescent="0.35"/>
    <row r="22390" s="8" customFormat="1" x14ac:dyDescent="0.35"/>
    <row r="22391" s="8" customFormat="1" x14ac:dyDescent="0.35"/>
    <row r="22392" s="8" customFormat="1" x14ac:dyDescent="0.35"/>
    <row r="22393" s="8" customFormat="1" x14ac:dyDescent="0.35"/>
    <row r="22394" s="8" customFormat="1" x14ac:dyDescent="0.35"/>
    <row r="22395" s="8" customFormat="1" x14ac:dyDescent="0.35"/>
    <row r="22396" s="8" customFormat="1" x14ac:dyDescent="0.35"/>
    <row r="22397" s="8" customFormat="1" x14ac:dyDescent="0.35"/>
    <row r="22398" s="8" customFormat="1" x14ac:dyDescent="0.35"/>
    <row r="22399" s="8" customFormat="1" x14ac:dyDescent="0.35"/>
    <row r="22400" s="8" customFormat="1" x14ac:dyDescent="0.35"/>
    <row r="22401" s="8" customFormat="1" x14ac:dyDescent="0.35"/>
    <row r="22402" s="8" customFormat="1" x14ac:dyDescent="0.35"/>
    <row r="22403" s="8" customFormat="1" x14ac:dyDescent="0.35"/>
    <row r="22404" s="8" customFormat="1" x14ac:dyDescent="0.35"/>
    <row r="22405" s="8" customFormat="1" x14ac:dyDescent="0.35"/>
    <row r="22406" s="8" customFormat="1" x14ac:dyDescent="0.35"/>
    <row r="22407" s="8" customFormat="1" x14ac:dyDescent="0.35"/>
    <row r="22408" s="8" customFormat="1" x14ac:dyDescent="0.35"/>
    <row r="22409" s="8" customFormat="1" x14ac:dyDescent="0.35"/>
    <row r="22410" s="8" customFormat="1" x14ac:dyDescent="0.35"/>
    <row r="22411" s="8" customFormat="1" x14ac:dyDescent="0.35"/>
    <row r="22412" s="8" customFormat="1" x14ac:dyDescent="0.35"/>
    <row r="22413" s="8" customFormat="1" x14ac:dyDescent="0.35"/>
    <row r="22414" s="8" customFormat="1" x14ac:dyDescent="0.35"/>
    <row r="22415" s="8" customFormat="1" x14ac:dyDescent="0.35"/>
    <row r="22416" s="8" customFormat="1" x14ac:dyDescent="0.35"/>
    <row r="22417" s="8" customFormat="1" x14ac:dyDescent="0.35"/>
    <row r="22418" s="8" customFormat="1" x14ac:dyDescent="0.35"/>
    <row r="22419" s="8" customFormat="1" x14ac:dyDescent="0.35"/>
    <row r="22420" s="8" customFormat="1" x14ac:dyDescent="0.35"/>
    <row r="22421" s="8" customFormat="1" x14ac:dyDescent="0.35"/>
    <row r="22422" s="8" customFormat="1" x14ac:dyDescent="0.35"/>
    <row r="22423" s="8" customFormat="1" x14ac:dyDescent="0.35"/>
    <row r="22424" s="8" customFormat="1" x14ac:dyDescent="0.35"/>
    <row r="22425" s="8" customFormat="1" x14ac:dyDescent="0.35"/>
    <row r="22426" s="8" customFormat="1" x14ac:dyDescent="0.35"/>
    <row r="22427" s="8" customFormat="1" x14ac:dyDescent="0.35"/>
    <row r="22428" s="8" customFormat="1" x14ac:dyDescent="0.35"/>
    <row r="22429" s="8" customFormat="1" x14ac:dyDescent="0.35"/>
    <row r="22430" s="8" customFormat="1" x14ac:dyDescent="0.35"/>
    <row r="22431" s="8" customFormat="1" x14ac:dyDescent="0.35"/>
    <row r="22432" s="8" customFormat="1" x14ac:dyDescent="0.35"/>
    <row r="22433" s="8" customFormat="1" x14ac:dyDescent="0.35"/>
    <row r="22434" s="8" customFormat="1" x14ac:dyDescent="0.35"/>
    <row r="22435" s="8" customFormat="1" x14ac:dyDescent="0.35"/>
    <row r="22436" s="8" customFormat="1" x14ac:dyDescent="0.35"/>
    <row r="22437" s="8" customFormat="1" x14ac:dyDescent="0.35"/>
    <row r="22438" s="8" customFormat="1" x14ac:dyDescent="0.35"/>
    <row r="22439" s="8" customFormat="1" x14ac:dyDescent="0.35"/>
    <row r="22440" s="8" customFormat="1" x14ac:dyDescent="0.35"/>
    <row r="22441" s="8" customFormat="1" x14ac:dyDescent="0.35"/>
    <row r="22442" s="8" customFormat="1" x14ac:dyDescent="0.35"/>
    <row r="22443" s="8" customFormat="1" x14ac:dyDescent="0.35"/>
    <row r="22444" s="8" customFormat="1" x14ac:dyDescent="0.35"/>
    <row r="22445" s="8" customFormat="1" x14ac:dyDescent="0.35"/>
    <row r="22446" s="8" customFormat="1" x14ac:dyDescent="0.35"/>
    <row r="22447" s="8" customFormat="1" x14ac:dyDescent="0.35"/>
    <row r="22448" s="8" customFormat="1" x14ac:dyDescent="0.35"/>
    <row r="22449" s="8" customFormat="1" x14ac:dyDescent="0.35"/>
    <row r="22450" s="8" customFormat="1" x14ac:dyDescent="0.35"/>
    <row r="22451" s="8" customFormat="1" x14ac:dyDescent="0.35"/>
    <row r="22452" s="8" customFormat="1" x14ac:dyDescent="0.35"/>
    <row r="22453" s="8" customFormat="1" x14ac:dyDescent="0.35"/>
    <row r="22454" s="8" customFormat="1" x14ac:dyDescent="0.35"/>
    <row r="22455" s="8" customFormat="1" x14ac:dyDescent="0.35"/>
    <row r="22456" s="8" customFormat="1" x14ac:dyDescent="0.35"/>
    <row r="22457" s="8" customFormat="1" x14ac:dyDescent="0.35"/>
    <row r="22458" s="8" customFormat="1" x14ac:dyDescent="0.35"/>
    <row r="22459" s="8" customFormat="1" x14ac:dyDescent="0.35"/>
    <row r="22460" s="8" customFormat="1" x14ac:dyDescent="0.35"/>
    <row r="22461" s="8" customFormat="1" x14ac:dyDescent="0.35"/>
    <row r="22462" s="8" customFormat="1" x14ac:dyDescent="0.35"/>
    <row r="22463" s="8" customFormat="1" x14ac:dyDescent="0.35"/>
    <row r="22464" s="8" customFormat="1" x14ac:dyDescent="0.35"/>
    <row r="22465" s="8" customFormat="1" x14ac:dyDescent="0.35"/>
    <row r="22466" s="8" customFormat="1" x14ac:dyDescent="0.35"/>
    <row r="22467" s="8" customFormat="1" x14ac:dyDescent="0.35"/>
    <row r="22468" s="8" customFormat="1" x14ac:dyDescent="0.35"/>
    <row r="22469" s="8" customFormat="1" x14ac:dyDescent="0.35"/>
    <row r="22470" s="8" customFormat="1" x14ac:dyDescent="0.35"/>
    <row r="22471" s="8" customFormat="1" x14ac:dyDescent="0.35"/>
    <row r="22472" s="8" customFormat="1" x14ac:dyDescent="0.35"/>
    <row r="22473" s="8" customFormat="1" x14ac:dyDescent="0.35"/>
    <row r="22474" s="8" customFormat="1" x14ac:dyDescent="0.35"/>
    <row r="22475" s="8" customFormat="1" x14ac:dyDescent="0.35"/>
    <row r="22476" s="8" customFormat="1" x14ac:dyDescent="0.35"/>
    <row r="22477" s="8" customFormat="1" x14ac:dyDescent="0.35"/>
    <row r="22478" s="8" customFormat="1" x14ac:dyDescent="0.35"/>
    <row r="22479" s="8" customFormat="1" x14ac:dyDescent="0.35"/>
    <row r="22480" s="8" customFormat="1" x14ac:dyDescent="0.35"/>
    <row r="22481" s="8" customFormat="1" x14ac:dyDescent="0.35"/>
    <row r="22482" s="8" customFormat="1" x14ac:dyDescent="0.35"/>
    <row r="22483" s="8" customFormat="1" x14ac:dyDescent="0.35"/>
    <row r="22484" s="8" customFormat="1" x14ac:dyDescent="0.35"/>
    <row r="22485" s="8" customFormat="1" x14ac:dyDescent="0.35"/>
    <row r="22486" s="8" customFormat="1" x14ac:dyDescent="0.35"/>
    <row r="22487" s="8" customFormat="1" x14ac:dyDescent="0.35"/>
    <row r="22488" s="8" customFormat="1" x14ac:dyDescent="0.35"/>
    <row r="22489" s="8" customFormat="1" x14ac:dyDescent="0.35"/>
    <row r="22490" s="8" customFormat="1" x14ac:dyDescent="0.35"/>
    <row r="22491" s="8" customFormat="1" x14ac:dyDescent="0.35"/>
    <row r="22492" s="8" customFormat="1" x14ac:dyDescent="0.35"/>
    <row r="22493" s="8" customFormat="1" x14ac:dyDescent="0.35"/>
    <row r="22494" s="8" customFormat="1" x14ac:dyDescent="0.35"/>
    <row r="22495" s="8" customFormat="1" x14ac:dyDescent="0.35"/>
    <row r="22496" s="8" customFormat="1" x14ac:dyDescent="0.35"/>
    <row r="22497" s="8" customFormat="1" x14ac:dyDescent="0.35"/>
    <row r="22498" s="8" customFormat="1" x14ac:dyDescent="0.35"/>
    <row r="22499" s="8" customFormat="1" x14ac:dyDescent="0.35"/>
    <row r="22500" s="8" customFormat="1" x14ac:dyDescent="0.35"/>
    <row r="22501" s="8" customFormat="1" x14ac:dyDescent="0.35"/>
    <row r="22502" s="8" customFormat="1" x14ac:dyDescent="0.35"/>
    <row r="22503" s="8" customFormat="1" x14ac:dyDescent="0.35"/>
    <row r="22504" s="8" customFormat="1" x14ac:dyDescent="0.35"/>
    <row r="22505" s="8" customFormat="1" x14ac:dyDescent="0.35"/>
    <row r="22506" s="8" customFormat="1" x14ac:dyDescent="0.35"/>
    <row r="22507" s="8" customFormat="1" x14ac:dyDescent="0.35"/>
    <row r="22508" s="8" customFormat="1" x14ac:dyDescent="0.35"/>
    <row r="22509" s="8" customFormat="1" x14ac:dyDescent="0.35"/>
    <row r="22510" s="8" customFormat="1" x14ac:dyDescent="0.35"/>
    <row r="22511" s="8" customFormat="1" x14ac:dyDescent="0.35"/>
    <row r="22512" s="8" customFormat="1" x14ac:dyDescent="0.35"/>
    <row r="22513" s="8" customFormat="1" x14ac:dyDescent="0.35"/>
    <row r="22514" s="8" customFormat="1" x14ac:dyDescent="0.35"/>
    <row r="22515" s="8" customFormat="1" x14ac:dyDescent="0.35"/>
    <row r="22516" s="8" customFormat="1" x14ac:dyDescent="0.35"/>
    <row r="22517" s="8" customFormat="1" x14ac:dyDescent="0.35"/>
    <row r="22518" s="8" customFormat="1" x14ac:dyDescent="0.35"/>
    <row r="22519" s="8" customFormat="1" x14ac:dyDescent="0.35"/>
    <row r="22520" s="8" customFormat="1" x14ac:dyDescent="0.35"/>
    <row r="22521" s="8" customFormat="1" x14ac:dyDescent="0.35"/>
    <row r="22522" s="8" customFormat="1" x14ac:dyDescent="0.35"/>
    <row r="22523" s="8" customFormat="1" x14ac:dyDescent="0.35"/>
    <row r="22524" s="8" customFormat="1" x14ac:dyDescent="0.35"/>
    <row r="22525" s="8" customFormat="1" x14ac:dyDescent="0.35"/>
    <row r="22526" s="8" customFormat="1" x14ac:dyDescent="0.35"/>
    <row r="22527" s="8" customFormat="1" x14ac:dyDescent="0.35"/>
    <row r="22528" s="8" customFormat="1" x14ac:dyDescent="0.35"/>
    <row r="22529" s="8" customFormat="1" x14ac:dyDescent="0.35"/>
    <row r="22530" s="8" customFormat="1" x14ac:dyDescent="0.35"/>
    <row r="22531" s="8" customFormat="1" x14ac:dyDescent="0.35"/>
    <row r="22532" s="8" customFormat="1" x14ac:dyDescent="0.35"/>
    <row r="22533" s="8" customFormat="1" x14ac:dyDescent="0.35"/>
    <row r="22534" s="8" customFormat="1" x14ac:dyDescent="0.35"/>
    <row r="22535" s="8" customFormat="1" x14ac:dyDescent="0.35"/>
    <row r="22536" s="8" customFormat="1" x14ac:dyDescent="0.35"/>
    <row r="22537" s="8" customFormat="1" x14ac:dyDescent="0.35"/>
    <row r="22538" s="8" customFormat="1" x14ac:dyDescent="0.35"/>
    <row r="22539" s="8" customFormat="1" x14ac:dyDescent="0.35"/>
    <row r="22540" s="8" customFormat="1" x14ac:dyDescent="0.35"/>
    <row r="22541" s="8" customFormat="1" x14ac:dyDescent="0.35"/>
    <row r="22542" s="8" customFormat="1" x14ac:dyDescent="0.35"/>
    <row r="22543" s="8" customFormat="1" x14ac:dyDescent="0.35"/>
    <row r="22544" s="8" customFormat="1" x14ac:dyDescent="0.35"/>
    <row r="22545" s="8" customFormat="1" x14ac:dyDescent="0.35"/>
    <row r="22546" s="8" customFormat="1" x14ac:dyDescent="0.35"/>
    <row r="22547" s="8" customFormat="1" x14ac:dyDescent="0.35"/>
    <row r="22548" s="8" customFormat="1" x14ac:dyDescent="0.35"/>
    <row r="22549" s="8" customFormat="1" x14ac:dyDescent="0.35"/>
    <row r="22550" s="8" customFormat="1" x14ac:dyDescent="0.35"/>
    <row r="22551" s="8" customFormat="1" x14ac:dyDescent="0.35"/>
    <row r="22552" s="8" customFormat="1" x14ac:dyDescent="0.35"/>
    <row r="22553" s="8" customFormat="1" x14ac:dyDescent="0.35"/>
    <row r="22554" s="8" customFormat="1" x14ac:dyDescent="0.35"/>
    <row r="22555" s="8" customFormat="1" x14ac:dyDescent="0.35"/>
    <row r="22556" s="8" customFormat="1" x14ac:dyDescent="0.35"/>
    <row r="22557" s="8" customFormat="1" x14ac:dyDescent="0.35"/>
    <row r="22558" s="8" customFormat="1" x14ac:dyDescent="0.35"/>
    <row r="22559" s="8" customFormat="1" x14ac:dyDescent="0.35"/>
    <row r="22560" s="8" customFormat="1" x14ac:dyDescent="0.35"/>
    <row r="22561" s="8" customFormat="1" x14ac:dyDescent="0.35"/>
    <row r="22562" s="8" customFormat="1" x14ac:dyDescent="0.35"/>
    <row r="22563" s="8" customFormat="1" x14ac:dyDescent="0.35"/>
    <row r="22564" s="8" customFormat="1" x14ac:dyDescent="0.35"/>
    <row r="22565" s="8" customFormat="1" x14ac:dyDescent="0.35"/>
    <row r="22566" s="8" customFormat="1" x14ac:dyDescent="0.35"/>
    <row r="22567" s="8" customFormat="1" x14ac:dyDescent="0.35"/>
    <row r="22568" s="8" customFormat="1" x14ac:dyDescent="0.35"/>
    <row r="22569" s="8" customFormat="1" x14ac:dyDescent="0.35"/>
    <row r="22570" s="8" customFormat="1" x14ac:dyDescent="0.35"/>
    <row r="22571" s="8" customFormat="1" x14ac:dyDescent="0.35"/>
    <row r="22572" s="8" customFormat="1" x14ac:dyDescent="0.35"/>
    <row r="22573" s="8" customFormat="1" x14ac:dyDescent="0.35"/>
    <row r="22574" s="8" customFormat="1" x14ac:dyDescent="0.35"/>
    <row r="22575" s="8" customFormat="1" x14ac:dyDescent="0.35"/>
    <row r="22576" s="8" customFormat="1" x14ac:dyDescent="0.35"/>
    <row r="22577" s="8" customFormat="1" x14ac:dyDescent="0.35"/>
    <row r="22578" s="8" customFormat="1" x14ac:dyDescent="0.35"/>
    <row r="22579" s="8" customFormat="1" x14ac:dyDescent="0.35"/>
    <row r="22580" s="8" customFormat="1" x14ac:dyDescent="0.35"/>
    <row r="22581" s="8" customFormat="1" x14ac:dyDescent="0.35"/>
    <row r="22582" s="8" customFormat="1" x14ac:dyDescent="0.35"/>
    <row r="22583" s="8" customFormat="1" x14ac:dyDescent="0.35"/>
    <row r="22584" s="8" customFormat="1" x14ac:dyDescent="0.35"/>
    <row r="22585" s="8" customFormat="1" x14ac:dyDescent="0.35"/>
    <row r="22586" s="8" customFormat="1" x14ac:dyDescent="0.35"/>
    <row r="22587" s="8" customFormat="1" x14ac:dyDescent="0.35"/>
    <row r="22588" s="8" customFormat="1" x14ac:dyDescent="0.35"/>
    <row r="22589" s="8" customFormat="1" x14ac:dyDescent="0.35"/>
    <row r="22590" s="8" customFormat="1" x14ac:dyDescent="0.35"/>
    <row r="22591" s="8" customFormat="1" x14ac:dyDescent="0.35"/>
    <row r="22592" s="8" customFormat="1" x14ac:dyDescent="0.35"/>
    <row r="22593" s="8" customFormat="1" x14ac:dyDescent="0.35"/>
    <row r="22594" s="8" customFormat="1" x14ac:dyDescent="0.35"/>
    <row r="22595" s="8" customFormat="1" x14ac:dyDescent="0.35"/>
    <row r="22596" s="8" customFormat="1" x14ac:dyDescent="0.35"/>
    <row r="22597" s="8" customFormat="1" x14ac:dyDescent="0.35"/>
    <row r="22598" s="8" customFormat="1" x14ac:dyDescent="0.35"/>
    <row r="22599" s="8" customFormat="1" x14ac:dyDescent="0.35"/>
    <row r="22600" s="8" customFormat="1" x14ac:dyDescent="0.35"/>
    <row r="22601" s="8" customFormat="1" x14ac:dyDescent="0.35"/>
    <row r="22602" s="8" customFormat="1" x14ac:dyDescent="0.35"/>
    <row r="22603" s="8" customFormat="1" x14ac:dyDescent="0.35"/>
    <row r="22604" s="8" customFormat="1" x14ac:dyDescent="0.35"/>
    <row r="22605" s="8" customFormat="1" x14ac:dyDescent="0.35"/>
    <row r="22606" s="8" customFormat="1" x14ac:dyDescent="0.35"/>
    <row r="22607" s="8" customFormat="1" x14ac:dyDescent="0.35"/>
    <row r="22608" s="8" customFormat="1" x14ac:dyDescent="0.35"/>
    <row r="22609" s="8" customFormat="1" x14ac:dyDescent="0.35"/>
    <row r="22610" s="8" customFormat="1" x14ac:dyDescent="0.35"/>
    <row r="22611" s="8" customFormat="1" x14ac:dyDescent="0.35"/>
    <row r="22612" s="8" customFormat="1" x14ac:dyDescent="0.35"/>
    <row r="22613" s="8" customFormat="1" x14ac:dyDescent="0.35"/>
    <row r="22614" s="8" customFormat="1" x14ac:dyDescent="0.35"/>
    <row r="22615" s="8" customFormat="1" x14ac:dyDescent="0.35"/>
    <row r="22616" s="8" customFormat="1" x14ac:dyDescent="0.35"/>
    <row r="22617" s="8" customFormat="1" x14ac:dyDescent="0.35"/>
    <row r="22618" s="8" customFormat="1" x14ac:dyDescent="0.35"/>
    <row r="22619" s="8" customFormat="1" x14ac:dyDescent="0.35"/>
    <row r="22620" s="8" customFormat="1" x14ac:dyDescent="0.35"/>
    <row r="22621" s="8" customFormat="1" x14ac:dyDescent="0.35"/>
    <row r="22622" s="8" customFormat="1" x14ac:dyDescent="0.35"/>
    <row r="22623" s="8" customFormat="1" x14ac:dyDescent="0.35"/>
    <row r="22624" s="8" customFormat="1" x14ac:dyDescent="0.35"/>
    <row r="22625" s="8" customFormat="1" x14ac:dyDescent="0.35"/>
    <row r="22626" s="8" customFormat="1" x14ac:dyDescent="0.35"/>
    <row r="22627" s="8" customFormat="1" x14ac:dyDescent="0.35"/>
    <row r="22628" s="8" customFormat="1" x14ac:dyDescent="0.35"/>
    <row r="22629" s="8" customFormat="1" x14ac:dyDescent="0.35"/>
    <row r="22630" s="8" customFormat="1" x14ac:dyDescent="0.35"/>
    <row r="22631" s="8" customFormat="1" x14ac:dyDescent="0.35"/>
    <row r="22632" s="8" customFormat="1" x14ac:dyDescent="0.35"/>
    <row r="22633" s="8" customFormat="1" x14ac:dyDescent="0.35"/>
    <row r="22634" s="8" customFormat="1" x14ac:dyDescent="0.35"/>
    <row r="22635" s="8" customFormat="1" x14ac:dyDescent="0.35"/>
    <row r="22636" s="8" customFormat="1" x14ac:dyDescent="0.35"/>
    <row r="22637" s="8" customFormat="1" x14ac:dyDescent="0.35"/>
    <row r="22638" s="8" customFormat="1" x14ac:dyDescent="0.35"/>
    <row r="22639" s="8" customFormat="1" x14ac:dyDescent="0.35"/>
    <row r="22640" s="8" customFormat="1" x14ac:dyDescent="0.35"/>
    <row r="22641" s="8" customFormat="1" x14ac:dyDescent="0.35"/>
    <row r="22642" s="8" customFormat="1" x14ac:dyDescent="0.35"/>
    <row r="22643" s="8" customFormat="1" x14ac:dyDescent="0.35"/>
    <row r="22644" s="8" customFormat="1" x14ac:dyDescent="0.35"/>
    <row r="22645" s="8" customFormat="1" x14ac:dyDescent="0.35"/>
    <row r="22646" s="8" customFormat="1" x14ac:dyDescent="0.35"/>
    <row r="22647" s="8" customFormat="1" x14ac:dyDescent="0.35"/>
    <row r="22648" s="8" customFormat="1" x14ac:dyDescent="0.35"/>
    <row r="22649" s="8" customFormat="1" x14ac:dyDescent="0.35"/>
    <row r="22650" s="8" customFormat="1" x14ac:dyDescent="0.35"/>
    <row r="22651" s="8" customFormat="1" x14ac:dyDescent="0.35"/>
    <row r="22652" s="8" customFormat="1" x14ac:dyDescent="0.35"/>
    <row r="22653" s="8" customFormat="1" x14ac:dyDescent="0.35"/>
    <row r="22654" s="8" customFormat="1" x14ac:dyDescent="0.35"/>
    <row r="22655" s="8" customFormat="1" x14ac:dyDescent="0.35"/>
    <row r="22656" s="8" customFormat="1" x14ac:dyDescent="0.35"/>
    <row r="22657" s="8" customFormat="1" x14ac:dyDescent="0.35"/>
    <row r="22658" s="8" customFormat="1" x14ac:dyDescent="0.35"/>
    <row r="22659" s="8" customFormat="1" x14ac:dyDescent="0.35"/>
    <row r="22660" s="8" customFormat="1" x14ac:dyDescent="0.35"/>
    <row r="22661" s="8" customFormat="1" x14ac:dyDescent="0.35"/>
    <row r="22662" s="8" customFormat="1" x14ac:dyDescent="0.35"/>
    <row r="22663" s="8" customFormat="1" x14ac:dyDescent="0.35"/>
    <row r="22664" s="8" customFormat="1" x14ac:dyDescent="0.35"/>
    <row r="22665" s="8" customFormat="1" x14ac:dyDescent="0.35"/>
    <row r="22666" s="8" customFormat="1" x14ac:dyDescent="0.35"/>
    <row r="22667" s="8" customFormat="1" x14ac:dyDescent="0.35"/>
    <row r="22668" s="8" customFormat="1" x14ac:dyDescent="0.35"/>
    <row r="22669" s="8" customFormat="1" x14ac:dyDescent="0.35"/>
    <row r="22670" s="8" customFormat="1" x14ac:dyDescent="0.35"/>
    <row r="22671" s="8" customFormat="1" x14ac:dyDescent="0.35"/>
    <row r="22672" s="8" customFormat="1" x14ac:dyDescent="0.35"/>
    <row r="22673" s="8" customFormat="1" x14ac:dyDescent="0.35"/>
    <row r="22674" s="8" customFormat="1" x14ac:dyDescent="0.35"/>
    <row r="22675" s="8" customFormat="1" x14ac:dyDescent="0.35"/>
    <row r="22676" s="8" customFormat="1" x14ac:dyDescent="0.35"/>
    <row r="22677" s="8" customFormat="1" x14ac:dyDescent="0.35"/>
    <row r="22678" s="8" customFormat="1" x14ac:dyDescent="0.35"/>
    <row r="22679" s="8" customFormat="1" x14ac:dyDescent="0.35"/>
    <row r="22680" s="8" customFormat="1" x14ac:dyDescent="0.35"/>
    <row r="22681" s="8" customFormat="1" x14ac:dyDescent="0.35"/>
    <row r="22682" s="8" customFormat="1" x14ac:dyDescent="0.35"/>
    <row r="22683" s="8" customFormat="1" x14ac:dyDescent="0.35"/>
    <row r="22684" s="8" customFormat="1" x14ac:dyDescent="0.35"/>
    <row r="22685" s="8" customFormat="1" x14ac:dyDescent="0.35"/>
    <row r="22686" s="8" customFormat="1" x14ac:dyDescent="0.35"/>
    <row r="22687" s="8" customFormat="1" x14ac:dyDescent="0.35"/>
    <row r="22688" s="8" customFormat="1" x14ac:dyDescent="0.35"/>
    <row r="22689" s="8" customFormat="1" x14ac:dyDescent="0.35"/>
    <row r="22690" s="8" customFormat="1" x14ac:dyDescent="0.35"/>
    <row r="22691" s="8" customFormat="1" x14ac:dyDescent="0.35"/>
    <row r="22692" s="8" customFormat="1" x14ac:dyDescent="0.35"/>
    <row r="22693" s="8" customFormat="1" x14ac:dyDescent="0.35"/>
    <row r="22694" s="8" customFormat="1" x14ac:dyDescent="0.35"/>
    <row r="22695" s="8" customFormat="1" x14ac:dyDescent="0.35"/>
    <row r="22696" s="8" customFormat="1" x14ac:dyDescent="0.35"/>
    <row r="22697" s="8" customFormat="1" x14ac:dyDescent="0.35"/>
    <row r="22698" s="8" customFormat="1" x14ac:dyDescent="0.35"/>
    <row r="22699" s="8" customFormat="1" x14ac:dyDescent="0.35"/>
    <row r="22700" s="8" customFormat="1" x14ac:dyDescent="0.35"/>
    <row r="22701" s="8" customFormat="1" x14ac:dyDescent="0.35"/>
    <row r="22702" s="8" customFormat="1" x14ac:dyDescent="0.35"/>
    <row r="22703" s="8" customFormat="1" x14ac:dyDescent="0.35"/>
    <row r="22704" s="8" customFormat="1" x14ac:dyDescent="0.35"/>
    <row r="22705" s="8" customFormat="1" x14ac:dyDescent="0.35"/>
    <row r="22706" s="8" customFormat="1" x14ac:dyDescent="0.35"/>
    <row r="22707" s="8" customFormat="1" x14ac:dyDescent="0.35"/>
    <row r="22708" s="8" customFormat="1" x14ac:dyDescent="0.35"/>
    <row r="22709" s="8" customFormat="1" x14ac:dyDescent="0.35"/>
    <row r="22710" s="8" customFormat="1" x14ac:dyDescent="0.35"/>
    <row r="22711" s="8" customFormat="1" x14ac:dyDescent="0.35"/>
    <row r="22712" s="8" customFormat="1" x14ac:dyDescent="0.35"/>
    <row r="22713" s="8" customFormat="1" x14ac:dyDescent="0.35"/>
    <row r="22714" s="8" customFormat="1" x14ac:dyDescent="0.35"/>
    <row r="22715" s="8" customFormat="1" x14ac:dyDescent="0.35"/>
    <row r="22716" s="8" customFormat="1" x14ac:dyDescent="0.35"/>
    <row r="22717" s="8" customFormat="1" x14ac:dyDescent="0.35"/>
    <row r="22718" s="8" customFormat="1" x14ac:dyDescent="0.35"/>
    <row r="22719" s="8" customFormat="1" x14ac:dyDescent="0.35"/>
    <row r="22720" s="8" customFormat="1" x14ac:dyDescent="0.35"/>
    <row r="22721" s="8" customFormat="1" x14ac:dyDescent="0.35"/>
    <row r="22722" s="8" customFormat="1" x14ac:dyDescent="0.35"/>
    <row r="22723" s="8" customFormat="1" x14ac:dyDescent="0.35"/>
    <row r="22724" s="8" customFormat="1" x14ac:dyDescent="0.35"/>
    <row r="22725" s="8" customFormat="1" x14ac:dyDescent="0.35"/>
    <row r="22726" s="8" customFormat="1" x14ac:dyDescent="0.35"/>
    <row r="22727" s="8" customFormat="1" x14ac:dyDescent="0.35"/>
    <row r="22728" s="8" customFormat="1" x14ac:dyDescent="0.35"/>
    <row r="22729" s="8" customFormat="1" x14ac:dyDescent="0.35"/>
    <row r="22730" s="8" customFormat="1" x14ac:dyDescent="0.35"/>
    <row r="22731" s="8" customFormat="1" x14ac:dyDescent="0.35"/>
    <row r="22732" s="8" customFormat="1" x14ac:dyDescent="0.35"/>
    <row r="22733" s="8" customFormat="1" x14ac:dyDescent="0.35"/>
    <row r="22734" s="8" customFormat="1" x14ac:dyDescent="0.35"/>
    <row r="22735" s="8" customFormat="1" x14ac:dyDescent="0.35"/>
    <row r="22736" s="8" customFormat="1" x14ac:dyDescent="0.35"/>
    <row r="22737" s="8" customFormat="1" x14ac:dyDescent="0.35"/>
    <row r="22738" s="8" customFormat="1" x14ac:dyDescent="0.35"/>
    <row r="22739" s="8" customFormat="1" x14ac:dyDescent="0.35"/>
    <row r="22740" s="8" customFormat="1" x14ac:dyDescent="0.35"/>
    <row r="22741" s="8" customFormat="1" x14ac:dyDescent="0.35"/>
    <row r="22742" s="8" customFormat="1" x14ac:dyDescent="0.35"/>
    <row r="22743" s="8" customFormat="1" x14ac:dyDescent="0.35"/>
    <row r="22744" s="8" customFormat="1" x14ac:dyDescent="0.35"/>
    <row r="22745" s="8" customFormat="1" x14ac:dyDescent="0.35"/>
    <row r="22746" s="8" customFormat="1" x14ac:dyDescent="0.35"/>
    <row r="22747" s="8" customFormat="1" x14ac:dyDescent="0.35"/>
    <row r="22748" s="8" customFormat="1" x14ac:dyDescent="0.35"/>
    <row r="22749" s="8" customFormat="1" x14ac:dyDescent="0.35"/>
    <row r="22750" s="8" customFormat="1" x14ac:dyDescent="0.35"/>
    <row r="22751" s="8" customFormat="1" x14ac:dyDescent="0.35"/>
    <row r="22752" s="8" customFormat="1" x14ac:dyDescent="0.35"/>
    <row r="22753" s="8" customFormat="1" x14ac:dyDescent="0.35"/>
    <row r="22754" s="8" customFormat="1" x14ac:dyDescent="0.35"/>
    <row r="22755" s="8" customFormat="1" x14ac:dyDescent="0.35"/>
    <row r="22756" s="8" customFormat="1" x14ac:dyDescent="0.35"/>
    <row r="22757" s="8" customFormat="1" x14ac:dyDescent="0.35"/>
    <row r="22758" s="8" customFormat="1" x14ac:dyDescent="0.35"/>
    <row r="22759" s="8" customFormat="1" x14ac:dyDescent="0.35"/>
    <row r="22760" s="8" customFormat="1" x14ac:dyDescent="0.35"/>
    <row r="22761" s="8" customFormat="1" x14ac:dyDescent="0.35"/>
    <row r="22762" s="8" customFormat="1" x14ac:dyDescent="0.35"/>
    <row r="22763" s="8" customFormat="1" x14ac:dyDescent="0.35"/>
    <row r="22764" s="8" customFormat="1" x14ac:dyDescent="0.35"/>
    <row r="22765" s="8" customFormat="1" x14ac:dyDescent="0.35"/>
    <row r="22766" s="8" customFormat="1" x14ac:dyDescent="0.35"/>
    <row r="22767" s="8" customFormat="1" x14ac:dyDescent="0.35"/>
    <row r="22768" s="8" customFormat="1" x14ac:dyDescent="0.35"/>
    <row r="22769" s="8" customFormat="1" x14ac:dyDescent="0.35"/>
    <row r="22770" s="8" customFormat="1" x14ac:dyDescent="0.35"/>
    <row r="22771" s="8" customFormat="1" x14ac:dyDescent="0.35"/>
    <row r="22772" s="8" customFormat="1" x14ac:dyDescent="0.35"/>
    <row r="22773" s="8" customFormat="1" x14ac:dyDescent="0.35"/>
    <row r="22774" s="8" customFormat="1" x14ac:dyDescent="0.35"/>
    <row r="22775" s="8" customFormat="1" x14ac:dyDescent="0.35"/>
    <row r="22776" s="8" customFormat="1" x14ac:dyDescent="0.35"/>
    <row r="22777" s="8" customFormat="1" x14ac:dyDescent="0.35"/>
    <row r="22778" s="8" customFormat="1" x14ac:dyDescent="0.35"/>
    <row r="22779" s="8" customFormat="1" x14ac:dyDescent="0.35"/>
    <row r="22780" s="8" customFormat="1" x14ac:dyDescent="0.35"/>
    <row r="22781" s="8" customFormat="1" x14ac:dyDescent="0.35"/>
    <row r="22782" s="8" customFormat="1" x14ac:dyDescent="0.35"/>
    <row r="22783" s="8" customFormat="1" x14ac:dyDescent="0.35"/>
    <row r="22784" s="8" customFormat="1" x14ac:dyDescent="0.35"/>
    <row r="22785" s="8" customFormat="1" x14ac:dyDescent="0.35"/>
    <row r="22786" s="8" customFormat="1" x14ac:dyDescent="0.35"/>
    <row r="22787" s="8" customFormat="1" x14ac:dyDescent="0.35"/>
    <row r="22788" s="8" customFormat="1" x14ac:dyDescent="0.35"/>
    <row r="22789" s="8" customFormat="1" x14ac:dyDescent="0.35"/>
    <row r="22790" s="8" customFormat="1" x14ac:dyDescent="0.35"/>
    <row r="22791" s="8" customFormat="1" x14ac:dyDescent="0.35"/>
    <row r="22792" s="8" customFormat="1" x14ac:dyDescent="0.35"/>
    <row r="22793" s="8" customFormat="1" x14ac:dyDescent="0.35"/>
    <row r="22794" s="8" customFormat="1" x14ac:dyDescent="0.35"/>
    <row r="22795" s="8" customFormat="1" x14ac:dyDescent="0.35"/>
    <row r="22796" s="8" customFormat="1" x14ac:dyDescent="0.35"/>
    <row r="22797" s="8" customFormat="1" x14ac:dyDescent="0.35"/>
    <row r="22798" s="8" customFormat="1" x14ac:dyDescent="0.35"/>
    <row r="22799" s="8" customFormat="1" x14ac:dyDescent="0.35"/>
    <row r="22800" s="8" customFormat="1" x14ac:dyDescent="0.35"/>
    <row r="22801" s="8" customFormat="1" x14ac:dyDescent="0.35"/>
    <row r="22802" s="8" customFormat="1" x14ac:dyDescent="0.35"/>
    <row r="22803" s="8" customFormat="1" x14ac:dyDescent="0.35"/>
    <row r="22804" s="8" customFormat="1" x14ac:dyDescent="0.35"/>
    <row r="22805" s="8" customFormat="1" x14ac:dyDescent="0.35"/>
    <row r="22806" s="8" customFormat="1" x14ac:dyDescent="0.35"/>
    <row r="22807" s="8" customFormat="1" x14ac:dyDescent="0.35"/>
    <row r="22808" s="8" customFormat="1" x14ac:dyDescent="0.35"/>
    <row r="22809" s="8" customFormat="1" x14ac:dyDescent="0.35"/>
    <row r="22810" s="8" customFormat="1" x14ac:dyDescent="0.35"/>
    <row r="22811" s="8" customFormat="1" x14ac:dyDescent="0.35"/>
    <row r="22812" s="8" customFormat="1" x14ac:dyDescent="0.35"/>
    <row r="22813" s="8" customFormat="1" x14ac:dyDescent="0.35"/>
    <row r="22814" s="8" customFormat="1" x14ac:dyDescent="0.35"/>
    <row r="22815" s="8" customFormat="1" x14ac:dyDescent="0.35"/>
    <row r="22816" s="8" customFormat="1" x14ac:dyDescent="0.35"/>
    <row r="22817" s="8" customFormat="1" x14ac:dyDescent="0.35"/>
    <row r="22818" s="8" customFormat="1" x14ac:dyDescent="0.35"/>
    <row r="22819" s="8" customFormat="1" x14ac:dyDescent="0.35"/>
    <row r="22820" s="8" customFormat="1" x14ac:dyDescent="0.35"/>
    <row r="22821" s="8" customFormat="1" x14ac:dyDescent="0.35"/>
    <row r="22822" s="8" customFormat="1" x14ac:dyDescent="0.35"/>
    <row r="22823" s="8" customFormat="1" x14ac:dyDescent="0.35"/>
    <row r="22824" s="8" customFormat="1" x14ac:dyDescent="0.35"/>
    <row r="22825" s="8" customFormat="1" x14ac:dyDescent="0.35"/>
    <row r="22826" s="8" customFormat="1" x14ac:dyDescent="0.35"/>
    <row r="22827" s="8" customFormat="1" x14ac:dyDescent="0.35"/>
    <row r="22828" s="8" customFormat="1" x14ac:dyDescent="0.35"/>
    <row r="22829" s="8" customFormat="1" x14ac:dyDescent="0.35"/>
    <row r="22830" s="8" customFormat="1" x14ac:dyDescent="0.35"/>
    <row r="22831" s="8" customFormat="1" x14ac:dyDescent="0.35"/>
    <row r="22832" s="8" customFormat="1" x14ac:dyDescent="0.35"/>
    <row r="22833" s="8" customFormat="1" x14ac:dyDescent="0.35"/>
    <row r="22834" s="8" customFormat="1" x14ac:dyDescent="0.35"/>
    <row r="22835" s="8" customFormat="1" x14ac:dyDescent="0.35"/>
    <row r="22836" s="8" customFormat="1" x14ac:dyDescent="0.35"/>
    <row r="22837" s="8" customFormat="1" x14ac:dyDescent="0.35"/>
    <row r="22838" s="8" customFormat="1" x14ac:dyDescent="0.35"/>
    <row r="22839" s="8" customFormat="1" x14ac:dyDescent="0.35"/>
    <row r="22840" s="8" customFormat="1" x14ac:dyDescent="0.35"/>
    <row r="22841" s="8" customFormat="1" x14ac:dyDescent="0.35"/>
    <row r="22842" s="8" customFormat="1" x14ac:dyDescent="0.35"/>
    <row r="22843" s="8" customFormat="1" x14ac:dyDescent="0.35"/>
    <row r="22844" s="8" customFormat="1" x14ac:dyDescent="0.35"/>
    <row r="22845" s="8" customFormat="1" x14ac:dyDescent="0.35"/>
    <row r="22846" s="8" customFormat="1" x14ac:dyDescent="0.35"/>
    <row r="22847" s="8" customFormat="1" x14ac:dyDescent="0.35"/>
    <row r="22848" s="8" customFormat="1" x14ac:dyDescent="0.35"/>
    <row r="22849" s="8" customFormat="1" x14ac:dyDescent="0.35"/>
    <row r="22850" s="8" customFormat="1" x14ac:dyDescent="0.35"/>
    <row r="22851" s="8" customFormat="1" x14ac:dyDescent="0.35"/>
    <row r="22852" s="8" customFormat="1" x14ac:dyDescent="0.35"/>
    <row r="22853" s="8" customFormat="1" x14ac:dyDescent="0.35"/>
    <row r="22854" s="8" customFormat="1" x14ac:dyDescent="0.35"/>
    <row r="22855" s="8" customFormat="1" x14ac:dyDescent="0.35"/>
    <row r="22856" s="8" customFormat="1" x14ac:dyDescent="0.35"/>
    <row r="22857" s="8" customFormat="1" x14ac:dyDescent="0.35"/>
    <row r="22858" s="8" customFormat="1" x14ac:dyDescent="0.35"/>
    <row r="22859" s="8" customFormat="1" x14ac:dyDescent="0.35"/>
    <row r="22860" s="8" customFormat="1" x14ac:dyDescent="0.35"/>
    <row r="22861" s="8" customFormat="1" x14ac:dyDescent="0.35"/>
    <row r="22862" s="8" customFormat="1" x14ac:dyDescent="0.35"/>
    <row r="22863" s="8" customFormat="1" x14ac:dyDescent="0.35"/>
    <row r="22864" s="8" customFormat="1" x14ac:dyDescent="0.35"/>
    <row r="22865" s="8" customFormat="1" x14ac:dyDescent="0.35"/>
    <row r="22866" s="8" customFormat="1" x14ac:dyDescent="0.35"/>
    <row r="22867" s="8" customFormat="1" x14ac:dyDescent="0.35"/>
    <row r="22868" s="8" customFormat="1" x14ac:dyDescent="0.35"/>
    <row r="22869" s="8" customFormat="1" x14ac:dyDescent="0.35"/>
    <row r="22870" s="8" customFormat="1" x14ac:dyDescent="0.35"/>
    <row r="22871" s="8" customFormat="1" x14ac:dyDescent="0.35"/>
    <row r="22872" s="8" customFormat="1" x14ac:dyDescent="0.35"/>
    <row r="22873" s="8" customFormat="1" x14ac:dyDescent="0.35"/>
    <row r="22874" s="8" customFormat="1" x14ac:dyDescent="0.35"/>
    <row r="22875" s="8" customFormat="1" x14ac:dyDescent="0.35"/>
    <row r="22876" s="8" customFormat="1" x14ac:dyDescent="0.35"/>
    <row r="22877" s="8" customFormat="1" x14ac:dyDescent="0.35"/>
    <row r="22878" s="8" customFormat="1" x14ac:dyDescent="0.35"/>
    <row r="22879" s="8" customFormat="1" x14ac:dyDescent="0.35"/>
    <row r="22880" s="8" customFormat="1" x14ac:dyDescent="0.35"/>
    <row r="22881" s="8" customFormat="1" x14ac:dyDescent="0.35"/>
    <row r="22882" s="8" customFormat="1" x14ac:dyDescent="0.35"/>
    <row r="22883" s="8" customFormat="1" x14ac:dyDescent="0.35"/>
    <row r="22884" s="8" customFormat="1" x14ac:dyDescent="0.35"/>
    <row r="22885" s="8" customFormat="1" x14ac:dyDescent="0.35"/>
    <row r="22886" s="8" customFormat="1" x14ac:dyDescent="0.35"/>
    <row r="22887" s="8" customFormat="1" x14ac:dyDescent="0.35"/>
    <row r="22888" s="8" customFormat="1" x14ac:dyDescent="0.35"/>
    <row r="22889" s="8" customFormat="1" x14ac:dyDescent="0.35"/>
    <row r="22890" s="8" customFormat="1" x14ac:dyDescent="0.35"/>
    <row r="22891" s="8" customFormat="1" x14ac:dyDescent="0.35"/>
    <row r="22892" s="8" customFormat="1" x14ac:dyDescent="0.35"/>
    <row r="22893" s="8" customFormat="1" x14ac:dyDescent="0.35"/>
    <row r="22894" s="8" customFormat="1" x14ac:dyDescent="0.35"/>
    <row r="22895" s="8" customFormat="1" x14ac:dyDescent="0.35"/>
    <row r="22896" s="8" customFormat="1" x14ac:dyDescent="0.35"/>
    <row r="22897" s="8" customFormat="1" x14ac:dyDescent="0.35"/>
    <row r="22898" s="8" customFormat="1" x14ac:dyDescent="0.35"/>
    <row r="22899" s="8" customFormat="1" x14ac:dyDescent="0.35"/>
    <row r="22900" s="8" customFormat="1" x14ac:dyDescent="0.35"/>
    <row r="22901" s="8" customFormat="1" x14ac:dyDescent="0.35"/>
    <row r="22902" s="8" customFormat="1" x14ac:dyDescent="0.35"/>
    <row r="22903" s="8" customFormat="1" x14ac:dyDescent="0.35"/>
    <row r="22904" s="8" customFormat="1" x14ac:dyDescent="0.35"/>
    <row r="22905" s="8" customFormat="1" x14ac:dyDescent="0.35"/>
    <row r="22906" s="8" customFormat="1" x14ac:dyDescent="0.35"/>
    <row r="22907" s="8" customFormat="1" x14ac:dyDescent="0.35"/>
    <row r="22908" s="8" customFormat="1" x14ac:dyDescent="0.35"/>
    <row r="22909" s="8" customFormat="1" x14ac:dyDescent="0.35"/>
    <row r="22910" s="8" customFormat="1" x14ac:dyDescent="0.35"/>
    <row r="22911" s="8" customFormat="1" x14ac:dyDescent="0.35"/>
    <row r="22912" s="8" customFormat="1" x14ac:dyDescent="0.35"/>
    <row r="22913" s="8" customFormat="1" x14ac:dyDescent="0.35"/>
    <row r="22914" s="8" customFormat="1" x14ac:dyDescent="0.35"/>
    <row r="22915" s="8" customFormat="1" x14ac:dyDescent="0.35"/>
    <row r="22916" s="8" customFormat="1" x14ac:dyDescent="0.35"/>
    <row r="22917" s="8" customFormat="1" x14ac:dyDescent="0.35"/>
    <row r="22918" s="8" customFormat="1" x14ac:dyDescent="0.35"/>
    <row r="22919" s="8" customFormat="1" x14ac:dyDescent="0.35"/>
    <row r="22920" s="8" customFormat="1" x14ac:dyDescent="0.35"/>
    <row r="22921" s="8" customFormat="1" x14ac:dyDescent="0.35"/>
    <row r="22922" s="8" customFormat="1" x14ac:dyDescent="0.35"/>
    <row r="22923" s="8" customFormat="1" x14ac:dyDescent="0.35"/>
    <row r="22924" s="8" customFormat="1" x14ac:dyDescent="0.35"/>
    <row r="22925" s="8" customFormat="1" x14ac:dyDescent="0.35"/>
    <row r="22926" s="8" customFormat="1" x14ac:dyDescent="0.35"/>
    <row r="22927" s="8" customFormat="1" x14ac:dyDescent="0.35"/>
    <row r="22928" s="8" customFormat="1" x14ac:dyDescent="0.35"/>
    <row r="22929" s="8" customFormat="1" x14ac:dyDescent="0.35"/>
    <row r="22930" s="8" customFormat="1" x14ac:dyDescent="0.35"/>
    <row r="22931" s="8" customFormat="1" x14ac:dyDescent="0.35"/>
    <row r="22932" s="8" customFormat="1" x14ac:dyDescent="0.35"/>
    <row r="22933" s="8" customFormat="1" x14ac:dyDescent="0.35"/>
    <row r="22934" s="8" customFormat="1" x14ac:dyDescent="0.35"/>
    <row r="22935" s="8" customFormat="1" x14ac:dyDescent="0.35"/>
    <row r="22936" s="8" customFormat="1" x14ac:dyDescent="0.35"/>
    <row r="22937" s="8" customFormat="1" x14ac:dyDescent="0.35"/>
    <row r="22938" s="8" customFormat="1" x14ac:dyDescent="0.35"/>
    <row r="22939" s="8" customFormat="1" x14ac:dyDescent="0.35"/>
    <row r="22940" s="8" customFormat="1" x14ac:dyDescent="0.35"/>
    <row r="22941" s="8" customFormat="1" x14ac:dyDescent="0.35"/>
    <row r="22942" s="8" customFormat="1" x14ac:dyDescent="0.35"/>
    <row r="22943" s="8" customFormat="1" x14ac:dyDescent="0.35"/>
    <row r="22944" s="8" customFormat="1" x14ac:dyDescent="0.35"/>
    <row r="22945" s="8" customFormat="1" x14ac:dyDescent="0.35"/>
    <row r="22946" s="8" customFormat="1" x14ac:dyDescent="0.35"/>
    <row r="22947" s="8" customFormat="1" x14ac:dyDescent="0.35"/>
    <row r="22948" s="8" customFormat="1" x14ac:dyDescent="0.35"/>
    <row r="22949" s="8" customFormat="1" x14ac:dyDescent="0.35"/>
    <row r="22950" s="8" customFormat="1" x14ac:dyDescent="0.35"/>
    <row r="22951" s="8" customFormat="1" x14ac:dyDescent="0.35"/>
    <row r="22952" s="8" customFormat="1" x14ac:dyDescent="0.35"/>
    <row r="22953" s="8" customFormat="1" x14ac:dyDescent="0.35"/>
    <row r="22954" s="8" customFormat="1" x14ac:dyDescent="0.35"/>
    <row r="22955" s="8" customFormat="1" x14ac:dyDescent="0.35"/>
    <row r="22956" s="8" customFormat="1" x14ac:dyDescent="0.35"/>
    <row r="22957" s="8" customFormat="1" x14ac:dyDescent="0.35"/>
    <row r="22958" s="8" customFormat="1" x14ac:dyDescent="0.35"/>
    <row r="22959" s="8" customFormat="1" x14ac:dyDescent="0.35"/>
    <row r="22960" s="8" customFormat="1" x14ac:dyDescent="0.35"/>
    <row r="22961" s="8" customFormat="1" x14ac:dyDescent="0.35"/>
    <row r="22962" s="8" customFormat="1" x14ac:dyDescent="0.35"/>
    <row r="22963" s="8" customFormat="1" x14ac:dyDescent="0.35"/>
    <row r="22964" s="8" customFormat="1" x14ac:dyDescent="0.35"/>
    <row r="22965" s="8" customFormat="1" x14ac:dyDescent="0.35"/>
    <row r="22966" s="8" customFormat="1" x14ac:dyDescent="0.35"/>
    <row r="22967" s="8" customFormat="1" x14ac:dyDescent="0.35"/>
    <row r="22968" s="8" customFormat="1" x14ac:dyDescent="0.35"/>
    <row r="22969" s="8" customFormat="1" x14ac:dyDescent="0.35"/>
    <row r="22970" s="8" customFormat="1" x14ac:dyDescent="0.35"/>
    <row r="22971" s="8" customFormat="1" x14ac:dyDescent="0.35"/>
    <row r="22972" s="8" customFormat="1" x14ac:dyDescent="0.35"/>
    <row r="22973" s="8" customFormat="1" x14ac:dyDescent="0.35"/>
    <row r="22974" s="8" customFormat="1" x14ac:dyDescent="0.35"/>
    <row r="22975" s="8" customFormat="1" x14ac:dyDescent="0.35"/>
    <row r="22976" s="8" customFormat="1" x14ac:dyDescent="0.35"/>
    <row r="22977" s="8" customFormat="1" x14ac:dyDescent="0.35"/>
    <row r="22978" s="8" customFormat="1" x14ac:dyDescent="0.35"/>
    <row r="22979" s="8" customFormat="1" x14ac:dyDescent="0.35"/>
    <row r="22980" s="8" customFormat="1" x14ac:dyDescent="0.35"/>
    <row r="22981" s="8" customFormat="1" x14ac:dyDescent="0.35"/>
    <row r="22982" s="8" customFormat="1" x14ac:dyDescent="0.35"/>
    <row r="22983" s="8" customFormat="1" x14ac:dyDescent="0.35"/>
    <row r="22984" s="8" customFormat="1" x14ac:dyDescent="0.35"/>
    <row r="22985" s="8" customFormat="1" x14ac:dyDescent="0.35"/>
    <row r="22986" s="8" customFormat="1" x14ac:dyDescent="0.35"/>
    <row r="22987" s="8" customFormat="1" x14ac:dyDescent="0.35"/>
    <row r="22988" s="8" customFormat="1" x14ac:dyDescent="0.35"/>
    <row r="22989" s="8" customFormat="1" x14ac:dyDescent="0.35"/>
    <row r="22990" s="8" customFormat="1" x14ac:dyDescent="0.35"/>
    <row r="22991" s="8" customFormat="1" x14ac:dyDescent="0.35"/>
    <row r="22992" s="8" customFormat="1" x14ac:dyDescent="0.35"/>
    <row r="22993" s="8" customFormat="1" x14ac:dyDescent="0.35"/>
    <row r="22994" s="8" customFormat="1" x14ac:dyDescent="0.35"/>
    <row r="22995" s="8" customFormat="1" x14ac:dyDescent="0.35"/>
    <row r="22996" s="8" customFormat="1" x14ac:dyDescent="0.35"/>
    <row r="22997" s="8" customFormat="1" x14ac:dyDescent="0.35"/>
    <row r="22998" s="8" customFormat="1" x14ac:dyDescent="0.35"/>
    <row r="22999" s="8" customFormat="1" x14ac:dyDescent="0.35"/>
    <row r="23000" s="8" customFormat="1" x14ac:dyDescent="0.35"/>
    <row r="23001" s="8" customFormat="1" x14ac:dyDescent="0.35"/>
    <row r="23002" s="8" customFormat="1" x14ac:dyDescent="0.35"/>
    <row r="23003" s="8" customFormat="1" x14ac:dyDescent="0.35"/>
    <row r="23004" s="8" customFormat="1" x14ac:dyDescent="0.35"/>
    <row r="23005" s="8" customFormat="1" x14ac:dyDescent="0.35"/>
    <row r="23006" s="8" customFormat="1" x14ac:dyDescent="0.35"/>
    <row r="23007" s="8" customFormat="1" x14ac:dyDescent="0.35"/>
    <row r="23008" s="8" customFormat="1" x14ac:dyDescent="0.35"/>
    <row r="23009" s="8" customFormat="1" x14ac:dyDescent="0.35"/>
    <row r="23010" s="8" customFormat="1" x14ac:dyDescent="0.35"/>
    <row r="23011" s="8" customFormat="1" x14ac:dyDescent="0.35"/>
    <row r="23012" s="8" customFormat="1" x14ac:dyDescent="0.35"/>
    <row r="23013" s="8" customFormat="1" x14ac:dyDescent="0.35"/>
    <row r="23014" s="8" customFormat="1" x14ac:dyDescent="0.35"/>
    <row r="23015" s="8" customFormat="1" x14ac:dyDescent="0.35"/>
    <row r="23016" s="8" customFormat="1" x14ac:dyDescent="0.35"/>
    <row r="23017" s="8" customFormat="1" x14ac:dyDescent="0.35"/>
    <row r="23018" s="8" customFormat="1" x14ac:dyDescent="0.35"/>
    <row r="23019" s="8" customFormat="1" x14ac:dyDescent="0.35"/>
    <row r="23020" s="8" customFormat="1" x14ac:dyDescent="0.35"/>
    <row r="23021" s="8" customFormat="1" x14ac:dyDescent="0.35"/>
    <row r="23022" s="8" customFormat="1" x14ac:dyDescent="0.35"/>
    <row r="23023" s="8" customFormat="1" x14ac:dyDescent="0.35"/>
    <row r="23024" s="8" customFormat="1" x14ac:dyDescent="0.35"/>
    <row r="23025" s="8" customFormat="1" x14ac:dyDescent="0.35"/>
    <row r="23026" s="8" customFormat="1" x14ac:dyDescent="0.35"/>
    <row r="23027" s="8" customFormat="1" x14ac:dyDescent="0.35"/>
    <row r="23028" s="8" customFormat="1" x14ac:dyDescent="0.35"/>
    <row r="23029" s="8" customFormat="1" x14ac:dyDescent="0.35"/>
    <row r="23030" s="8" customFormat="1" x14ac:dyDescent="0.35"/>
    <row r="23031" s="8" customFormat="1" x14ac:dyDescent="0.35"/>
    <row r="23032" s="8" customFormat="1" x14ac:dyDescent="0.35"/>
    <row r="23033" s="8" customFormat="1" x14ac:dyDescent="0.35"/>
    <row r="23034" s="8" customFormat="1" x14ac:dyDescent="0.35"/>
    <row r="23035" s="8" customFormat="1" x14ac:dyDescent="0.35"/>
    <row r="23036" s="8" customFormat="1" x14ac:dyDescent="0.35"/>
    <row r="23037" s="8" customFormat="1" x14ac:dyDescent="0.35"/>
    <row r="23038" s="8" customFormat="1" x14ac:dyDescent="0.35"/>
    <row r="23039" s="8" customFormat="1" x14ac:dyDescent="0.35"/>
    <row r="23040" s="8" customFormat="1" x14ac:dyDescent="0.35"/>
    <row r="23041" s="8" customFormat="1" x14ac:dyDescent="0.35"/>
    <row r="23042" s="8" customFormat="1" x14ac:dyDescent="0.35"/>
    <row r="23043" s="8" customFormat="1" x14ac:dyDescent="0.35"/>
    <row r="23044" s="8" customFormat="1" x14ac:dyDescent="0.35"/>
    <row r="23045" s="8" customFormat="1" x14ac:dyDescent="0.35"/>
    <row r="23046" s="8" customFormat="1" x14ac:dyDescent="0.35"/>
    <row r="23047" s="8" customFormat="1" x14ac:dyDescent="0.35"/>
    <row r="23048" s="8" customFormat="1" x14ac:dyDescent="0.35"/>
    <row r="23049" s="8" customFormat="1" x14ac:dyDescent="0.35"/>
    <row r="23050" s="8" customFormat="1" x14ac:dyDescent="0.35"/>
    <row r="23051" s="8" customFormat="1" x14ac:dyDescent="0.35"/>
    <row r="23052" s="8" customFormat="1" x14ac:dyDescent="0.35"/>
    <row r="23053" s="8" customFormat="1" x14ac:dyDescent="0.35"/>
    <row r="23054" s="8" customFormat="1" x14ac:dyDescent="0.35"/>
    <row r="23055" s="8" customFormat="1" x14ac:dyDescent="0.35"/>
    <row r="23056" s="8" customFormat="1" x14ac:dyDescent="0.35"/>
    <row r="23057" s="8" customFormat="1" x14ac:dyDescent="0.35"/>
    <row r="23058" s="8" customFormat="1" x14ac:dyDescent="0.35"/>
    <row r="23059" s="8" customFormat="1" x14ac:dyDescent="0.35"/>
    <row r="23060" s="8" customFormat="1" x14ac:dyDescent="0.35"/>
    <row r="23061" s="8" customFormat="1" x14ac:dyDescent="0.35"/>
    <row r="23062" s="8" customFormat="1" x14ac:dyDescent="0.35"/>
    <row r="23063" s="8" customFormat="1" x14ac:dyDescent="0.35"/>
    <row r="23064" s="8" customFormat="1" x14ac:dyDescent="0.35"/>
    <row r="23065" s="8" customFormat="1" x14ac:dyDescent="0.35"/>
    <row r="23066" s="8" customFormat="1" x14ac:dyDescent="0.35"/>
    <row r="23067" s="8" customFormat="1" x14ac:dyDescent="0.35"/>
    <row r="23068" s="8" customFormat="1" x14ac:dyDescent="0.35"/>
    <row r="23069" s="8" customFormat="1" x14ac:dyDescent="0.35"/>
    <row r="23070" s="8" customFormat="1" x14ac:dyDescent="0.35"/>
    <row r="23071" s="8" customFormat="1" x14ac:dyDescent="0.35"/>
    <row r="23072" s="8" customFormat="1" x14ac:dyDescent="0.35"/>
    <row r="23073" s="8" customFormat="1" x14ac:dyDescent="0.35"/>
    <row r="23074" s="8" customFormat="1" x14ac:dyDescent="0.35"/>
    <row r="23075" s="8" customFormat="1" x14ac:dyDescent="0.35"/>
    <row r="23076" s="8" customFormat="1" x14ac:dyDescent="0.35"/>
    <row r="23077" s="8" customFormat="1" x14ac:dyDescent="0.35"/>
    <row r="23078" s="8" customFormat="1" x14ac:dyDescent="0.35"/>
    <row r="23079" s="8" customFormat="1" x14ac:dyDescent="0.35"/>
    <row r="23080" s="8" customFormat="1" x14ac:dyDescent="0.35"/>
    <row r="23081" s="8" customFormat="1" x14ac:dyDescent="0.35"/>
    <row r="23082" s="8" customFormat="1" x14ac:dyDescent="0.35"/>
    <row r="23083" s="8" customFormat="1" x14ac:dyDescent="0.35"/>
    <row r="23084" s="8" customFormat="1" x14ac:dyDescent="0.35"/>
    <row r="23085" s="8" customFormat="1" x14ac:dyDescent="0.35"/>
    <row r="23086" s="8" customFormat="1" x14ac:dyDescent="0.35"/>
    <row r="23087" s="8" customFormat="1" x14ac:dyDescent="0.35"/>
    <row r="23088" s="8" customFormat="1" x14ac:dyDescent="0.35"/>
    <row r="23089" s="8" customFormat="1" x14ac:dyDescent="0.35"/>
    <row r="23090" s="8" customFormat="1" x14ac:dyDescent="0.35"/>
    <row r="23091" s="8" customFormat="1" x14ac:dyDescent="0.35"/>
    <row r="23092" s="8" customFormat="1" x14ac:dyDescent="0.35"/>
    <row r="23093" s="8" customFormat="1" x14ac:dyDescent="0.35"/>
    <row r="23094" s="8" customFormat="1" x14ac:dyDescent="0.35"/>
    <row r="23095" s="8" customFormat="1" x14ac:dyDescent="0.35"/>
    <row r="23096" s="8" customFormat="1" x14ac:dyDescent="0.35"/>
    <row r="23097" s="8" customFormat="1" x14ac:dyDescent="0.35"/>
    <row r="23098" s="8" customFormat="1" x14ac:dyDescent="0.35"/>
    <row r="23099" s="8" customFormat="1" x14ac:dyDescent="0.35"/>
    <row r="23100" s="8" customFormat="1" x14ac:dyDescent="0.35"/>
    <row r="23101" s="8" customFormat="1" x14ac:dyDescent="0.35"/>
    <row r="23102" s="8" customFormat="1" x14ac:dyDescent="0.35"/>
    <row r="23103" s="8" customFormat="1" x14ac:dyDescent="0.35"/>
    <row r="23104" s="8" customFormat="1" x14ac:dyDescent="0.35"/>
    <row r="23105" s="8" customFormat="1" x14ac:dyDescent="0.35"/>
    <row r="23106" s="8" customFormat="1" x14ac:dyDescent="0.35"/>
    <row r="23107" s="8" customFormat="1" x14ac:dyDescent="0.35"/>
    <row r="23108" s="8" customFormat="1" x14ac:dyDescent="0.35"/>
    <row r="23109" s="8" customFormat="1" x14ac:dyDescent="0.35"/>
    <row r="23110" s="8" customFormat="1" x14ac:dyDescent="0.35"/>
    <row r="23111" s="8" customFormat="1" x14ac:dyDescent="0.35"/>
    <row r="23112" s="8" customFormat="1" x14ac:dyDescent="0.35"/>
    <row r="23113" s="8" customFormat="1" x14ac:dyDescent="0.35"/>
    <row r="23114" s="8" customFormat="1" x14ac:dyDescent="0.35"/>
    <row r="23115" s="8" customFormat="1" x14ac:dyDescent="0.35"/>
    <row r="23116" s="8" customFormat="1" x14ac:dyDescent="0.35"/>
    <row r="23117" s="8" customFormat="1" x14ac:dyDescent="0.35"/>
    <row r="23118" s="8" customFormat="1" x14ac:dyDescent="0.35"/>
    <row r="23119" s="8" customFormat="1" x14ac:dyDescent="0.35"/>
    <row r="23120" s="8" customFormat="1" x14ac:dyDescent="0.35"/>
    <row r="23121" s="8" customFormat="1" x14ac:dyDescent="0.35"/>
    <row r="23122" s="8" customFormat="1" x14ac:dyDescent="0.35"/>
    <row r="23123" s="8" customFormat="1" x14ac:dyDescent="0.35"/>
    <row r="23124" s="8" customFormat="1" x14ac:dyDescent="0.35"/>
    <row r="23125" s="8" customFormat="1" x14ac:dyDescent="0.35"/>
    <row r="23126" s="8" customFormat="1" x14ac:dyDescent="0.35"/>
    <row r="23127" s="8" customFormat="1" x14ac:dyDescent="0.35"/>
    <row r="23128" s="8" customFormat="1" x14ac:dyDescent="0.35"/>
    <row r="23129" s="8" customFormat="1" x14ac:dyDescent="0.35"/>
    <row r="23130" s="8" customFormat="1" x14ac:dyDescent="0.35"/>
    <row r="23131" s="8" customFormat="1" x14ac:dyDescent="0.35"/>
    <row r="23132" s="8" customFormat="1" x14ac:dyDescent="0.35"/>
    <row r="23133" s="8" customFormat="1" x14ac:dyDescent="0.35"/>
    <row r="23134" s="8" customFormat="1" x14ac:dyDescent="0.35"/>
    <row r="23135" s="8" customFormat="1" x14ac:dyDescent="0.35"/>
    <row r="23136" s="8" customFormat="1" x14ac:dyDescent="0.35"/>
    <row r="23137" s="8" customFormat="1" x14ac:dyDescent="0.35"/>
    <row r="23138" s="8" customFormat="1" x14ac:dyDescent="0.35"/>
    <row r="23139" s="8" customFormat="1" x14ac:dyDescent="0.35"/>
    <row r="23140" s="8" customFormat="1" x14ac:dyDescent="0.35"/>
    <row r="23141" s="8" customFormat="1" x14ac:dyDescent="0.35"/>
    <row r="23142" s="8" customFormat="1" x14ac:dyDescent="0.35"/>
    <row r="23143" s="8" customFormat="1" x14ac:dyDescent="0.35"/>
    <row r="23144" s="8" customFormat="1" x14ac:dyDescent="0.35"/>
    <row r="23145" s="8" customFormat="1" x14ac:dyDescent="0.35"/>
    <row r="23146" s="8" customFormat="1" x14ac:dyDescent="0.35"/>
    <row r="23147" s="8" customFormat="1" x14ac:dyDescent="0.35"/>
    <row r="23148" s="8" customFormat="1" x14ac:dyDescent="0.35"/>
    <row r="23149" s="8" customFormat="1" x14ac:dyDescent="0.35"/>
    <row r="23150" s="8" customFormat="1" x14ac:dyDescent="0.35"/>
    <row r="23151" s="8" customFormat="1" x14ac:dyDescent="0.35"/>
    <row r="23152" s="8" customFormat="1" x14ac:dyDescent="0.35"/>
    <row r="23153" s="8" customFormat="1" x14ac:dyDescent="0.35"/>
    <row r="23154" s="8" customFormat="1" x14ac:dyDescent="0.35"/>
    <row r="23155" s="8" customFormat="1" x14ac:dyDescent="0.35"/>
    <row r="23156" s="8" customFormat="1" x14ac:dyDescent="0.35"/>
    <row r="23157" s="8" customFormat="1" x14ac:dyDescent="0.35"/>
    <row r="23158" s="8" customFormat="1" x14ac:dyDescent="0.35"/>
    <row r="23159" s="8" customFormat="1" x14ac:dyDescent="0.35"/>
    <row r="23160" s="8" customFormat="1" x14ac:dyDescent="0.35"/>
    <row r="23161" s="8" customFormat="1" x14ac:dyDescent="0.35"/>
    <row r="23162" s="8" customFormat="1" x14ac:dyDescent="0.35"/>
    <row r="23163" s="8" customFormat="1" x14ac:dyDescent="0.35"/>
    <row r="23164" s="8" customFormat="1" x14ac:dyDescent="0.35"/>
    <row r="23165" s="8" customFormat="1" x14ac:dyDescent="0.35"/>
    <row r="23166" s="8" customFormat="1" x14ac:dyDescent="0.35"/>
    <row r="23167" s="8" customFormat="1" x14ac:dyDescent="0.35"/>
    <row r="23168" s="8" customFormat="1" x14ac:dyDescent="0.35"/>
    <row r="23169" s="8" customFormat="1" x14ac:dyDescent="0.35"/>
    <row r="23170" s="8" customFormat="1" x14ac:dyDescent="0.35"/>
    <row r="23171" s="8" customFormat="1" x14ac:dyDescent="0.35"/>
    <row r="23172" s="8" customFormat="1" x14ac:dyDescent="0.35"/>
    <row r="23173" s="8" customFormat="1" x14ac:dyDescent="0.35"/>
    <row r="23174" s="8" customFormat="1" x14ac:dyDescent="0.35"/>
    <row r="23175" s="8" customFormat="1" x14ac:dyDescent="0.35"/>
    <row r="23176" s="8" customFormat="1" x14ac:dyDescent="0.35"/>
    <row r="23177" s="8" customFormat="1" x14ac:dyDescent="0.35"/>
    <row r="23178" s="8" customFormat="1" x14ac:dyDescent="0.35"/>
    <row r="23179" s="8" customFormat="1" x14ac:dyDescent="0.35"/>
    <row r="23180" s="8" customFormat="1" x14ac:dyDescent="0.35"/>
    <row r="23181" s="8" customFormat="1" x14ac:dyDescent="0.35"/>
    <row r="23182" s="8" customFormat="1" x14ac:dyDescent="0.35"/>
    <row r="23183" s="8" customFormat="1" x14ac:dyDescent="0.35"/>
    <row r="23184" s="8" customFormat="1" x14ac:dyDescent="0.35"/>
    <row r="23185" s="8" customFormat="1" x14ac:dyDescent="0.35"/>
    <row r="23186" s="8" customFormat="1" x14ac:dyDescent="0.35"/>
    <row r="23187" s="8" customFormat="1" x14ac:dyDescent="0.35"/>
    <row r="23188" s="8" customFormat="1" x14ac:dyDescent="0.35"/>
    <row r="23189" s="8" customFormat="1" x14ac:dyDescent="0.35"/>
    <row r="23190" s="8" customFormat="1" x14ac:dyDescent="0.35"/>
    <row r="23191" s="8" customFormat="1" x14ac:dyDescent="0.35"/>
    <row r="23192" s="8" customFormat="1" x14ac:dyDescent="0.35"/>
    <row r="23193" s="8" customFormat="1" x14ac:dyDescent="0.35"/>
    <row r="23194" s="8" customFormat="1" x14ac:dyDescent="0.35"/>
    <row r="23195" s="8" customFormat="1" x14ac:dyDescent="0.35"/>
    <row r="23196" s="8" customFormat="1" x14ac:dyDescent="0.35"/>
    <row r="23197" s="8" customFormat="1" x14ac:dyDescent="0.35"/>
    <row r="23198" s="8" customFormat="1" x14ac:dyDescent="0.35"/>
    <row r="23199" s="8" customFormat="1" x14ac:dyDescent="0.35"/>
    <row r="23200" s="8" customFormat="1" x14ac:dyDescent="0.35"/>
    <row r="23201" s="8" customFormat="1" x14ac:dyDescent="0.35"/>
    <row r="23202" s="8" customFormat="1" x14ac:dyDescent="0.35"/>
    <row r="23203" s="8" customFormat="1" x14ac:dyDescent="0.35"/>
    <row r="23204" s="8" customFormat="1" x14ac:dyDescent="0.35"/>
    <row r="23205" s="8" customFormat="1" x14ac:dyDescent="0.35"/>
    <row r="23206" s="8" customFormat="1" x14ac:dyDescent="0.35"/>
    <row r="23207" s="8" customFormat="1" x14ac:dyDescent="0.35"/>
    <row r="23208" s="8" customFormat="1" x14ac:dyDescent="0.35"/>
    <row r="23209" s="8" customFormat="1" x14ac:dyDescent="0.35"/>
    <row r="23210" s="8" customFormat="1" x14ac:dyDescent="0.35"/>
    <row r="23211" s="8" customFormat="1" x14ac:dyDescent="0.35"/>
    <row r="23212" s="8" customFormat="1" x14ac:dyDescent="0.35"/>
    <row r="23213" s="8" customFormat="1" x14ac:dyDescent="0.35"/>
    <row r="23214" s="8" customFormat="1" x14ac:dyDescent="0.35"/>
    <row r="23215" s="8" customFormat="1" x14ac:dyDescent="0.35"/>
    <row r="23216" s="8" customFormat="1" x14ac:dyDescent="0.35"/>
    <row r="23217" s="8" customFormat="1" x14ac:dyDescent="0.35"/>
    <row r="23218" s="8" customFormat="1" x14ac:dyDescent="0.35"/>
    <row r="23219" s="8" customFormat="1" x14ac:dyDescent="0.35"/>
    <row r="23220" s="8" customFormat="1" x14ac:dyDescent="0.35"/>
    <row r="23221" s="8" customFormat="1" x14ac:dyDescent="0.35"/>
    <row r="23222" s="8" customFormat="1" x14ac:dyDescent="0.35"/>
    <row r="23223" s="8" customFormat="1" x14ac:dyDescent="0.35"/>
    <row r="23224" s="8" customFormat="1" x14ac:dyDescent="0.35"/>
    <row r="23225" s="8" customFormat="1" x14ac:dyDescent="0.35"/>
    <row r="23226" s="8" customFormat="1" x14ac:dyDescent="0.35"/>
    <row r="23227" s="8" customFormat="1" x14ac:dyDescent="0.35"/>
    <row r="23228" s="8" customFormat="1" x14ac:dyDescent="0.35"/>
    <row r="23229" s="8" customFormat="1" x14ac:dyDescent="0.35"/>
    <row r="23230" s="8" customFormat="1" x14ac:dyDescent="0.35"/>
    <row r="23231" s="8" customFormat="1" x14ac:dyDescent="0.35"/>
    <row r="23232" s="8" customFormat="1" x14ac:dyDescent="0.35"/>
    <row r="23233" s="8" customFormat="1" x14ac:dyDescent="0.35"/>
    <row r="23234" s="8" customFormat="1" x14ac:dyDescent="0.35"/>
    <row r="23235" s="8" customFormat="1" x14ac:dyDescent="0.35"/>
    <row r="23236" s="8" customFormat="1" x14ac:dyDescent="0.35"/>
    <row r="23237" s="8" customFormat="1" x14ac:dyDescent="0.35"/>
    <row r="23238" s="8" customFormat="1" x14ac:dyDescent="0.35"/>
    <row r="23239" s="8" customFormat="1" x14ac:dyDescent="0.35"/>
    <row r="23240" s="8" customFormat="1" x14ac:dyDescent="0.35"/>
    <row r="23241" s="8" customFormat="1" x14ac:dyDescent="0.35"/>
    <row r="23242" s="8" customFormat="1" x14ac:dyDescent="0.35"/>
    <row r="23243" s="8" customFormat="1" x14ac:dyDescent="0.35"/>
    <row r="23244" s="8" customFormat="1" x14ac:dyDescent="0.35"/>
    <row r="23245" s="8" customFormat="1" x14ac:dyDescent="0.35"/>
    <row r="23246" s="8" customFormat="1" x14ac:dyDescent="0.35"/>
    <row r="23247" s="8" customFormat="1" x14ac:dyDescent="0.35"/>
    <row r="23248" s="8" customFormat="1" x14ac:dyDescent="0.35"/>
    <row r="23249" s="8" customFormat="1" x14ac:dyDescent="0.35"/>
    <row r="23250" s="8" customFormat="1" x14ac:dyDescent="0.35"/>
    <row r="23251" s="8" customFormat="1" x14ac:dyDescent="0.35"/>
    <row r="23252" s="8" customFormat="1" x14ac:dyDescent="0.35"/>
    <row r="23253" s="8" customFormat="1" x14ac:dyDescent="0.35"/>
    <row r="23254" s="8" customFormat="1" x14ac:dyDescent="0.35"/>
    <row r="23255" s="8" customFormat="1" x14ac:dyDescent="0.35"/>
    <row r="23256" s="8" customFormat="1" x14ac:dyDescent="0.35"/>
    <row r="23257" s="8" customFormat="1" x14ac:dyDescent="0.35"/>
    <row r="23258" s="8" customFormat="1" x14ac:dyDescent="0.35"/>
    <row r="23259" s="8" customFormat="1" x14ac:dyDescent="0.35"/>
    <row r="23260" s="8" customFormat="1" x14ac:dyDescent="0.35"/>
    <row r="23261" s="8" customFormat="1" x14ac:dyDescent="0.35"/>
    <row r="23262" s="8" customFormat="1" x14ac:dyDescent="0.35"/>
    <row r="23263" s="8" customFormat="1" x14ac:dyDescent="0.35"/>
    <row r="23264" s="8" customFormat="1" x14ac:dyDescent="0.35"/>
    <row r="23265" s="8" customFormat="1" x14ac:dyDescent="0.35"/>
    <row r="23266" s="8" customFormat="1" x14ac:dyDescent="0.35"/>
    <row r="23267" s="8" customFormat="1" x14ac:dyDescent="0.35"/>
    <row r="23268" s="8" customFormat="1" x14ac:dyDescent="0.35"/>
    <row r="23269" s="8" customFormat="1" x14ac:dyDescent="0.35"/>
    <row r="23270" s="8" customFormat="1" x14ac:dyDescent="0.35"/>
    <row r="23271" s="8" customFormat="1" x14ac:dyDescent="0.35"/>
    <row r="23272" s="8" customFormat="1" x14ac:dyDescent="0.35"/>
    <row r="23273" s="8" customFormat="1" x14ac:dyDescent="0.35"/>
    <row r="23274" s="8" customFormat="1" x14ac:dyDescent="0.35"/>
    <row r="23275" s="8" customFormat="1" x14ac:dyDescent="0.35"/>
    <row r="23276" s="8" customFormat="1" x14ac:dyDescent="0.35"/>
    <row r="23277" s="8" customFormat="1" x14ac:dyDescent="0.35"/>
    <row r="23278" s="8" customFormat="1" x14ac:dyDescent="0.35"/>
    <row r="23279" s="8" customFormat="1" x14ac:dyDescent="0.35"/>
    <row r="23280" s="8" customFormat="1" x14ac:dyDescent="0.35"/>
    <row r="23281" s="8" customFormat="1" x14ac:dyDescent="0.35"/>
    <row r="23282" s="8" customFormat="1" x14ac:dyDescent="0.35"/>
    <row r="23283" s="8" customFormat="1" x14ac:dyDescent="0.35"/>
    <row r="23284" s="8" customFormat="1" x14ac:dyDescent="0.35"/>
    <row r="23285" s="8" customFormat="1" x14ac:dyDescent="0.35"/>
    <row r="23286" s="8" customFormat="1" x14ac:dyDescent="0.35"/>
    <row r="23287" s="8" customFormat="1" x14ac:dyDescent="0.35"/>
    <row r="23288" s="8" customFormat="1" x14ac:dyDescent="0.35"/>
    <row r="23289" s="8" customFormat="1" x14ac:dyDescent="0.35"/>
    <row r="23290" s="8" customFormat="1" x14ac:dyDescent="0.35"/>
    <row r="23291" s="8" customFormat="1" x14ac:dyDescent="0.35"/>
    <row r="23292" s="8" customFormat="1" x14ac:dyDescent="0.35"/>
    <row r="23293" s="8" customFormat="1" x14ac:dyDescent="0.35"/>
    <row r="23294" s="8" customFormat="1" x14ac:dyDescent="0.35"/>
    <row r="23295" s="8" customFormat="1" x14ac:dyDescent="0.35"/>
    <row r="23296" s="8" customFormat="1" x14ac:dyDescent="0.35"/>
    <row r="23297" s="8" customFormat="1" x14ac:dyDescent="0.35"/>
    <row r="23298" s="8" customFormat="1" x14ac:dyDescent="0.35"/>
    <row r="23299" s="8" customFormat="1" x14ac:dyDescent="0.35"/>
    <row r="23300" s="8" customFormat="1" x14ac:dyDescent="0.35"/>
    <row r="23301" s="8" customFormat="1" x14ac:dyDescent="0.35"/>
    <row r="23302" s="8" customFormat="1" x14ac:dyDescent="0.35"/>
    <row r="23303" s="8" customFormat="1" x14ac:dyDescent="0.35"/>
    <row r="23304" s="8" customFormat="1" x14ac:dyDescent="0.35"/>
    <row r="23305" s="8" customFormat="1" x14ac:dyDescent="0.35"/>
    <row r="23306" s="8" customFormat="1" x14ac:dyDescent="0.35"/>
    <row r="23307" s="8" customFormat="1" x14ac:dyDescent="0.35"/>
    <row r="23308" s="8" customFormat="1" x14ac:dyDescent="0.35"/>
    <row r="23309" s="8" customFormat="1" x14ac:dyDescent="0.35"/>
    <row r="23310" s="8" customFormat="1" x14ac:dyDescent="0.35"/>
    <row r="23311" s="8" customFormat="1" x14ac:dyDescent="0.35"/>
    <row r="23312" s="8" customFormat="1" x14ac:dyDescent="0.35"/>
    <row r="23313" s="8" customFormat="1" x14ac:dyDescent="0.35"/>
    <row r="23314" s="8" customFormat="1" x14ac:dyDescent="0.35"/>
    <row r="23315" s="8" customFormat="1" x14ac:dyDescent="0.35"/>
    <row r="23316" s="8" customFormat="1" x14ac:dyDescent="0.35"/>
    <row r="23317" s="8" customFormat="1" x14ac:dyDescent="0.35"/>
    <row r="23318" s="8" customFormat="1" x14ac:dyDescent="0.35"/>
    <row r="23319" s="8" customFormat="1" x14ac:dyDescent="0.35"/>
    <row r="23320" s="8" customFormat="1" x14ac:dyDescent="0.35"/>
    <row r="23321" s="8" customFormat="1" x14ac:dyDescent="0.35"/>
    <row r="23322" s="8" customFormat="1" x14ac:dyDescent="0.35"/>
    <row r="23323" s="8" customFormat="1" x14ac:dyDescent="0.35"/>
    <row r="23324" s="8" customFormat="1" x14ac:dyDescent="0.35"/>
    <row r="23325" s="8" customFormat="1" x14ac:dyDescent="0.35"/>
    <row r="23326" s="8" customFormat="1" x14ac:dyDescent="0.35"/>
    <row r="23327" s="8" customFormat="1" x14ac:dyDescent="0.35"/>
    <row r="23328" s="8" customFormat="1" x14ac:dyDescent="0.35"/>
    <row r="23329" s="8" customFormat="1" x14ac:dyDescent="0.35"/>
    <row r="23330" s="8" customFormat="1" x14ac:dyDescent="0.35"/>
    <row r="23331" s="8" customFormat="1" x14ac:dyDescent="0.35"/>
    <row r="23332" s="8" customFormat="1" x14ac:dyDescent="0.35"/>
    <row r="23333" s="8" customFormat="1" x14ac:dyDescent="0.35"/>
    <row r="23334" s="8" customFormat="1" x14ac:dyDescent="0.35"/>
    <row r="23335" s="8" customFormat="1" x14ac:dyDescent="0.35"/>
    <row r="23336" s="8" customFormat="1" x14ac:dyDescent="0.35"/>
    <row r="23337" s="8" customFormat="1" x14ac:dyDescent="0.35"/>
    <row r="23338" s="8" customFormat="1" x14ac:dyDescent="0.35"/>
    <row r="23339" s="8" customFormat="1" x14ac:dyDescent="0.35"/>
    <row r="23340" s="8" customFormat="1" x14ac:dyDescent="0.35"/>
    <row r="23341" s="8" customFormat="1" x14ac:dyDescent="0.35"/>
    <row r="23342" s="8" customFormat="1" x14ac:dyDescent="0.35"/>
    <row r="23343" s="8" customFormat="1" x14ac:dyDescent="0.35"/>
    <row r="23344" s="8" customFormat="1" x14ac:dyDescent="0.35"/>
    <row r="23345" s="8" customFormat="1" x14ac:dyDescent="0.35"/>
    <row r="23346" s="8" customFormat="1" x14ac:dyDescent="0.35"/>
    <row r="23347" s="8" customFormat="1" x14ac:dyDescent="0.35"/>
    <row r="23348" s="8" customFormat="1" x14ac:dyDescent="0.35"/>
    <row r="23349" s="8" customFormat="1" x14ac:dyDescent="0.35"/>
    <row r="23350" s="8" customFormat="1" x14ac:dyDescent="0.35"/>
    <row r="23351" s="8" customFormat="1" x14ac:dyDescent="0.35"/>
    <row r="23352" s="8" customFormat="1" x14ac:dyDescent="0.35"/>
    <row r="23353" s="8" customFormat="1" x14ac:dyDescent="0.35"/>
    <row r="23354" s="8" customFormat="1" x14ac:dyDescent="0.35"/>
    <row r="23355" s="8" customFormat="1" x14ac:dyDescent="0.35"/>
    <row r="23356" s="8" customFormat="1" x14ac:dyDescent="0.35"/>
    <row r="23357" s="8" customFormat="1" x14ac:dyDescent="0.35"/>
    <row r="23358" s="8" customFormat="1" x14ac:dyDescent="0.35"/>
    <row r="23359" s="8" customFormat="1" x14ac:dyDescent="0.35"/>
    <row r="23360" s="8" customFormat="1" x14ac:dyDescent="0.35"/>
    <row r="23361" s="8" customFormat="1" x14ac:dyDescent="0.35"/>
    <row r="23362" s="8" customFormat="1" x14ac:dyDescent="0.35"/>
    <row r="23363" s="8" customFormat="1" x14ac:dyDescent="0.35"/>
    <row r="23364" s="8" customFormat="1" x14ac:dyDescent="0.35"/>
    <row r="23365" s="8" customFormat="1" x14ac:dyDescent="0.35"/>
    <row r="23366" s="8" customFormat="1" x14ac:dyDescent="0.35"/>
    <row r="23367" s="8" customFormat="1" x14ac:dyDescent="0.35"/>
    <row r="23368" s="8" customFormat="1" x14ac:dyDescent="0.35"/>
    <row r="23369" s="8" customFormat="1" x14ac:dyDescent="0.35"/>
    <row r="23370" s="8" customFormat="1" x14ac:dyDescent="0.35"/>
    <row r="23371" s="8" customFormat="1" x14ac:dyDescent="0.35"/>
    <row r="23372" s="8" customFormat="1" x14ac:dyDescent="0.35"/>
    <row r="23373" s="8" customFormat="1" x14ac:dyDescent="0.35"/>
    <row r="23374" s="8" customFormat="1" x14ac:dyDescent="0.35"/>
    <row r="23375" s="8" customFormat="1" x14ac:dyDescent="0.35"/>
    <row r="23376" s="8" customFormat="1" x14ac:dyDescent="0.35"/>
    <row r="23377" s="8" customFormat="1" x14ac:dyDescent="0.35"/>
    <row r="23378" s="8" customFormat="1" x14ac:dyDescent="0.35"/>
    <row r="23379" s="8" customFormat="1" x14ac:dyDescent="0.35"/>
    <row r="23380" s="8" customFormat="1" x14ac:dyDescent="0.35"/>
    <row r="23381" s="8" customFormat="1" x14ac:dyDescent="0.35"/>
    <row r="23382" s="8" customFormat="1" x14ac:dyDescent="0.35"/>
    <row r="23383" s="8" customFormat="1" x14ac:dyDescent="0.35"/>
    <row r="23384" s="8" customFormat="1" x14ac:dyDescent="0.35"/>
    <row r="23385" s="8" customFormat="1" x14ac:dyDescent="0.35"/>
    <row r="23386" s="8" customFormat="1" x14ac:dyDescent="0.35"/>
    <row r="23387" s="8" customFormat="1" x14ac:dyDescent="0.35"/>
    <row r="23388" s="8" customFormat="1" x14ac:dyDescent="0.35"/>
    <row r="23389" s="8" customFormat="1" x14ac:dyDescent="0.35"/>
    <row r="23390" s="8" customFormat="1" x14ac:dyDescent="0.35"/>
    <row r="23391" s="8" customFormat="1" x14ac:dyDescent="0.35"/>
    <row r="23392" s="8" customFormat="1" x14ac:dyDescent="0.35"/>
    <row r="23393" s="8" customFormat="1" x14ac:dyDescent="0.35"/>
    <row r="23394" s="8" customFormat="1" x14ac:dyDescent="0.35"/>
    <row r="23395" s="8" customFormat="1" x14ac:dyDescent="0.35"/>
    <row r="23396" s="8" customFormat="1" x14ac:dyDescent="0.35"/>
    <row r="23397" s="8" customFormat="1" x14ac:dyDescent="0.35"/>
    <row r="23398" s="8" customFormat="1" x14ac:dyDescent="0.35"/>
    <row r="23399" s="8" customFormat="1" x14ac:dyDescent="0.35"/>
    <row r="23400" s="8" customFormat="1" x14ac:dyDescent="0.35"/>
    <row r="23401" s="8" customFormat="1" x14ac:dyDescent="0.35"/>
    <row r="23402" s="8" customFormat="1" x14ac:dyDescent="0.35"/>
    <row r="23403" s="8" customFormat="1" x14ac:dyDescent="0.35"/>
    <row r="23404" s="8" customFormat="1" x14ac:dyDescent="0.35"/>
    <row r="23405" s="8" customFormat="1" x14ac:dyDescent="0.35"/>
    <row r="23406" s="8" customFormat="1" x14ac:dyDescent="0.35"/>
    <row r="23407" s="8" customFormat="1" x14ac:dyDescent="0.35"/>
    <row r="23408" s="8" customFormat="1" x14ac:dyDescent="0.35"/>
    <row r="23409" s="8" customFormat="1" x14ac:dyDescent="0.35"/>
    <row r="23410" s="8" customFormat="1" x14ac:dyDescent="0.35"/>
    <row r="23411" s="8" customFormat="1" x14ac:dyDescent="0.35"/>
    <row r="23412" s="8" customFormat="1" x14ac:dyDescent="0.35"/>
    <row r="23413" s="8" customFormat="1" x14ac:dyDescent="0.35"/>
    <row r="23414" s="8" customFormat="1" x14ac:dyDescent="0.35"/>
    <row r="23415" s="8" customFormat="1" x14ac:dyDescent="0.35"/>
    <row r="23416" s="8" customFormat="1" x14ac:dyDescent="0.35"/>
    <row r="23417" s="8" customFormat="1" x14ac:dyDescent="0.35"/>
    <row r="23418" s="8" customFormat="1" x14ac:dyDescent="0.35"/>
    <row r="23419" s="8" customFormat="1" x14ac:dyDescent="0.35"/>
    <row r="23420" s="8" customFormat="1" x14ac:dyDescent="0.35"/>
    <row r="23421" s="8" customFormat="1" x14ac:dyDescent="0.35"/>
    <row r="23422" s="8" customFormat="1" x14ac:dyDescent="0.35"/>
    <row r="23423" s="8" customFormat="1" x14ac:dyDescent="0.35"/>
    <row r="23424" s="8" customFormat="1" x14ac:dyDescent="0.35"/>
    <row r="23425" s="8" customFormat="1" x14ac:dyDescent="0.35"/>
    <row r="23426" s="8" customFormat="1" x14ac:dyDescent="0.35"/>
    <row r="23427" s="8" customFormat="1" x14ac:dyDescent="0.35"/>
    <row r="23428" s="8" customFormat="1" x14ac:dyDescent="0.35"/>
    <row r="23429" s="8" customFormat="1" x14ac:dyDescent="0.35"/>
    <row r="23430" s="8" customFormat="1" x14ac:dyDescent="0.35"/>
    <row r="23431" s="8" customFormat="1" x14ac:dyDescent="0.35"/>
    <row r="23432" s="8" customFormat="1" x14ac:dyDescent="0.35"/>
    <row r="23433" s="8" customFormat="1" x14ac:dyDescent="0.35"/>
    <row r="23434" s="8" customFormat="1" x14ac:dyDescent="0.35"/>
    <row r="23435" s="8" customFormat="1" x14ac:dyDescent="0.35"/>
    <row r="23436" s="8" customFormat="1" x14ac:dyDescent="0.35"/>
    <row r="23437" s="8" customFormat="1" x14ac:dyDescent="0.35"/>
    <row r="23438" s="8" customFormat="1" x14ac:dyDescent="0.35"/>
    <row r="23439" s="8" customFormat="1" x14ac:dyDescent="0.35"/>
    <row r="23440" s="8" customFormat="1" x14ac:dyDescent="0.35"/>
    <row r="23441" s="8" customFormat="1" x14ac:dyDescent="0.35"/>
    <row r="23442" s="8" customFormat="1" x14ac:dyDescent="0.35"/>
    <row r="23443" s="8" customFormat="1" x14ac:dyDescent="0.35"/>
    <row r="23444" s="8" customFormat="1" x14ac:dyDescent="0.35"/>
    <row r="23445" s="8" customFormat="1" x14ac:dyDescent="0.35"/>
    <row r="23446" s="8" customFormat="1" x14ac:dyDescent="0.35"/>
    <row r="23447" s="8" customFormat="1" x14ac:dyDescent="0.35"/>
    <row r="23448" s="8" customFormat="1" x14ac:dyDescent="0.35"/>
    <row r="23449" s="8" customFormat="1" x14ac:dyDescent="0.35"/>
    <row r="23450" s="8" customFormat="1" x14ac:dyDescent="0.35"/>
    <row r="23451" s="8" customFormat="1" x14ac:dyDescent="0.35"/>
    <row r="23452" s="8" customFormat="1" x14ac:dyDescent="0.35"/>
    <row r="23453" s="8" customFormat="1" x14ac:dyDescent="0.35"/>
    <row r="23454" s="8" customFormat="1" x14ac:dyDescent="0.35"/>
    <row r="23455" s="8" customFormat="1" x14ac:dyDescent="0.35"/>
    <row r="23456" s="8" customFormat="1" x14ac:dyDescent="0.35"/>
    <row r="23457" s="8" customFormat="1" x14ac:dyDescent="0.35"/>
    <row r="23458" s="8" customFormat="1" x14ac:dyDescent="0.35"/>
    <row r="23459" s="8" customFormat="1" x14ac:dyDescent="0.35"/>
    <row r="23460" s="8" customFormat="1" x14ac:dyDescent="0.35"/>
    <row r="23461" s="8" customFormat="1" x14ac:dyDescent="0.35"/>
    <row r="23462" s="8" customFormat="1" x14ac:dyDescent="0.35"/>
    <row r="23463" s="8" customFormat="1" x14ac:dyDescent="0.35"/>
    <row r="23464" s="8" customFormat="1" x14ac:dyDescent="0.35"/>
    <row r="23465" s="8" customFormat="1" x14ac:dyDescent="0.35"/>
    <row r="23466" s="8" customFormat="1" x14ac:dyDescent="0.35"/>
    <row r="23467" s="8" customFormat="1" x14ac:dyDescent="0.35"/>
    <row r="23468" s="8" customFormat="1" x14ac:dyDescent="0.35"/>
    <row r="23469" s="8" customFormat="1" x14ac:dyDescent="0.35"/>
    <row r="23470" s="8" customFormat="1" x14ac:dyDescent="0.35"/>
    <row r="23471" s="8" customFormat="1" x14ac:dyDescent="0.35"/>
    <row r="23472" s="8" customFormat="1" x14ac:dyDescent="0.35"/>
    <row r="23473" s="8" customFormat="1" x14ac:dyDescent="0.35"/>
    <row r="23474" s="8" customFormat="1" x14ac:dyDescent="0.35"/>
    <row r="23475" s="8" customFormat="1" x14ac:dyDescent="0.35"/>
    <row r="23476" s="8" customFormat="1" x14ac:dyDescent="0.35"/>
    <row r="23477" s="8" customFormat="1" x14ac:dyDescent="0.35"/>
    <row r="23478" s="8" customFormat="1" x14ac:dyDescent="0.35"/>
    <row r="23479" s="8" customFormat="1" x14ac:dyDescent="0.35"/>
    <row r="23480" s="8" customFormat="1" x14ac:dyDescent="0.35"/>
    <row r="23481" s="8" customFormat="1" x14ac:dyDescent="0.35"/>
    <row r="23482" s="8" customFormat="1" x14ac:dyDescent="0.35"/>
    <row r="23483" s="8" customFormat="1" x14ac:dyDescent="0.35"/>
    <row r="23484" s="8" customFormat="1" x14ac:dyDescent="0.35"/>
    <row r="23485" s="8" customFormat="1" x14ac:dyDescent="0.35"/>
    <row r="23486" s="8" customFormat="1" x14ac:dyDescent="0.35"/>
    <row r="23487" s="8" customFormat="1" x14ac:dyDescent="0.35"/>
    <row r="23488" s="8" customFormat="1" x14ac:dyDescent="0.35"/>
    <row r="23489" s="8" customFormat="1" x14ac:dyDescent="0.35"/>
    <row r="23490" s="8" customFormat="1" x14ac:dyDescent="0.35"/>
    <row r="23491" s="8" customFormat="1" x14ac:dyDescent="0.35"/>
    <row r="23492" s="8" customFormat="1" x14ac:dyDescent="0.35"/>
    <row r="23493" s="8" customFormat="1" x14ac:dyDescent="0.35"/>
    <row r="23494" s="8" customFormat="1" x14ac:dyDescent="0.35"/>
    <row r="23495" s="8" customFormat="1" x14ac:dyDescent="0.35"/>
    <row r="23496" s="8" customFormat="1" x14ac:dyDescent="0.35"/>
    <row r="23497" s="8" customFormat="1" x14ac:dyDescent="0.35"/>
    <row r="23498" s="8" customFormat="1" x14ac:dyDescent="0.35"/>
    <row r="23499" s="8" customFormat="1" x14ac:dyDescent="0.35"/>
    <row r="23500" s="8" customFormat="1" x14ac:dyDescent="0.35"/>
    <row r="23501" s="8" customFormat="1" x14ac:dyDescent="0.35"/>
    <row r="23502" s="8" customFormat="1" x14ac:dyDescent="0.35"/>
    <row r="23503" s="8" customFormat="1" x14ac:dyDescent="0.35"/>
    <row r="23504" s="8" customFormat="1" x14ac:dyDescent="0.35"/>
    <row r="23505" s="8" customFormat="1" x14ac:dyDescent="0.35"/>
    <row r="23506" s="8" customFormat="1" x14ac:dyDescent="0.35"/>
    <row r="23507" s="8" customFormat="1" x14ac:dyDescent="0.35"/>
    <row r="23508" s="8" customFormat="1" x14ac:dyDescent="0.35"/>
    <row r="23509" s="8" customFormat="1" x14ac:dyDescent="0.35"/>
    <row r="23510" s="8" customFormat="1" x14ac:dyDescent="0.35"/>
    <row r="23511" s="8" customFormat="1" x14ac:dyDescent="0.35"/>
    <row r="23512" s="8" customFormat="1" x14ac:dyDescent="0.35"/>
    <row r="23513" s="8" customFormat="1" x14ac:dyDescent="0.35"/>
    <row r="23514" s="8" customFormat="1" x14ac:dyDescent="0.35"/>
    <row r="23515" s="8" customFormat="1" x14ac:dyDescent="0.35"/>
    <row r="23516" s="8" customFormat="1" x14ac:dyDescent="0.35"/>
    <row r="23517" s="8" customFormat="1" x14ac:dyDescent="0.35"/>
    <row r="23518" s="8" customFormat="1" x14ac:dyDescent="0.35"/>
    <row r="23519" s="8" customFormat="1" x14ac:dyDescent="0.35"/>
    <row r="23520" s="8" customFormat="1" x14ac:dyDescent="0.35"/>
    <row r="23521" s="8" customFormat="1" x14ac:dyDescent="0.35"/>
    <row r="23522" s="8" customFormat="1" x14ac:dyDescent="0.35"/>
    <row r="23523" s="8" customFormat="1" x14ac:dyDescent="0.35"/>
    <row r="23524" s="8" customFormat="1" x14ac:dyDescent="0.35"/>
    <row r="23525" s="8" customFormat="1" x14ac:dyDescent="0.35"/>
    <row r="23526" s="8" customFormat="1" x14ac:dyDescent="0.35"/>
    <row r="23527" s="8" customFormat="1" x14ac:dyDescent="0.35"/>
    <row r="23528" s="8" customFormat="1" x14ac:dyDescent="0.35"/>
    <row r="23529" s="8" customFormat="1" x14ac:dyDescent="0.35"/>
    <row r="23530" s="8" customFormat="1" x14ac:dyDescent="0.35"/>
    <row r="23531" s="8" customFormat="1" x14ac:dyDescent="0.35"/>
    <row r="23532" s="8" customFormat="1" x14ac:dyDescent="0.35"/>
    <row r="23533" s="8" customFormat="1" x14ac:dyDescent="0.35"/>
    <row r="23534" s="8" customFormat="1" x14ac:dyDescent="0.35"/>
    <row r="23535" s="8" customFormat="1" x14ac:dyDescent="0.35"/>
    <row r="23536" s="8" customFormat="1" x14ac:dyDescent="0.35"/>
    <row r="23537" s="8" customFormat="1" x14ac:dyDescent="0.35"/>
    <row r="23538" s="8" customFormat="1" x14ac:dyDescent="0.35"/>
    <row r="23539" s="8" customFormat="1" x14ac:dyDescent="0.35"/>
    <row r="23540" s="8" customFormat="1" x14ac:dyDescent="0.35"/>
    <row r="23541" s="8" customFormat="1" x14ac:dyDescent="0.35"/>
    <row r="23542" s="8" customFormat="1" x14ac:dyDescent="0.35"/>
    <row r="23543" s="8" customFormat="1" x14ac:dyDescent="0.35"/>
    <row r="23544" s="8" customFormat="1" x14ac:dyDescent="0.35"/>
    <row r="23545" s="8" customFormat="1" x14ac:dyDescent="0.35"/>
    <row r="23546" s="8" customFormat="1" x14ac:dyDescent="0.35"/>
    <row r="23547" s="8" customFormat="1" x14ac:dyDescent="0.35"/>
    <row r="23548" s="8" customFormat="1" x14ac:dyDescent="0.35"/>
    <row r="23549" s="8" customFormat="1" x14ac:dyDescent="0.35"/>
    <row r="23550" s="8" customFormat="1" x14ac:dyDescent="0.35"/>
    <row r="23551" s="8" customFormat="1" x14ac:dyDescent="0.35"/>
    <row r="23552" s="8" customFormat="1" x14ac:dyDescent="0.35"/>
    <row r="23553" s="8" customFormat="1" x14ac:dyDescent="0.35"/>
    <row r="23554" s="8" customFormat="1" x14ac:dyDescent="0.35"/>
    <row r="23555" s="8" customFormat="1" x14ac:dyDescent="0.35"/>
    <row r="23556" s="8" customFormat="1" x14ac:dyDescent="0.35"/>
    <row r="23557" s="8" customFormat="1" x14ac:dyDescent="0.35"/>
    <row r="23558" s="8" customFormat="1" x14ac:dyDescent="0.35"/>
    <row r="23559" s="8" customFormat="1" x14ac:dyDescent="0.35"/>
    <row r="23560" s="8" customFormat="1" x14ac:dyDescent="0.35"/>
    <row r="23561" s="8" customFormat="1" x14ac:dyDescent="0.35"/>
    <row r="23562" s="8" customFormat="1" x14ac:dyDescent="0.35"/>
    <row r="23563" s="8" customFormat="1" x14ac:dyDescent="0.35"/>
    <row r="23564" s="8" customFormat="1" x14ac:dyDescent="0.35"/>
    <row r="23565" s="8" customFormat="1" x14ac:dyDescent="0.35"/>
    <row r="23566" s="8" customFormat="1" x14ac:dyDescent="0.35"/>
    <row r="23567" s="8" customFormat="1" x14ac:dyDescent="0.35"/>
    <row r="23568" s="8" customFormat="1" x14ac:dyDescent="0.35"/>
    <row r="23569" s="8" customFormat="1" x14ac:dyDescent="0.35"/>
    <row r="23570" s="8" customFormat="1" x14ac:dyDescent="0.35"/>
    <row r="23571" s="8" customFormat="1" x14ac:dyDescent="0.35"/>
    <row r="23572" s="8" customFormat="1" x14ac:dyDescent="0.35"/>
    <row r="23573" s="8" customFormat="1" x14ac:dyDescent="0.35"/>
    <row r="23574" s="8" customFormat="1" x14ac:dyDescent="0.35"/>
    <row r="23575" s="8" customFormat="1" x14ac:dyDescent="0.35"/>
    <row r="23576" s="8" customFormat="1" x14ac:dyDescent="0.35"/>
    <row r="23577" s="8" customFormat="1" x14ac:dyDescent="0.35"/>
    <row r="23578" s="8" customFormat="1" x14ac:dyDescent="0.35"/>
    <row r="23579" s="8" customFormat="1" x14ac:dyDescent="0.35"/>
    <row r="23580" s="8" customFormat="1" x14ac:dyDescent="0.35"/>
    <row r="23581" s="8" customFormat="1" x14ac:dyDescent="0.35"/>
    <row r="23582" s="8" customFormat="1" x14ac:dyDescent="0.35"/>
    <row r="23583" s="8" customFormat="1" x14ac:dyDescent="0.35"/>
    <row r="23584" s="8" customFormat="1" x14ac:dyDescent="0.35"/>
    <row r="23585" s="8" customFormat="1" x14ac:dyDescent="0.35"/>
    <row r="23586" s="8" customFormat="1" x14ac:dyDescent="0.35"/>
    <row r="23587" s="8" customFormat="1" x14ac:dyDescent="0.35"/>
    <row r="23588" s="8" customFormat="1" x14ac:dyDescent="0.35"/>
    <row r="23589" s="8" customFormat="1" x14ac:dyDescent="0.35"/>
    <row r="23590" s="8" customFormat="1" x14ac:dyDescent="0.35"/>
    <row r="23591" s="8" customFormat="1" x14ac:dyDescent="0.35"/>
    <row r="23592" s="8" customFormat="1" x14ac:dyDescent="0.35"/>
    <row r="23593" s="8" customFormat="1" x14ac:dyDescent="0.35"/>
    <row r="23594" s="8" customFormat="1" x14ac:dyDescent="0.35"/>
    <row r="23595" s="8" customFormat="1" x14ac:dyDescent="0.35"/>
    <row r="23596" s="8" customFormat="1" x14ac:dyDescent="0.35"/>
    <row r="23597" s="8" customFormat="1" x14ac:dyDescent="0.35"/>
    <row r="23598" s="8" customFormat="1" x14ac:dyDescent="0.35"/>
    <row r="23599" s="8" customFormat="1" x14ac:dyDescent="0.35"/>
    <row r="23600" s="8" customFormat="1" x14ac:dyDescent="0.35"/>
    <row r="23601" s="8" customFormat="1" x14ac:dyDescent="0.35"/>
    <row r="23602" s="8" customFormat="1" x14ac:dyDescent="0.35"/>
    <row r="23603" s="8" customFormat="1" x14ac:dyDescent="0.35"/>
    <row r="23604" s="8" customFormat="1" x14ac:dyDescent="0.35"/>
    <row r="23605" s="8" customFormat="1" x14ac:dyDescent="0.35"/>
    <row r="23606" s="8" customFormat="1" x14ac:dyDescent="0.35"/>
    <row r="23607" s="8" customFormat="1" x14ac:dyDescent="0.35"/>
    <row r="23608" s="8" customFormat="1" x14ac:dyDescent="0.35"/>
    <row r="23609" s="8" customFormat="1" x14ac:dyDescent="0.35"/>
    <row r="23610" s="8" customFormat="1" x14ac:dyDescent="0.35"/>
    <row r="23611" s="8" customFormat="1" x14ac:dyDescent="0.35"/>
    <row r="23612" s="8" customFormat="1" x14ac:dyDescent="0.35"/>
    <row r="23613" s="8" customFormat="1" x14ac:dyDescent="0.35"/>
    <row r="23614" s="8" customFormat="1" x14ac:dyDescent="0.35"/>
    <row r="23615" s="8" customFormat="1" x14ac:dyDescent="0.35"/>
    <row r="23616" s="8" customFormat="1" x14ac:dyDescent="0.35"/>
    <row r="23617" s="8" customFormat="1" x14ac:dyDescent="0.35"/>
    <row r="23618" s="8" customFormat="1" x14ac:dyDescent="0.35"/>
    <row r="23619" s="8" customFormat="1" x14ac:dyDescent="0.35"/>
    <row r="23620" s="8" customFormat="1" x14ac:dyDescent="0.35"/>
    <row r="23621" s="8" customFormat="1" x14ac:dyDescent="0.35"/>
    <row r="23622" s="8" customFormat="1" x14ac:dyDescent="0.35"/>
    <row r="23623" s="8" customFormat="1" x14ac:dyDescent="0.35"/>
    <row r="23624" s="8" customFormat="1" x14ac:dyDescent="0.35"/>
    <row r="23625" s="8" customFormat="1" x14ac:dyDescent="0.35"/>
    <row r="23626" s="8" customFormat="1" x14ac:dyDescent="0.35"/>
    <row r="23627" s="8" customFormat="1" x14ac:dyDescent="0.35"/>
    <row r="23628" s="8" customFormat="1" x14ac:dyDescent="0.35"/>
    <row r="23629" s="8" customFormat="1" x14ac:dyDescent="0.35"/>
    <row r="23630" s="8" customFormat="1" x14ac:dyDescent="0.35"/>
    <row r="23631" s="8" customFormat="1" x14ac:dyDescent="0.35"/>
    <row r="23632" s="8" customFormat="1" x14ac:dyDescent="0.35"/>
    <row r="23633" s="8" customFormat="1" x14ac:dyDescent="0.35"/>
    <row r="23634" s="8" customFormat="1" x14ac:dyDescent="0.35"/>
    <row r="23635" s="8" customFormat="1" x14ac:dyDescent="0.35"/>
    <row r="23636" s="8" customFormat="1" x14ac:dyDescent="0.35"/>
    <row r="23637" s="8" customFormat="1" x14ac:dyDescent="0.35"/>
    <row r="23638" s="8" customFormat="1" x14ac:dyDescent="0.35"/>
    <row r="23639" s="8" customFormat="1" x14ac:dyDescent="0.35"/>
    <row r="23640" s="8" customFormat="1" x14ac:dyDescent="0.35"/>
    <row r="23641" s="8" customFormat="1" x14ac:dyDescent="0.35"/>
    <row r="23642" s="8" customFormat="1" x14ac:dyDescent="0.35"/>
    <row r="23643" s="8" customFormat="1" x14ac:dyDescent="0.35"/>
    <row r="23644" s="8" customFormat="1" x14ac:dyDescent="0.35"/>
    <row r="23645" s="8" customFormat="1" x14ac:dyDescent="0.35"/>
    <row r="23646" s="8" customFormat="1" x14ac:dyDescent="0.35"/>
    <row r="23647" s="8" customFormat="1" x14ac:dyDescent="0.35"/>
    <row r="23648" s="8" customFormat="1" x14ac:dyDescent="0.35"/>
    <row r="23649" s="8" customFormat="1" x14ac:dyDescent="0.35"/>
    <row r="23650" s="8" customFormat="1" x14ac:dyDescent="0.35"/>
    <row r="23651" s="8" customFormat="1" x14ac:dyDescent="0.35"/>
    <row r="23652" s="8" customFormat="1" x14ac:dyDescent="0.35"/>
    <row r="23653" s="8" customFormat="1" x14ac:dyDescent="0.35"/>
    <row r="23654" s="8" customFormat="1" x14ac:dyDescent="0.35"/>
    <row r="23655" s="8" customFormat="1" x14ac:dyDescent="0.35"/>
    <row r="23656" s="8" customFormat="1" x14ac:dyDescent="0.35"/>
    <row r="23657" s="8" customFormat="1" x14ac:dyDescent="0.35"/>
    <row r="23658" s="8" customFormat="1" x14ac:dyDescent="0.35"/>
    <row r="23659" s="8" customFormat="1" x14ac:dyDescent="0.35"/>
    <row r="23660" s="8" customFormat="1" x14ac:dyDescent="0.35"/>
    <row r="23661" s="8" customFormat="1" x14ac:dyDescent="0.35"/>
    <row r="23662" s="8" customFormat="1" x14ac:dyDescent="0.35"/>
    <row r="23663" s="8" customFormat="1" x14ac:dyDescent="0.35"/>
    <row r="23664" s="8" customFormat="1" x14ac:dyDescent="0.35"/>
    <row r="23665" s="8" customFormat="1" x14ac:dyDescent="0.35"/>
    <row r="23666" s="8" customFormat="1" x14ac:dyDescent="0.35"/>
    <row r="23667" s="8" customFormat="1" x14ac:dyDescent="0.35"/>
    <row r="23668" s="8" customFormat="1" x14ac:dyDescent="0.35"/>
    <row r="23669" s="8" customFormat="1" x14ac:dyDescent="0.35"/>
    <row r="23670" s="8" customFormat="1" x14ac:dyDescent="0.35"/>
    <row r="23671" s="8" customFormat="1" x14ac:dyDescent="0.35"/>
    <row r="23672" s="8" customFormat="1" x14ac:dyDescent="0.35"/>
    <row r="23673" s="8" customFormat="1" x14ac:dyDescent="0.35"/>
    <row r="23674" s="8" customFormat="1" x14ac:dyDescent="0.35"/>
    <row r="23675" s="8" customFormat="1" x14ac:dyDescent="0.35"/>
    <row r="23676" s="8" customFormat="1" x14ac:dyDescent="0.35"/>
    <row r="23677" s="8" customFormat="1" x14ac:dyDescent="0.35"/>
    <row r="23678" s="8" customFormat="1" x14ac:dyDescent="0.35"/>
    <row r="23679" s="8" customFormat="1" x14ac:dyDescent="0.35"/>
    <row r="23680" s="8" customFormat="1" x14ac:dyDescent="0.35"/>
    <row r="23681" s="8" customFormat="1" x14ac:dyDescent="0.35"/>
    <row r="23682" s="8" customFormat="1" x14ac:dyDescent="0.35"/>
    <row r="23683" s="8" customFormat="1" x14ac:dyDescent="0.35"/>
    <row r="23684" s="8" customFormat="1" x14ac:dyDescent="0.35"/>
    <row r="23685" s="8" customFormat="1" x14ac:dyDescent="0.35"/>
    <row r="23686" s="8" customFormat="1" x14ac:dyDescent="0.35"/>
    <row r="23687" s="8" customFormat="1" x14ac:dyDescent="0.35"/>
    <row r="23688" s="8" customFormat="1" x14ac:dyDescent="0.35"/>
    <row r="23689" s="8" customFormat="1" x14ac:dyDescent="0.35"/>
    <row r="23690" s="8" customFormat="1" x14ac:dyDescent="0.35"/>
    <row r="23691" s="8" customFormat="1" x14ac:dyDescent="0.35"/>
    <row r="23692" s="8" customFormat="1" x14ac:dyDescent="0.35"/>
    <row r="23693" s="8" customFormat="1" x14ac:dyDescent="0.35"/>
    <row r="23694" s="8" customFormat="1" x14ac:dyDescent="0.35"/>
    <row r="23695" s="8" customFormat="1" x14ac:dyDescent="0.35"/>
    <row r="23696" s="8" customFormat="1" x14ac:dyDescent="0.35"/>
    <row r="23697" s="8" customFormat="1" x14ac:dyDescent="0.35"/>
    <row r="23698" s="8" customFormat="1" x14ac:dyDescent="0.35"/>
    <row r="23699" s="8" customFormat="1" x14ac:dyDescent="0.35"/>
    <row r="23700" s="8" customFormat="1" x14ac:dyDescent="0.35"/>
    <row r="23701" s="8" customFormat="1" x14ac:dyDescent="0.35"/>
    <row r="23702" s="8" customFormat="1" x14ac:dyDescent="0.35"/>
    <row r="23703" s="8" customFormat="1" x14ac:dyDescent="0.35"/>
    <row r="23704" s="8" customFormat="1" x14ac:dyDescent="0.35"/>
    <row r="23705" s="8" customFormat="1" x14ac:dyDescent="0.35"/>
    <row r="23706" s="8" customFormat="1" x14ac:dyDescent="0.35"/>
    <row r="23707" s="8" customFormat="1" x14ac:dyDescent="0.35"/>
    <row r="23708" s="8" customFormat="1" x14ac:dyDescent="0.35"/>
    <row r="23709" s="8" customFormat="1" x14ac:dyDescent="0.35"/>
    <row r="23710" s="8" customFormat="1" x14ac:dyDescent="0.35"/>
    <row r="23711" s="8" customFormat="1" x14ac:dyDescent="0.35"/>
    <row r="23712" s="8" customFormat="1" x14ac:dyDescent="0.35"/>
    <row r="23713" s="8" customFormat="1" x14ac:dyDescent="0.35"/>
    <row r="23714" s="8" customFormat="1" x14ac:dyDescent="0.35"/>
    <row r="23715" s="8" customFormat="1" x14ac:dyDescent="0.35"/>
    <row r="23716" s="8" customFormat="1" x14ac:dyDescent="0.35"/>
    <row r="23717" s="8" customFormat="1" x14ac:dyDescent="0.35"/>
    <row r="23718" s="8" customFormat="1" x14ac:dyDescent="0.35"/>
    <row r="23719" s="8" customFormat="1" x14ac:dyDescent="0.35"/>
    <row r="23720" s="8" customFormat="1" x14ac:dyDescent="0.35"/>
    <row r="23721" s="8" customFormat="1" x14ac:dyDescent="0.35"/>
    <row r="23722" s="8" customFormat="1" x14ac:dyDescent="0.35"/>
    <row r="23723" s="8" customFormat="1" x14ac:dyDescent="0.35"/>
    <row r="23724" s="8" customFormat="1" x14ac:dyDescent="0.35"/>
    <row r="23725" s="8" customFormat="1" x14ac:dyDescent="0.35"/>
    <row r="23726" s="8" customFormat="1" x14ac:dyDescent="0.35"/>
    <row r="23727" s="8" customFormat="1" x14ac:dyDescent="0.35"/>
    <row r="23728" s="8" customFormat="1" x14ac:dyDescent="0.35"/>
    <row r="23729" s="8" customFormat="1" x14ac:dyDescent="0.35"/>
    <row r="23730" s="8" customFormat="1" x14ac:dyDescent="0.35"/>
    <row r="23731" s="8" customFormat="1" x14ac:dyDescent="0.35"/>
    <row r="23732" s="8" customFormat="1" x14ac:dyDescent="0.35"/>
    <row r="23733" s="8" customFormat="1" x14ac:dyDescent="0.35"/>
    <row r="23734" s="8" customFormat="1" x14ac:dyDescent="0.35"/>
    <row r="23735" s="8" customFormat="1" x14ac:dyDescent="0.35"/>
    <row r="23736" s="8" customFormat="1" x14ac:dyDescent="0.35"/>
    <row r="23737" s="8" customFormat="1" x14ac:dyDescent="0.35"/>
    <row r="23738" s="8" customFormat="1" x14ac:dyDescent="0.35"/>
    <row r="23739" s="8" customFormat="1" x14ac:dyDescent="0.35"/>
    <row r="23740" s="8" customFormat="1" x14ac:dyDescent="0.35"/>
    <row r="23741" s="8" customFormat="1" x14ac:dyDescent="0.35"/>
    <row r="23742" s="8" customFormat="1" x14ac:dyDescent="0.35"/>
    <row r="23743" s="8" customFormat="1" x14ac:dyDescent="0.35"/>
    <row r="23744" s="8" customFormat="1" x14ac:dyDescent="0.35"/>
    <row r="23745" s="8" customFormat="1" x14ac:dyDescent="0.35"/>
    <row r="23746" s="8" customFormat="1" x14ac:dyDescent="0.35"/>
    <row r="23747" s="8" customFormat="1" x14ac:dyDescent="0.35"/>
    <row r="23748" s="8" customFormat="1" x14ac:dyDescent="0.35"/>
    <row r="23749" s="8" customFormat="1" x14ac:dyDescent="0.35"/>
    <row r="23750" s="8" customFormat="1" x14ac:dyDescent="0.35"/>
    <row r="23751" s="8" customFormat="1" x14ac:dyDescent="0.35"/>
    <row r="23752" s="8" customFormat="1" x14ac:dyDescent="0.35"/>
    <row r="23753" s="8" customFormat="1" x14ac:dyDescent="0.35"/>
    <row r="23754" s="8" customFormat="1" x14ac:dyDescent="0.35"/>
    <row r="23755" s="8" customFormat="1" x14ac:dyDescent="0.35"/>
    <row r="23756" s="8" customFormat="1" x14ac:dyDescent="0.35"/>
    <row r="23757" s="8" customFormat="1" x14ac:dyDescent="0.35"/>
    <row r="23758" s="8" customFormat="1" x14ac:dyDescent="0.35"/>
    <row r="23759" s="8" customFormat="1" x14ac:dyDescent="0.35"/>
    <row r="23760" s="8" customFormat="1" x14ac:dyDescent="0.35"/>
    <row r="23761" s="8" customFormat="1" x14ac:dyDescent="0.35"/>
    <row r="23762" s="8" customFormat="1" x14ac:dyDescent="0.35"/>
    <row r="23763" s="8" customFormat="1" x14ac:dyDescent="0.35"/>
    <row r="23764" s="8" customFormat="1" x14ac:dyDescent="0.35"/>
    <row r="23765" s="8" customFormat="1" x14ac:dyDescent="0.35"/>
    <row r="23766" s="8" customFormat="1" x14ac:dyDescent="0.35"/>
    <row r="23767" s="8" customFormat="1" x14ac:dyDescent="0.35"/>
    <row r="23768" s="8" customFormat="1" x14ac:dyDescent="0.35"/>
    <row r="23769" s="8" customFormat="1" x14ac:dyDescent="0.35"/>
    <row r="23770" s="8" customFormat="1" x14ac:dyDescent="0.35"/>
    <row r="23771" s="8" customFormat="1" x14ac:dyDescent="0.35"/>
    <row r="23772" s="8" customFormat="1" x14ac:dyDescent="0.35"/>
    <row r="23773" s="8" customFormat="1" x14ac:dyDescent="0.35"/>
    <row r="23774" s="8" customFormat="1" x14ac:dyDescent="0.35"/>
    <row r="23775" s="8" customFormat="1" x14ac:dyDescent="0.35"/>
    <row r="23776" s="8" customFormat="1" x14ac:dyDescent="0.35"/>
    <row r="23777" s="8" customFormat="1" x14ac:dyDescent="0.35"/>
    <row r="23778" s="8" customFormat="1" x14ac:dyDescent="0.35"/>
    <row r="23779" s="8" customFormat="1" x14ac:dyDescent="0.35"/>
    <row r="23780" s="8" customFormat="1" x14ac:dyDescent="0.35"/>
    <row r="23781" s="8" customFormat="1" x14ac:dyDescent="0.35"/>
    <row r="23782" s="8" customFormat="1" x14ac:dyDescent="0.35"/>
    <row r="23783" s="8" customFormat="1" x14ac:dyDescent="0.35"/>
    <row r="23784" s="8" customFormat="1" x14ac:dyDescent="0.35"/>
    <row r="23785" s="8" customFormat="1" x14ac:dyDescent="0.35"/>
    <row r="23786" s="8" customFormat="1" x14ac:dyDescent="0.35"/>
    <row r="23787" s="8" customFormat="1" x14ac:dyDescent="0.35"/>
    <row r="23788" s="8" customFormat="1" x14ac:dyDescent="0.35"/>
    <row r="23789" s="8" customFormat="1" x14ac:dyDescent="0.35"/>
    <row r="23790" s="8" customFormat="1" x14ac:dyDescent="0.35"/>
    <row r="23791" s="8" customFormat="1" x14ac:dyDescent="0.35"/>
    <row r="23792" s="8" customFormat="1" x14ac:dyDescent="0.35"/>
    <row r="23793" s="8" customFormat="1" x14ac:dyDescent="0.35"/>
    <row r="23794" s="8" customFormat="1" x14ac:dyDescent="0.35"/>
    <row r="23795" s="8" customFormat="1" x14ac:dyDescent="0.35"/>
    <row r="23796" s="8" customFormat="1" x14ac:dyDescent="0.35"/>
    <row r="23797" s="8" customFormat="1" x14ac:dyDescent="0.35"/>
    <row r="23798" s="8" customFormat="1" x14ac:dyDescent="0.35"/>
    <row r="23799" s="8" customFormat="1" x14ac:dyDescent="0.35"/>
    <row r="23800" s="8" customFormat="1" x14ac:dyDescent="0.35"/>
    <row r="23801" s="8" customFormat="1" x14ac:dyDescent="0.35"/>
    <row r="23802" s="8" customFormat="1" x14ac:dyDescent="0.35"/>
    <row r="23803" s="8" customFormat="1" x14ac:dyDescent="0.35"/>
    <row r="23804" s="8" customFormat="1" x14ac:dyDescent="0.35"/>
    <row r="23805" s="8" customFormat="1" x14ac:dyDescent="0.35"/>
    <row r="23806" s="8" customFormat="1" x14ac:dyDescent="0.35"/>
    <row r="23807" s="8" customFormat="1" x14ac:dyDescent="0.35"/>
    <row r="23808" s="8" customFormat="1" x14ac:dyDescent="0.35"/>
    <row r="23809" s="8" customFormat="1" x14ac:dyDescent="0.35"/>
    <row r="23810" s="8" customFormat="1" x14ac:dyDescent="0.35"/>
    <row r="23811" s="8" customFormat="1" x14ac:dyDescent="0.35"/>
    <row r="23812" s="8" customFormat="1" x14ac:dyDescent="0.35"/>
    <row r="23813" s="8" customFormat="1" x14ac:dyDescent="0.35"/>
    <row r="23814" s="8" customFormat="1" x14ac:dyDescent="0.35"/>
    <row r="23815" s="8" customFormat="1" x14ac:dyDescent="0.35"/>
    <row r="23816" s="8" customFormat="1" x14ac:dyDescent="0.35"/>
    <row r="23817" s="8" customFormat="1" x14ac:dyDescent="0.35"/>
    <row r="23818" s="8" customFormat="1" x14ac:dyDescent="0.35"/>
    <row r="23819" s="8" customFormat="1" x14ac:dyDescent="0.35"/>
    <row r="23820" s="8" customFormat="1" x14ac:dyDescent="0.35"/>
    <row r="23821" s="8" customFormat="1" x14ac:dyDescent="0.35"/>
    <row r="23822" s="8" customFormat="1" x14ac:dyDescent="0.35"/>
    <row r="23823" s="8" customFormat="1" x14ac:dyDescent="0.35"/>
    <row r="23824" s="8" customFormat="1" x14ac:dyDescent="0.35"/>
    <row r="23825" s="8" customFormat="1" x14ac:dyDescent="0.35"/>
    <row r="23826" s="8" customFormat="1" x14ac:dyDescent="0.35"/>
    <row r="23827" s="8" customFormat="1" x14ac:dyDescent="0.35"/>
    <row r="23828" s="8" customFormat="1" x14ac:dyDescent="0.35"/>
    <row r="23829" s="8" customFormat="1" x14ac:dyDescent="0.35"/>
    <row r="23830" s="8" customFormat="1" x14ac:dyDescent="0.35"/>
    <row r="23831" s="8" customFormat="1" x14ac:dyDescent="0.35"/>
    <row r="23832" s="8" customFormat="1" x14ac:dyDescent="0.35"/>
    <row r="23833" s="8" customFormat="1" x14ac:dyDescent="0.35"/>
    <row r="23834" s="8" customFormat="1" x14ac:dyDescent="0.35"/>
    <row r="23835" s="8" customFormat="1" x14ac:dyDescent="0.35"/>
    <row r="23836" s="8" customFormat="1" x14ac:dyDescent="0.35"/>
    <row r="23837" s="8" customFormat="1" x14ac:dyDescent="0.35"/>
    <row r="23838" s="8" customFormat="1" x14ac:dyDescent="0.35"/>
    <row r="23839" s="8" customFormat="1" x14ac:dyDescent="0.35"/>
    <row r="23840" s="8" customFormat="1" x14ac:dyDescent="0.35"/>
    <row r="23841" s="8" customFormat="1" x14ac:dyDescent="0.35"/>
    <row r="23842" s="8" customFormat="1" x14ac:dyDescent="0.35"/>
    <row r="23843" s="8" customFormat="1" x14ac:dyDescent="0.35"/>
    <row r="23844" s="8" customFormat="1" x14ac:dyDescent="0.35"/>
    <row r="23845" s="8" customFormat="1" x14ac:dyDescent="0.35"/>
    <row r="23846" s="8" customFormat="1" x14ac:dyDescent="0.35"/>
    <row r="23847" s="8" customFormat="1" x14ac:dyDescent="0.35"/>
    <row r="23848" s="8" customFormat="1" x14ac:dyDescent="0.35"/>
    <row r="23849" s="8" customFormat="1" x14ac:dyDescent="0.35"/>
    <row r="23850" s="8" customFormat="1" x14ac:dyDescent="0.35"/>
    <row r="23851" s="8" customFormat="1" x14ac:dyDescent="0.35"/>
    <row r="23852" s="8" customFormat="1" x14ac:dyDescent="0.35"/>
    <row r="23853" s="8" customFormat="1" x14ac:dyDescent="0.35"/>
    <row r="23854" s="8" customFormat="1" x14ac:dyDescent="0.35"/>
    <row r="23855" s="8" customFormat="1" x14ac:dyDescent="0.35"/>
    <row r="23856" s="8" customFormat="1" x14ac:dyDescent="0.35"/>
    <row r="23857" s="8" customFormat="1" x14ac:dyDescent="0.35"/>
    <row r="23858" s="8" customFormat="1" x14ac:dyDescent="0.35"/>
    <row r="23859" s="8" customFormat="1" x14ac:dyDescent="0.35"/>
    <row r="23860" s="8" customFormat="1" x14ac:dyDescent="0.35"/>
    <row r="23861" s="8" customFormat="1" x14ac:dyDescent="0.35"/>
    <row r="23862" s="8" customFormat="1" x14ac:dyDescent="0.35"/>
    <row r="23863" s="8" customFormat="1" x14ac:dyDescent="0.35"/>
    <row r="23864" s="8" customFormat="1" x14ac:dyDescent="0.35"/>
    <row r="23865" s="8" customFormat="1" x14ac:dyDescent="0.35"/>
    <row r="23866" s="8" customFormat="1" x14ac:dyDescent="0.35"/>
    <row r="23867" s="8" customFormat="1" x14ac:dyDescent="0.35"/>
    <row r="23868" s="8" customFormat="1" x14ac:dyDescent="0.35"/>
    <row r="23869" s="8" customFormat="1" x14ac:dyDescent="0.35"/>
    <row r="23870" s="8" customFormat="1" x14ac:dyDescent="0.35"/>
    <row r="23871" s="8" customFormat="1" x14ac:dyDescent="0.35"/>
    <row r="23872" s="8" customFormat="1" x14ac:dyDescent="0.35"/>
    <row r="23873" s="8" customFormat="1" x14ac:dyDescent="0.35"/>
    <row r="23874" s="8" customFormat="1" x14ac:dyDescent="0.35"/>
    <row r="23875" s="8" customFormat="1" x14ac:dyDescent="0.35"/>
    <row r="23876" s="8" customFormat="1" x14ac:dyDescent="0.35"/>
    <row r="23877" s="8" customFormat="1" x14ac:dyDescent="0.35"/>
    <row r="23878" s="8" customFormat="1" x14ac:dyDescent="0.35"/>
    <row r="23879" s="8" customFormat="1" x14ac:dyDescent="0.35"/>
    <row r="23880" s="8" customFormat="1" x14ac:dyDescent="0.35"/>
    <row r="23881" s="8" customFormat="1" x14ac:dyDescent="0.35"/>
    <row r="23882" s="8" customFormat="1" x14ac:dyDescent="0.35"/>
    <row r="23883" s="8" customFormat="1" x14ac:dyDescent="0.35"/>
    <row r="23884" s="8" customFormat="1" x14ac:dyDescent="0.35"/>
    <row r="23885" s="8" customFormat="1" x14ac:dyDescent="0.35"/>
    <row r="23886" s="8" customFormat="1" x14ac:dyDescent="0.35"/>
    <row r="23887" s="8" customFormat="1" x14ac:dyDescent="0.35"/>
    <row r="23888" s="8" customFormat="1" x14ac:dyDescent="0.35"/>
    <row r="23889" s="8" customFormat="1" x14ac:dyDescent="0.35"/>
    <row r="23890" s="8" customFormat="1" x14ac:dyDescent="0.35"/>
    <row r="23891" s="8" customFormat="1" x14ac:dyDescent="0.35"/>
    <row r="23892" s="8" customFormat="1" x14ac:dyDescent="0.35"/>
    <row r="23893" s="8" customFormat="1" x14ac:dyDescent="0.35"/>
    <row r="23894" s="8" customFormat="1" x14ac:dyDescent="0.35"/>
    <row r="23895" s="8" customFormat="1" x14ac:dyDescent="0.35"/>
    <row r="23896" s="8" customFormat="1" x14ac:dyDescent="0.35"/>
    <row r="23897" s="8" customFormat="1" x14ac:dyDescent="0.35"/>
    <row r="23898" s="8" customFormat="1" x14ac:dyDescent="0.35"/>
    <row r="23899" s="8" customFormat="1" x14ac:dyDescent="0.35"/>
    <row r="23900" s="8" customFormat="1" x14ac:dyDescent="0.35"/>
    <row r="23901" s="8" customFormat="1" x14ac:dyDescent="0.35"/>
    <row r="23902" s="8" customFormat="1" x14ac:dyDescent="0.35"/>
    <row r="23903" s="8" customFormat="1" x14ac:dyDescent="0.35"/>
    <row r="23904" s="8" customFormat="1" x14ac:dyDescent="0.35"/>
    <row r="23905" s="8" customFormat="1" x14ac:dyDescent="0.35"/>
    <row r="23906" s="8" customFormat="1" x14ac:dyDescent="0.35"/>
    <row r="23907" s="8" customFormat="1" x14ac:dyDescent="0.35"/>
    <row r="23908" s="8" customFormat="1" x14ac:dyDescent="0.35"/>
    <row r="23909" s="8" customFormat="1" x14ac:dyDescent="0.35"/>
    <row r="23910" s="8" customFormat="1" x14ac:dyDescent="0.35"/>
    <row r="23911" s="8" customFormat="1" x14ac:dyDescent="0.35"/>
    <row r="23912" s="8" customFormat="1" x14ac:dyDescent="0.35"/>
    <row r="23913" s="8" customFormat="1" x14ac:dyDescent="0.35"/>
    <row r="23914" s="8" customFormat="1" x14ac:dyDescent="0.35"/>
    <row r="23915" s="8" customFormat="1" x14ac:dyDescent="0.35"/>
    <row r="23916" s="8" customFormat="1" x14ac:dyDescent="0.35"/>
    <row r="23917" s="8" customFormat="1" x14ac:dyDescent="0.35"/>
    <row r="23918" s="8" customFormat="1" x14ac:dyDescent="0.35"/>
    <row r="23919" s="8" customFormat="1" x14ac:dyDescent="0.35"/>
    <row r="23920" s="8" customFormat="1" x14ac:dyDescent="0.35"/>
    <row r="23921" s="8" customFormat="1" x14ac:dyDescent="0.35"/>
    <row r="23922" s="8" customFormat="1" x14ac:dyDescent="0.35"/>
    <row r="23923" s="8" customFormat="1" x14ac:dyDescent="0.35"/>
    <row r="23924" s="8" customFormat="1" x14ac:dyDescent="0.35"/>
    <row r="23925" s="8" customFormat="1" x14ac:dyDescent="0.35"/>
    <row r="23926" s="8" customFormat="1" x14ac:dyDescent="0.35"/>
    <row r="23927" s="8" customFormat="1" x14ac:dyDescent="0.35"/>
    <row r="23928" s="8" customFormat="1" x14ac:dyDescent="0.35"/>
    <row r="23929" s="8" customFormat="1" x14ac:dyDescent="0.35"/>
    <row r="23930" s="8" customFormat="1" x14ac:dyDescent="0.35"/>
    <row r="23931" s="8" customFormat="1" x14ac:dyDescent="0.35"/>
    <row r="23932" s="8" customFormat="1" x14ac:dyDescent="0.35"/>
    <row r="23933" s="8" customFormat="1" x14ac:dyDescent="0.35"/>
    <row r="23934" s="8" customFormat="1" x14ac:dyDescent="0.35"/>
    <row r="23935" s="8" customFormat="1" x14ac:dyDescent="0.35"/>
    <row r="23936" s="8" customFormat="1" x14ac:dyDescent="0.35"/>
    <row r="23937" s="8" customFormat="1" x14ac:dyDescent="0.35"/>
    <row r="23938" s="8" customFormat="1" x14ac:dyDescent="0.35"/>
    <row r="23939" s="8" customFormat="1" x14ac:dyDescent="0.35"/>
    <row r="23940" s="8" customFormat="1" x14ac:dyDescent="0.35"/>
    <row r="23941" s="8" customFormat="1" x14ac:dyDescent="0.35"/>
    <row r="23942" s="8" customFormat="1" x14ac:dyDescent="0.35"/>
    <row r="23943" s="8" customFormat="1" x14ac:dyDescent="0.35"/>
    <row r="23944" s="8" customFormat="1" x14ac:dyDescent="0.35"/>
    <row r="23945" s="8" customFormat="1" x14ac:dyDescent="0.35"/>
    <row r="23946" s="8" customFormat="1" x14ac:dyDescent="0.35"/>
    <row r="23947" s="8" customFormat="1" x14ac:dyDescent="0.35"/>
    <row r="23948" s="8" customFormat="1" x14ac:dyDescent="0.35"/>
    <row r="23949" s="8" customFormat="1" x14ac:dyDescent="0.35"/>
    <row r="23950" s="8" customFormat="1" x14ac:dyDescent="0.35"/>
    <row r="23951" s="8" customFormat="1" x14ac:dyDescent="0.35"/>
    <row r="23952" s="8" customFormat="1" x14ac:dyDescent="0.35"/>
    <row r="23953" s="8" customFormat="1" x14ac:dyDescent="0.35"/>
    <row r="23954" s="8" customFormat="1" x14ac:dyDescent="0.35"/>
    <row r="23955" s="8" customFormat="1" x14ac:dyDescent="0.35"/>
    <row r="23956" s="8" customFormat="1" x14ac:dyDescent="0.35"/>
    <row r="23957" s="8" customFormat="1" x14ac:dyDescent="0.35"/>
    <row r="23958" s="8" customFormat="1" x14ac:dyDescent="0.35"/>
    <row r="23959" s="8" customFormat="1" x14ac:dyDescent="0.35"/>
    <row r="23960" s="8" customFormat="1" x14ac:dyDescent="0.35"/>
    <row r="23961" s="8" customFormat="1" x14ac:dyDescent="0.35"/>
    <row r="23962" s="8" customFormat="1" x14ac:dyDescent="0.35"/>
    <row r="23963" s="8" customFormat="1" x14ac:dyDescent="0.35"/>
    <row r="23964" s="8" customFormat="1" x14ac:dyDescent="0.35"/>
    <row r="23965" s="8" customFormat="1" x14ac:dyDescent="0.35"/>
    <row r="23966" s="8" customFormat="1" x14ac:dyDescent="0.35"/>
    <row r="23967" s="8" customFormat="1" x14ac:dyDescent="0.35"/>
    <row r="23968" s="8" customFormat="1" x14ac:dyDescent="0.35"/>
    <row r="23969" s="8" customFormat="1" x14ac:dyDescent="0.35"/>
    <row r="23970" s="8" customFormat="1" x14ac:dyDescent="0.35"/>
    <row r="23971" s="8" customFormat="1" x14ac:dyDescent="0.35"/>
    <row r="23972" s="8" customFormat="1" x14ac:dyDescent="0.35"/>
    <row r="23973" s="8" customFormat="1" x14ac:dyDescent="0.35"/>
    <row r="23974" s="8" customFormat="1" x14ac:dyDescent="0.35"/>
    <row r="23975" s="8" customFormat="1" x14ac:dyDescent="0.35"/>
    <row r="23976" s="8" customFormat="1" x14ac:dyDescent="0.35"/>
    <row r="23977" s="8" customFormat="1" x14ac:dyDescent="0.35"/>
    <row r="23978" s="8" customFormat="1" x14ac:dyDescent="0.35"/>
    <row r="23979" s="8" customFormat="1" x14ac:dyDescent="0.35"/>
    <row r="23980" s="8" customFormat="1" x14ac:dyDescent="0.35"/>
    <row r="23981" s="8" customFormat="1" x14ac:dyDescent="0.35"/>
    <row r="23982" s="8" customFormat="1" x14ac:dyDescent="0.35"/>
    <row r="23983" s="8" customFormat="1" x14ac:dyDescent="0.35"/>
    <row r="23984" s="8" customFormat="1" x14ac:dyDescent="0.35"/>
    <row r="23985" s="8" customFormat="1" x14ac:dyDescent="0.35"/>
    <row r="23986" s="8" customFormat="1" x14ac:dyDescent="0.35"/>
    <row r="23987" s="8" customFormat="1" x14ac:dyDescent="0.35"/>
    <row r="23988" s="8" customFormat="1" x14ac:dyDescent="0.35"/>
    <row r="23989" s="8" customFormat="1" x14ac:dyDescent="0.35"/>
    <row r="23990" s="8" customFormat="1" x14ac:dyDescent="0.35"/>
    <row r="23991" s="8" customFormat="1" x14ac:dyDescent="0.35"/>
    <row r="23992" s="8" customFormat="1" x14ac:dyDescent="0.35"/>
    <row r="23993" s="8" customFormat="1" x14ac:dyDescent="0.35"/>
    <row r="23994" s="8" customFormat="1" x14ac:dyDescent="0.35"/>
    <row r="23995" s="8" customFormat="1" x14ac:dyDescent="0.35"/>
    <row r="23996" s="8" customFormat="1" x14ac:dyDescent="0.35"/>
    <row r="23997" s="8" customFormat="1" x14ac:dyDescent="0.35"/>
    <row r="23998" s="8" customFormat="1" x14ac:dyDescent="0.35"/>
    <row r="23999" s="8" customFormat="1" x14ac:dyDescent="0.35"/>
    <row r="24000" s="8" customFormat="1" x14ac:dyDescent="0.35"/>
    <row r="24001" s="8" customFormat="1" x14ac:dyDescent="0.35"/>
    <row r="24002" s="8" customFormat="1" x14ac:dyDescent="0.35"/>
    <row r="24003" s="8" customFormat="1" x14ac:dyDescent="0.35"/>
    <row r="24004" s="8" customFormat="1" x14ac:dyDescent="0.35"/>
    <row r="24005" s="8" customFormat="1" x14ac:dyDescent="0.35"/>
    <row r="24006" s="8" customFormat="1" x14ac:dyDescent="0.35"/>
    <row r="24007" s="8" customFormat="1" x14ac:dyDescent="0.35"/>
    <row r="24008" s="8" customFormat="1" x14ac:dyDescent="0.35"/>
    <row r="24009" s="8" customFormat="1" x14ac:dyDescent="0.35"/>
    <row r="24010" s="8" customFormat="1" x14ac:dyDescent="0.35"/>
    <row r="24011" s="8" customFormat="1" x14ac:dyDescent="0.35"/>
    <row r="24012" s="8" customFormat="1" x14ac:dyDescent="0.35"/>
    <row r="24013" s="8" customFormat="1" x14ac:dyDescent="0.35"/>
    <row r="24014" s="8" customFormat="1" x14ac:dyDescent="0.35"/>
    <row r="24015" s="8" customFormat="1" x14ac:dyDescent="0.35"/>
    <row r="24016" s="8" customFormat="1" x14ac:dyDescent="0.35"/>
    <row r="24017" s="8" customFormat="1" x14ac:dyDescent="0.35"/>
    <row r="24018" s="8" customFormat="1" x14ac:dyDescent="0.35"/>
    <row r="24019" s="8" customFormat="1" x14ac:dyDescent="0.35"/>
    <row r="24020" s="8" customFormat="1" x14ac:dyDescent="0.35"/>
    <row r="24021" s="8" customFormat="1" x14ac:dyDescent="0.35"/>
    <row r="24022" s="8" customFormat="1" x14ac:dyDescent="0.35"/>
    <row r="24023" s="8" customFormat="1" x14ac:dyDescent="0.35"/>
    <row r="24024" s="8" customFormat="1" x14ac:dyDescent="0.35"/>
    <row r="24025" s="8" customFormat="1" x14ac:dyDescent="0.35"/>
    <row r="24026" s="8" customFormat="1" x14ac:dyDescent="0.35"/>
    <row r="24027" s="8" customFormat="1" x14ac:dyDescent="0.35"/>
    <row r="24028" s="8" customFormat="1" x14ac:dyDescent="0.35"/>
    <row r="24029" s="8" customFormat="1" x14ac:dyDescent="0.35"/>
    <row r="24030" s="8" customFormat="1" x14ac:dyDescent="0.35"/>
    <row r="24031" s="8" customFormat="1" x14ac:dyDescent="0.35"/>
    <row r="24032" s="8" customFormat="1" x14ac:dyDescent="0.35"/>
    <row r="24033" s="8" customFormat="1" x14ac:dyDescent="0.35"/>
    <row r="24034" s="8" customFormat="1" x14ac:dyDescent="0.35"/>
    <row r="24035" s="8" customFormat="1" x14ac:dyDescent="0.35"/>
    <row r="24036" s="8" customFormat="1" x14ac:dyDescent="0.35"/>
    <row r="24037" s="8" customFormat="1" x14ac:dyDescent="0.35"/>
    <row r="24038" s="8" customFormat="1" x14ac:dyDescent="0.35"/>
    <row r="24039" s="8" customFormat="1" x14ac:dyDescent="0.35"/>
    <row r="24040" s="8" customFormat="1" x14ac:dyDescent="0.35"/>
    <row r="24041" s="8" customFormat="1" x14ac:dyDescent="0.35"/>
    <row r="24042" s="8" customFormat="1" x14ac:dyDescent="0.35"/>
    <row r="24043" s="8" customFormat="1" x14ac:dyDescent="0.35"/>
    <row r="24044" s="8" customFormat="1" x14ac:dyDescent="0.35"/>
    <row r="24045" s="8" customFormat="1" x14ac:dyDescent="0.35"/>
    <row r="24046" s="8" customFormat="1" x14ac:dyDescent="0.35"/>
    <row r="24047" s="8" customFormat="1" x14ac:dyDescent="0.35"/>
    <row r="24048" s="8" customFormat="1" x14ac:dyDescent="0.35"/>
    <row r="24049" s="8" customFormat="1" x14ac:dyDescent="0.35"/>
    <row r="24050" s="8" customFormat="1" x14ac:dyDescent="0.35"/>
    <row r="24051" s="8" customFormat="1" x14ac:dyDescent="0.35"/>
    <row r="24052" s="8" customFormat="1" x14ac:dyDescent="0.35"/>
    <row r="24053" s="8" customFormat="1" x14ac:dyDescent="0.35"/>
    <row r="24054" s="8" customFormat="1" x14ac:dyDescent="0.35"/>
    <row r="24055" s="8" customFormat="1" x14ac:dyDescent="0.35"/>
    <row r="24056" s="8" customFormat="1" x14ac:dyDescent="0.35"/>
    <row r="24057" s="8" customFormat="1" x14ac:dyDescent="0.35"/>
    <row r="24058" s="8" customFormat="1" x14ac:dyDescent="0.35"/>
    <row r="24059" s="8" customFormat="1" x14ac:dyDescent="0.35"/>
    <row r="24060" s="8" customFormat="1" x14ac:dyDescent="0.35"/>
    <row r="24061" s="8" customFormat="1" x14ac:dyDescent="0.35"/>
    <row r="24062" s="8" customFormat="1" x14ac:dyDescent="0.35"/>
    <row r="24063" s="8" customFormat="1" x14ac:dyDescent="0.35"/>
    <row r="24064" s="8" customFormat="1" x14ac:dyDescent="0.35"/>
    <row r="24065" s="8" customFormat="1" x14ac:dyDescent="0.35"/>
    <row r="24066" s="8" customFormat="1" x14ac:dyDescent="0.35"/>
    <row r="24067" s="8" customFormat="1" x14ac:dyDescent="0.35"/>
    <row r="24068" s="8" customFormat="1" x14ac:dyDescent="0.35"/>
    <row r="24069" s="8" customFormat="1" x14ac:dyDescent="0.35"/>
    <row r="24070" s="8" customFormat="1" x14ac:dyDescent="0.35"/>
    <row r="24071" s="8" customFormat="1" x14ac:dyDescent="0.35"/>
    <row r="24072" s="8" customFormat="1" x14ac:dyDescent="0.35"/>
    <row r="24073" s="8" customFormat="1" x14ac:dyDescent="0.35"/>
    <row r="24074" s="8" customFormat="1" x14ac:dyDescent="0.35"/>
    <row r="24075" s="8" customFormat="1" x14ac:dyDescent="0.35"/>
    <row r="24076" s="8" customFormat="1" x14ac:dyDescent="0.35"/>
    <row r="24077" s="8" customFormat="1" x14ac:dyDescent="0.35"/>
    <row r="24078" s="8" customFormat="1" x14ac:dyDescent="0.35"/>
    <row r="24079" s="8" customFormat="1" x14ac:dyDescent="0.35"/>
    <row r="24080" s="8" customFormat="1" x14ac:dyDescent="0.35"/>
    <row r="24081" s="8" customFormat="1" x14ac:dyDescent="0.35"/>
    <row r="24082" s="8" customFormat="1" x14ac:dyDescent="0.35"/>
    <row r="24083" s="8" customFormat="1" x14ac:dyDescent="0.35"/>
    <row r="24084" s="8" customFormat="1" x14ac:dyDescent="0.35"/>
    <row r="24085" s="8" customFormat="1" x14ac:dyDescent="0.35"/>
    <row r="24086" s="8" customFormat="1" x14ac:dyDescent="0.35"/>
    <row r="24087" s="8" customFormat="1" x14ac:dyDescent="0.35"/>
    <row r="24088" s="8" customFormat="1" x14ac:dyDescent="0.35"/>
    <row r="24089" s="8" customFormat="1" x14ac:dyDescent="0.35"/>
    <row r="24090" s="8" customFormat="1" x14ac:dyDescent="0.35"/>
    <row r="24091" s="8" customFormat="1" x14ac:dyDescent="0.35"/>
    <row r="24092" s="8" customFormat="1" x14ac:dyDescent="0.35"/>
    <row r="24093" s="8" customFormat="1" x14ac:dyDescent="0.35"/>
    <row r="24094" s="8" customFormat="1" x14ac:dyDescent="0.35"/>
    <row r="24095" s="8" customFormat="1" x14ac:dyDescent="0.35"/>
    <row r="24096" s="8" customFormat="1" x14ac:dyDescent="0.35"/>
    <row r="24097" s="8" customFormat="1" x14ac:dyDescent="0.35"/>
    <row r="24098" s="8" customFormat="1" x14ac:dyDescent="0.35"/>
    <row r="24099" s="8" customFormat="1" x14ac:dyDescent="0.35"/>
    <row r="24100" s="8" customFormat="1" x14ac:dyDescent="0.35"/>
    <row r="24101" s="8" customFormat="1" x14ac:dyDescent="0.35"/>
    <row r="24102" s="8" customFormat="1" x14ac:dyDescent="0.35"/>
    <row r="24103" s="8" customFormat="1" x14ac:dyDescent="0.35"/>
    <row r="24104" s="8" customFormat="1" x14ac:dyDescent="0.35"/>
    <row r="24105" s="8" customFormat="1" x14ac:dyDescent="0.35"/>
    <row r="24106" s="8" customFormat="1" x14ac:dyDescent="0.35"/>
    <row r="24107" s="8" customFormat="1" x14ac:dyDescent="0.35"/>
    <row r="24108" s="8" customFormat="1" x14ac:dyDescent="0.35"/>
    <row r="24109" s="8" customFormat="1" x14ac:dyDescent="0.35"/>
    <row r="24110" s="8" customFormat="1" x14ac:dyDescent="0.35"/>
    <row r="24111" s="8" customFormat="1" x14ac:dyDescent="0.35"/>
    <row r="24112" s="8" customFormat="1" x14ac:dyDescent="0.35"/>
    <row r="24113" s="8" customFormat="1" x14ac:dyDescent="0.35"/>
    <row r="24114" s="8" customFormat="1" x14ac:dyDescent="0.35"/>
    <row r="24115" s="8" customFormat="1" x14ac:dyDescent="0.35"/>
    <row r="24116" s="8" customFormat="1" x14ac:dyDescent="0.35"/>
    <row r="24117" s="8" customFormat="1" x14ac:dyDescent="0.35"/>
    <row r="24118" s="8" customFormat="1" x14ac:dyDescent="0.35"/>
    <row r="24119" s="8" customFormat="1" x14ac:dyDescent="0.35"/>
    <row r="24120" s="8" customFormat="1" x14ac:dyDescent="0.35"/>
    <row r="24121" s="8" customFormat="1" x14ac:dyDescent="0.35"/>
    <row r="24122" s="8" customFormat="1" x14ac:dyDescent="0.35"/>
    <row r="24123" s="8" customFormat="1" x14ac:dyDescent="0.35"/>
    <row r="24124" s="8" customFormat="1" x14ac:dyDescent="0.35"/>
    <row r="24125" s="8" customFormat="1" x14ac:dyDescent="0.35"/>
    <row r="24126" s="8" customFormat="1" x14ac:dyDescent="0.35"/>
    <row r="24127" s="8" customFormat="1" x14ac:dyDescent="0.35"/>
    <row r="24128" s="8" customFormat="1" x14ac:dyDescent="0.35"/>
    <row r="24129" s="8" customFormat="1" x14ac:dyDescent="0.35"/>
    <row r="24130" s="8" customFormat="1" x14ac:dyDescent="0.35"/>
    <row r="24131" s="8" customFormat="1" x14ac:dyDescent="0.35"/>
    <row r="24132" s="8" customFormat="1" x14ac:dyDescent="0.35"/>
    <row r="24133" s="8" customFormat="1" x14ac:dyDescent="0.35"/>
    <row r="24134" s="8" customFormat="1" x14ac:dyDescent="0.35"/>
    <row r="24135" s="8" customFormat="1" x14ac:dyDescent="0.35"/>
    <row r="24136" s="8" customFormat="1" x14ac:dyDescent="0.35"/>
    <row r="24137" s="8" customFormat="1" x14ac:dyDescent="0.35"/>
    <row r="24138" s="8" customFormat="1" x14ac:dyDescent="0.35"/>
    <row r="24139" s="8" customFormat="1" x14ac:dyDescent="0.35"/>
    <row r="24140" s="8" customFormat="1" x14ac:dyDescent="0.35"/>
    <row r="24141" s="8" customFormat="1" x14ac:dyDescent="0.35"/>
    <row r="24142" s="8" customFormat="1" x14ac:dyDescent="0.35"/>
    <row r="24143" s="8" customFormat="1" x14ac:dyDescent="0.35"/>
    <row r="24144" s="8" customFormat="1" x14ac:dyDescent="0.35"/>
    <row r="24145" s="8" customFormat="1" x14ac:dyDescent="0.35"/>
    <row r="24146" s="8" customFormat="1" x14ac:dyDescent="0.35"/>
    <row r="24147" s="8" customFormat="1" x14ac:dyDescent="0.35"/>
    <row r="24148" s="8" customFormat="1" x14ac:dyDescent="0.35"/>
    <row r="24149" s="8" customFormat="1" x14ac:dyDescent="0.35"/>
    <row r="24150" s="8" customFormat="1" x14ac:dyDescent="0.35"/>
    <row r="24151" s="8" customFormat="1" x14ac:dyDescent="0.35"/>
    <row r="24152" s="8" customFormat="1" x14ac:dyDescent="0.35"/>
    <row r="24153" s="8" customFormat="1" x14ac:dyDescent="0.35"/>
    <row r="24154" s="8" customFormat="1" x14ac:dyDescent="0.35"/>
    <row r="24155" s="8" customFormat="1" x14ac:dyDescent="0.35"/>
    <row r="24156" s="8" customFormat="1" x14ac:dyDescent="0.35"/>
    <row r="24157" s="8" customFormat="1" x14ac:dyDescent="0.35"/>
    <row r="24158" s="8" customFormat="1" x14ac:dyDescent="0.35"/>
    <row r="24159" s="8" customFormat="1" x14ac:dyDescent="0.35"/>
    <row r="24160" s="8" customFormat="1" x14ac:dyDescent="0.35"/>
    <row r="24161" s="8" customFormat="1" x14ac:dyDescent="0.35"/>
    <row r="24162" s="8" customFormat="1" x14ac:dyDescent="0.35"/>
    <row r="24163" s="8" customFormat="1" x14ac:dyDescent="0.35"/>
    <row r="24164" s="8" customFormat="1" x14ac:dyDescent="0.35"/>
    <row r="24165" s="8" customFormat="1" x14ac:dyDescent="0.35"/>
    <row r="24166" s="8" customFormat="1" x14ac:dyDescent="0.35"/>
    <row r="24167" s="8" customFormat="1" x14ac:dyDescent="0.35"/>
    <row r="24168" s="8" customFormat="1" x14ac:dyDescent="0.35"/>
    <row r="24169" s="8" customFormat="1" x14ac:dyDescent="0.35"/>
    <row r="24170" s="8" customFormat="1" x14ac:dyDescent="0.35"/>
    <row r="24171" s="8" customFormat="1" x14ac:dyDescent="0.35"/>
    <row r="24172" s="8" customFormat="1" x14ac:dyDescent="0.35"/>
    <row r="24173" s="8" customFormat="1" x14ac:dyDescent="0.35"/>
    <row r="24174" s="8" customFormat="1" x14ac:dyDescent="0.35"/>
    <row r="24175" s="8" customFormat="1" x14ac:dyDescent="0.35"/>
    <row r="24176" s="8" customFormat="1" x14ac:dyDescent="0.35"/>
    <row r="24177" s="8" customFormat="1" x14ac:dyDescent="0.35"/>
    <row r="24178" s="8" customFormat="1" x14ac:dyDescent="0.35"/>
    <row r="24179" s="8" customFormat="1" x14ac:dyDescent="0.35"/>
    <row r="24180" s="8" customFormat="1" x14ac:dyDescent="0.35"/>
    <row r="24181" s="8" customFormat="1" x14ac:dyDescent="0.35"/>
    <row r="24182" s="8" customFormat="1" x14ac:dyDescent="0.35"/>
    <row r="24183" s="8" customFormat="1" x14ac:dyDescent="0.35"/>
    <row r="24184" s="8" customFormat="1" x14ac:dyDescent="0.35"/>
    <row r="24185" s="8" customFormat="1" x14ac:dyDescent="0.35"/>
    <row r="24186" s="8" customFormat="1" x14ac:dyDescent="0.35"/>
    <row r="24187" s="8" customFormat="1" x14ac:dyDescent="0.35"/>
    <row r="24188" s="8" customFormat="1" x14ac:dyDescent="0.35"/>
    <row r="24189" s="8" customFormat="1" x14ac:dyDescent="0.35"/>
    <row r="24190" s="8" customFormat="1" x14ac:dyDescent="0.35"/>
    <row r="24191" s="8" customFormat="1" x14ac:dyDescent="0.35"/>
    <row r="24192" s="8" customFormat="1" x14ac:dyDescent="0.35"/>
    <row r="24193" s="8" customFormat="1" x14ac:dyDescent="0.35"/>
    <row r="24194" s="8" customFormat="1" x14ac:dyDescent="0.35"/>
    <row r="24195" s="8" customFormat="1" x14ac:dyDescent="0.35"/>
    <row r="24196" s="8" customFormat="1" x14ac:dyDescent="0.35"/>
    <row r="24197" s="8" customFormat="1" x14ac:dyDescent="0.35"/>
    <row r="24198" s="8" customFormat="1" x14ac:dyDescent="0.35"/>
    <row r="24199" s="8" customFormat="1" x14ac:dyDescent="0.35"/>
    <row r="24200" s="8" customFormat="1" x14ac:dyDescent="0.35"/>
    <row r="24201" s="8" customFormat="1" x14ac:dyDescent="0.35"/>
    <row r="24202" s="8" customFormat="1" x14ac:dyDescent="0.35"/>
    <row r="24203" s="8" customFormat="1" x14ac:dyDescent="0.35"/>
    <row r="24204" s="8" customFormat="1" x14ac:dyDescent="0.35"/>
    <row r="24205" s="8" customFormat="1" x14ac:dyDescent="0.35"/>
    <row r="24206" s="8" customFormat="1" x14ac:dyDescent="0.35"/>
    <row r="24207" s="8" customFormat="1" x14ac:dyDescent="0.35"/>
    <row r="24208" s="8" customFormat="1" x14ac:dyDescent="0.35"/>
    <row r="24209" s="8" customFormat="1" x14ac:dyDescent="0.35"/>
    <row r="24210" s="8" customFormat="1" x14ac:dyDescent="0.35"/>
    <row r="24211" s="8" customFormat="1" x14ac:dyDescent="0.35"/>
    <row r="24212" s="8" customFormat="1" x14ac:dyDescent="0.35"/>
    <row r="24213" s="8" customFormat="1" x14ac:dyDescent="0.35"/>
    <row r="24214" s="8" customFormat="1" x14ac:dyDescent="0.35"/>
    <row r="24215" s="8" customFormat="1" x14ac:dyDescent="0.35"/>
    <row r="24216" s="8" customFormat="1" x14ac:dyDescent="0.35"/>
    <row r="24217" s="8" customFormat="1" x14ac:dyDescent="0.35"/>
    <row r="24218" s="8" customFormat="1" x14ac:dyDescent="0.35"/>
    <row r="24219" s="8" customFormat="1" x14ac:dyDescent="0.35"/>
    <row r="24220" s="8" customFormat="1" x14ac:dyDescent="0.35"/>
    <row r="24221" s="8" customFormat="1" x14ac:dyDescent="0.35"/>
    <row r="24222" s="8" customFormat="1" x14ac:dyDescent="0.35"/>
    <row r="24223" s="8" customFormat="1" x14ac:dyDescent="0.35"/>
    <row r="24224" s="8" customFormat="1" x14ac:dyDescent="0.35"/>
    <row r="24225" s="8" customFormat="1" x14ac:dyDescent="0.35"/>
    <row r="24226" s="8" customFormat="1" x14ac:dyDescent="0.35"/>
    <row r="24227" s="8" customFormat="1" x14ac:dyDescent="0.35"/>
    <row r="24228" s="8" customFormat="1" x14ac:dyDescent="0.35"/>
    <row r="24229" s="8" customFormat="1" x14ac:dyDescent="0.35"/>
    <row r="24230" s="8" customFormat="1" x14ac:dyDescent="0.35"/>
    <row r="24231" s="8" customFormat="1" x14ac:dyDescent="0.35"/>
    <row r="24232" s="8" customFormat="1" x14ac:dyDescent="0.35"/>
    <row r="24233" s="8" customFormat="1" x14ac:dyDescent="0.35"/>
    <row r="24234" s="8" customFormat="1" x14ac:dyDescent="0.35"/>
    <row r="24235" s="8" customFormat="1" x14ac:dyDescent="0.35"/>
    <row r="24236" s="8" customFormat="1" x14ac:dyDescent="0.35"/>
    <row r="24237" s="8" customFormat="1" x14ac:dyDescent="0.35"/>
    <row r="24238" s="8" customFormat="1" x14ac:dyDescent="0.35"/>
    <row r="24239" s="8" customFormat="1" x14ac:dyDescent="0.35"/>
    <row r="24240" s="8" customFormat="1" x14ac:dyDescent="0.35"/>
    <row r="24241" s="8" customFormat="1" x14ac:dyDescent="0.35"/>
    <row r="24242" s="8" customFormat="1" x14ac:dyDescent="0.35"/>
    <row r="24243" s="8" customFormat="1" x14ac:dyDescent="0.35"/>
    <row r="24244" s="8" customFormat="1" x14ac:dyDescent="0.35"/>
    <row r="24245" s="8" customFormat="1" x14ac:dyDescent="0.35"/>
    <row r="24246" s="8" customFormat="1" x14ac:dyDescent="0.35"/>
    <row r="24247" s="8" customFormat="1" x14ac:dyDescent="0.35"/>
    <row r="24248" s="8" customFormat="1" x14ac:dyDescent="0.35"/>
    <row r="24249" s="8" customFormat="1" x14ac:dyDescent="0.35"/>
    <row r="24250" s="8" customFormat="1" x14ac:dyDescent="0.35"/>
    <row r="24251" s="8" customFormat="1" x14ac:dyDescent="0.35"/>
    <row r="24252" s="8" customFormat="1" x14ac:dyDescent="0.35"/>
    <row r="24253" s="8" customFormat="1" x14ac:dyDescent="0.35"/>
    <row r="24254" s="8" customFormat="1" x14ac:dyDescent="0.35"/>
    <row r="24255" s="8" customFormat="1" x14ac:dyDescent="0.35"/>
    <row r="24256" s="8" customFormat="1" x14ac:dyDescent="0.35"/>
    <row r="24257" s="8" customFormat="1" x14ac:dyDescent="0.35"/>
    <row r="24258" s="8" customFormat="1" x14ac:dyDescent="0.35"/>
    <row r="24259" s="8" customFormat="1" x14ac:dyDescent="0.35"/>
    <row r="24260" s="8" customFormat="1" x14ac:dyDescent="0.35"/>
    <row r="24261" s="8" customFormat="1" x14ac:dyDescent="0.35"/>
    <row r="24262" s="8" customFormat="1" x14ac:dyDescent="0.35"/>
    <row r="24263" s="8" customFormat="1" x14ac:dyDescent="0.35"/>
    <row r="24264" s="8" customFormat="1" x14ac:dyDescent="0.35"/>
    <row r="24265" s="8" customFormat="1" x14ac:dyDescent="0.35"/>
    <row r="24266" s="8" customFormat="1" x14ac:dyDescent="0.35"/>
    <row r="24267" s="8" customFormat="1" x14ac:dyDescent="0.35"/>
    <row r="24268" s="8" customFormat="1" x14ac:dyDescent="0.35"/>
    <row r="24269" s="8" customFormat="1" x14ac:dyDescent="0.35"/>
    <row r="24270" s="8" customFormat="1" x14ac:dyDescent="0.35"/>
    <row r="24271" s="8" customFormat="1" x14ac:dyDescent="0.35"/>
    <row r="24272" s="8" customFormat="1" x14ac:dyDescent="0.35"/>
    <row r="24273" s="8" customFormat="1" x14ac:dyDescent="0.35"/>
    <row r="24274" s="8" customFormat="1" x14ac:dyDescent="0.35"/>
    <row r="24275" s="8" customFormat="1" x14ac:dyDescent="0.35"/>
    <row r="24276" s="8" customFormat="1" x14ac:dyDescent="0.35"/>
    <row r="24277" s="8" customFormat="1" x14ac:dyDescent="0.35"/>
    <row r="24278" s="8" customFormat="1" x14ac:dyDescent="0.35"/>
    <row r="24279" s="8" customFormat="1" x14ac:dyDescent="0.35"/>
    <row r="24280" s="8" customFormat="1" x14ac:dyDescent="0.35"/>
    <row r="24281" s="8" customFormat="1" x14ac:dyDescent="0.35"/>
    <row r="24282" s="8" customFormat="1" x14ac:dyDescent="0.35"/>
    <row r="24283" s="8" customFormat="1" x14ac:dyDescent="0.35"/>
    <row r="24284" s="8" customFormat="1" x14ac:dyDescent="0.35"/>
    <row r="24285" s="8" customFormat="1" x14ac:dyDescent="0.35"/>
    <row r="24286" s="8" customFormat="1" x14ac:dyDescent="0.35"/>
    <row r="24287" s="8" customFormat="1" x14ac:dyDescent="0.35"/>
    <row r="24288" s="8" customFormat="1" x14ac:dyDescent="0.35"/>
    <row r="24289" s="8" customFormat="1" x14ac:dyDescent="0.35"/>
    <row r="24290" s="8" customFormat="1" x14ac:dyDescent="0.35"/>
    <row r="24291" s="8" customFormat="1" x14ac:dyDescent="0.35"/>
    <row r="24292" s="8" customFormat="1" x14ac:dyDescent="0.35"/>
    <row r="24293" s="8" customFormat="1" x14ac:dyDescent="0.35"/>
    <row r="24294" s="8" customFormat="1" x14ac:dyDescent="0.35"/>
    <row r="24295" s="8" customFormat="1" x14ac:dyDescent="0.35"/>
    <row r="24296" s="8" customFormat="1" x14ac:dyDescent="0.35"/>
    <row r="24297" s="8" customFormat="1" x14ac:dyDescent="0.35"/>
    <row r="24298" s="8" customFormat="1" x14ac:dyDescent="0.35"/>
    <row r="24299" s="8" customFormat="1" x14ac:dyDescent="0.35"/>
    <row r="24300" s="8" customFormat="1" x14ac:dyDescent="0.35"/>
    <row r="24301" s="8" customFormat="1" x14ac:dyDescent="0.35"/>
    <row r="24302" s="8" customFormat="1" x14ac:dyDescent="0.35"/>
    <row r="24303" s="8" customFormat="1" x14ac:dyDescent="0.35"/>
    <row r="24304" s="8" customFormat="1" x14ac:dyDescent="0.35"/>
    <row r="24305" s="8" customFormat="1" x14ac:dyDescent="0.35"/>
    <row r="24306" s="8" customFormat="1" x14ac:dyDescent="0.35"/>
    <row r="24307" s="8" customFormat="1" x14ac:dyDescent="0.35"/>
    <row r="24308" s="8" customFormat="1" x14ac:dyDescent="0.35"/>
    <row r="24309" s="8" customFormat="1" x14ac:dyDescent="0.35"/>
    <row r="24310" s="8" customFormat="1" x14ac:dyDescent="0.35"/>
    <row r="24311" s="8" customFormat="1" x14ac:dyDescent="0.35"/>
    <row r="24312" s="8" customFormat="1" x14ac:dyDescent="0.35"/>
    <row r="24313" s="8" customFormat="1" x14ac:dyDescent="0.35"/>
    <row r="24314" s="8" customFormat="1" x14ac:dyDescent="0.35"/>
    <row r="24315" s="8" customFormat="1" x14ac:dyDescent="0.35"/>
    <row r="24316" s="8" customFormat="1" x14ac:dyDescent="0.35"/>
    <row r="24317" s="8" customFormat="1" x14ac:dyDescent="0.35"/>
    <row r="24318" s="8" customFormat="1" x14ac:dyDescent="0.35"/>
    <row r="24319" s="8" customFormat="1" x14ac:dyDescent="0.35"/>
    <row r="24320" s="8" customFormat="1" x14ac:dyDescent="0.35"/>
    <row r="24321" s="8" customFormat="1" x14ac:dyDescent="0.35"/>
    <row r="24322" s="8" customFormat="1" x14ac:dyDescent="0.35"/>
    <row r="24323" s="8" customFormat="1" x14ac:dyDescent="0.35"/>
    <row r="24324" s="8" customFormat="1" x14ac:dyDescent="0.35"/>
    <row r="24325" s="8" customFormat="1" x14ac:dyDescent="0.35"/>
    <row r="24326" s="8" customFormat="1" x14ac:dyDescent="0.35"/>
    <row r="24327" s="8" customFormat="1" x14ac:dyDescent="0.35"/>
    <row r="24328" s="8" customFormat="1" x14ac:dyDescent="0.35"/>
    <row r="24329" s="8" customFormat="1" x14ac:dyDescent="0.35"/>
    <row r="24330" s="8" customFormat="1" x14ac:dyDescent="0.35"/>
    <row r="24331" s="8" customFormat="1" x14ac:dyDescent="0.35"/>
    <row r="24332" s="8" customFormat="1" x14ac:dyDescent="0.35"/>
    <row r="24333" s="8" customFormat="1" x14ac:dyDescent="0.35"/>
    <row r="24334" s="8" customFormat="1" x14ac:dyDescent="0.35"/>
    <row r="24335" s="8" customFormat="1" x14ac:dyDescent="0.35"/>
    <row r="24336" s="8" customFormat="1" x14ac:dyDescent="0.35"/>
    <row r="24337" s="8" customFormat="1" x14ac:dyDescent="0.35"/>
    <row r="24338" s="8" customFormat="1" x14ac:dyDescent="0.35"/>
    <row r="24339" s="8" customFormat="1" x14ac:dyDescent="0.35"/>
    <row r="24340" s="8" customFormat="1" x14ac:dyDescent="0.35"/>
    <row r="24341" s="8" customFormat="1" x14ac:dyDescent="0.35"/>
    <row r="24342" s="8" customFormat="1" x14ac:dyDescent="0.35"/>
    <row r="24343" s="8" customFormat="1" x14ac:dyDescent="0.35"/>
    <row r="24344" s="8" customFormat="1" x14ac:dyDescent="0.35"/>
    <row r="24345" s="8" customFormat="1" x14ac:dyDescent="0.35"/>
    <row r="24346" s="8" customFormat="1" x14ac:dyDescent="0.35"/>
    <row r="24347" s="8" customFormat="1" x14ac:dyDescent="0.35"/>
    <row r="24348" s="8" customFormat="1" x14ac:dyDescent="0.35"/>
    <row r="24349" s="8" customFormat="1" x14ac:dyDescent="0.35"/>
    <row r="24350" s="8" customFormat="1" x14ac:dyDescent="0.35"/>
    <row r="24351" s="8" customFormat="1" x14ac:dyDescent="0.35"/>
    <row r="24352" s="8" customFormat="1" x14ac:dyDescent="0.35"/>
    <row r="24353" s="8" customFormat="1" x14ac:dyDescent="0.35"/>
    <row r="24354" s="8" customFormat="1" x14ac:dyDescent="0.35"/>
    <row r="24355" s="8" customFormat="1" x14ac:dyDescent="0.35"/>
    <row r="24356" s="8" customFormat="1" x14ac:dyDescent="0.35"/>
    <row r="24357" s="8" customFormat="1" x14ac:dyDescent="0.35"/>
    <row r="24358" s="8" customFormat="1" x14ac:dyDescent="0.35"/>
    <row r="24359" s="8" customFormat="1" x14ac:dyDescent="0.35"/>
    <row r="24360" s="8" customFormat="1" x14ac:dyDescent="0.35"/>
    <row r="24361" s="8" customFormat="1" x14ac:dyDescent="0.35"/>
    <row r="24362" s="8" customFormat="1" x14ac:dyDescent="0.35"/>
    <row r="24363" s="8" customFormat="1" x14ac:dyDescent="0.35"/>
    <row r="24364" s="8" customFormat="1" x14ac:dyDescent="0.35"/>
    <row r="24365" s="8" customFormat="1" x14ac:dyDescent="0.35"/>
    <row r="24366" s="8" customFormat="1" x14ac:dyDescent="0.35"/>
    <row r="24367" s="8" customFormat="1" x14ac:dyDescent="0.35"/>
    <row r="24368" s="8" customFormat="1" x14ac:dyDescent="0.35"/>
    <row r="24369" s="8" customFormat="1" x14ac:dyDescent="0.35"/>
    <row r="24370" s="8" customFormat="1" x14ac:dyDescent="0.35"/>
    <row r="24371" s="8" customFormat="1" x14ac:dyDescent="0.35"/>
    <row r="24372" s="8" customFormat="1" x14ac:dyDescent="0.35"/>
    <row r="24373" s="8" customFormat="1" x14ac:dyDescent="0.35"/>
    <row r="24374" s="8" customFormat="1" x14ac:dyDescent="0.35"/>
    <row r="24375" s="8" customFormat="1" x14ac:dyDescent="0.35"/>
    <row r="24376" s="8" customFormat="1" x14ac:dyDescent="0.35"/>
    <row r="24377" s="8" customFormat="1" x14ac:dyDescent="0.35"/>
    <row r="24378" s="8" customFormat="1" x14ac:dyDescent="0.35"/>
    <row r="24379" s="8" customFormat="1" x14ac:dyDescent="0.35"/>
    <row r="24380" s="8" customFormat="1" x14ac:dyDescent="0.35"/>
    <row r="24381" s="8" customFormat="1" x14ac:dyDescent="0.35"/>
    <row r="24382" s="8" customFormat="1" x14ac:dyDescent="0.35"/>
    <row r="24383" s="8" customFormat="1" x14ac:dyDescent="0.35"/>
    <row r="24384" s="8" customFormat="1" x14ac:dyDescent="0.35"/>
    <row r="24385" s="8" customFormat="1" x14ac:dyDescent="0.35"/>
    <row r="24386" s="8" customFormat="1" x14ac:dyDescent="0.35"/>
    <row r="24387" s="8" customFormat="1" x14ac:dyDescent="0.35"/>
    <row r="24388" s="8" customFormat="1" x14ac:dyDescent="0.35"/>
    <row r="24389" s="8" customFormat="1" x14ac:dyDescent="0.35"/>
    <row r="24390" s="8" customFormat="1" x14ac:dyDescent="0.35"/>
    <row r="24391" s="8" customFormat="1" x14ac:dyDescent="0.35"/>
    <row r="24392" s="8" customFormat="1" x14ac:dyDescent="0.35"/>
    <row r="24393" s="8" customFormat="1" x14ac:dyDescent="0.35"/>
    <row r="24394" s="8" customFormat="1" x14ac:dyDescent="0.35"/>
    <row r="24395" s="8" customFormat="1" x14ac:dyDescent="0.35"/>
    <row r="24396" s="8" customFormat="1" x14ac:dyDescent="0.35"/>
    <row r="24397" s="8" customFormat="1" x14ac:dyDescent="0.35"/>
    <row r="24398" s="8" customFormat="1" x14ac:dyDescent="0.35"/>
    <row r="24399" s="8" customFormat="1" x14ac:dyDescent="0.35"/>
    <row r="24400" s="8" customFormat="1" x14ac:dyDescent="0.35"/>
    <row r="24401" s="8" customFormat="1" x14ac:dyDescent="0.35"/>
    <row r="24402" s="8" customFormat="1" x14ac:dyDescent="0.35"/>
    <row r="24403" s="8" customFormat="1" x14ac:dyDescent="0.35"/>
    <row r="24404" s="8" customFormat="1" x14ac:dyDescent="0.35"/>
    <row r="24405" s="8" customFormat="1" x14ac:dyDescent="0.35"/>
    <row r="24406" s="8" customFormat="1" x14ac:dyDescent="0.35"/>
    <row r="24407" s="8" customFormat="1" x14ac:dyDescent="0.35"/>
    <row r="24408" s="8" customFormat="1" x14ac:dyDescent="0.35"/>
    <row r="24409" s="8" customFormat="1" x14ac:dyDescent="0.35"/>
    <row r="24410" s="8" customFormat="1" x14ac:dyDescent="0.35"/>
    <row r="24411" s="8" customFormat="1" x14ac:dyDescent="0.35"/>
    <row r="24412" s="8" customFormat="1" x14ac:dyDescent="0.35"/>
    <row r="24413" s="8" customFormat="1" x14ac:dyDescent="0.35"/>
    <row r="24414" s="8" customFormat="1" x14ac:dyDescent="0.35"/>
    <row r="24415" s="8" customFormat="1" x14ac:dyDescent="0.35"/>
    <row r="24416" s="8" customFormat="1" x14ac:dyDescent="0.35"/>
    <row r="24417" s="8" customFormat="1" x14ac:dyDescent="0.35"/>
    <row r="24418" s="8" customFormat="1" x14ac:dyDescent="0.35"/>
    <row r="24419" s="8" customFormat="1" x14ac:dyDescent="0.35"/>
    <row r="24420" s="8" customFormat="1" x14ac:dyDescent="0.35"/>
    <row r="24421" s="8" customFormat="1" x14ac:dyDescent="0.35"/>
    <row r="24422" s="8" customFormat="1" x14ac:dyDescent="0.35"/>
    <row r="24423" s="8" customFormat="1" x14ac:dyDescent="0.35"/>
    <row r="24424" s="8" customFormat="1" x14ac:dyDescent="0.35"/>
    <row r="24425" s="8" customFormat="1" x14ac:dyDescent="0.35"/>
    <row r="24426" s="8" customFormat="1" x14ac:dyDescent="0.35"/>
    <row r="24427" s="8" customFormat="1" x14ac:dyDescent="0.35"/>
    <row r="24428" s="8" customFormat="1" x14ac:dyDescent="0.35"/>
    <row r="24429" s="8" customFormat="1" x14ac:dyDescent="0.35"/>
    <row r="24430" s="8" customFormat="1" x14ac:dyDescent="0.35"/>
    <row r="24431" s="8" customFormat="1" x14ac:dyDescent="0.35"/>
    <row r="24432" s="8" customFormat="1" x14ac:dyDescent="0.35"/>
    <row r="24433" s="8" customFormat="1" x14ac:dyDescent="0.35"/>
    <row r="24434" s="8" customFormat="1" x14ac:dyDescent="0.35"/>
    <row r="24435" s="8" customFormat="1" x14ac:dyDescent="0.35"/>
    <row r="24436" s="8" customFormat="1" x14ac:dyDescent="0.35"/>
    <row r="24437" s="8" customFormat="1" x14ac:dyDescent="0.35"/>
    <row r="24438" s="8" customFormat="1" x14ac:dyDescent="0.35"/>
    <row r="24439" s="8" customFormat="1" x14ac:dyDescent="0.35"/>
    <row r="24440" s="8" customFormat="1" x14ac:dyDescent="0.35"/>
    <row r="24441" s="8" customFormat="1" x14ac:dyDescent="0.35"/>
    <row r="24442" s="8" customFormat="1" x14ac:dyDescent="0.35"/>
    <row r="24443" s="8" customFormat="1" x14ac:dyDescent="0.35"/>
    <row r="24444" s="8" customFormat="1" x14ac:dyDescent="0.35"/>
    <row r="24445" s="8" customFormat="1" x14ac:dyDescent="0.35"/>
    <row r="24446" s="8" customFormat="1" x14ac:dyDescent="0.35"/>
    <row r="24447" s="8" customFormat="1" x14ac:dyDescent="0.35"/>
    <row r="24448" s="8" customFormat="1" x14ac:dyDescent="0.35"/>
    <row r="24449" s="8" customFormat="1" x14ac:dyDescent="0.35"/>
    <row r="24450" s="8" customFormat="1" x14ac:dyDescent="0.35"/>
    <row r="24451" s="8" customFormat="1" x14ac:dyDescent="0.35"/>
    <row r="24452" s="8" customFormat="1" x14ac:dyDescent="0.35"/>
    <row r="24453" s="8" customFormat="1" x14ac:dyDescent="0.35"/>
    <row r="24454" s="8" customFormat="1" x14ac:dyDescent="0.35"/>
    <row r="24455" s="8" customFormat="1" x14ac:dyDescent="0.35"/>
    <row r="24456" s="8" customFormat="1" x14ac:dyDescent="0.35"/>
    <row r="24457" s="8" customFormat="1" x14ac:dyDescent="0.35"/>
    <row r="24458" s="8" customFormat="1" x14ac:dyDescent="0.35"/>
    <row r="24459" s="8" customFormat="1" x14ac:dyDescent="0.35"/>
    <row r="24460" s="8" customFormat="1" x14ac:dyDescent="0.35"/>
    <row r="24461" s="8" customFormat="1" x14ac:dyDescent="0.35"/>
    <row r="24462" s="8" customFormat="1" x14ac:dyDescent="0.35"/>
    <row r="24463" s="8" customFormat="1" x14ac:dyDescent="0.35"/>
    <row r="24464" s="8" customFormat="1" x14ac:dyDescent="0.35"/>
    <row r="24465" s="8" customFormat="1" x14ac:dyDescent="0.35"/>
    <row r="24466" s="8" customFormat="1" x14ac:dyDescent="0.35"/>
    <row r="24467" s="8" customFormat="1" x14ac:dyDescent="0.35"/>
    <row r="24468" s="8" customFormat="1" x14ac:dyDescent="0.35"/>
    <row r="24469" s="8" customFormat="1" x14ac:dyDescent="0.35"/>
    <row r="24470" s="8" customFormat="1" x14ac:dyDescent="0.35"/>
    <row r="24471" s="8" customFormat="1" x14ac:dyDescent="0.35"/>
    <row r="24472" s="8" customFormat="1" x14ac:dyDescent="0.35"/>
    <row r="24473" s="8" customFormat="1" x14ac:dyDescent="0.35"/>
    <row r="24474" s="8" customFormat="1" x14ac:dyDescent="0.35"/>
    <row r="24475" s="8" customFormat="1" x14ac:dyDescent="0.35"/>
    <row r="24476" s="8" customFormat="1" x14ac:dyDescent="0.35"/>
    <row r="24477" s="8" customFormat="1" x14ac:dyDescent="0.35"/>
    <row r="24478" s="8" customFormat="1" x14ac:dyDescent="0.35"/>
    <row r="24479" s="8" customFormat="1" x14ac:dyDescent="0.35"/>
    <row r="24480" s="8" customFormat="1" x14ac:dyDescent="0.35"/>
    <row r="24481" s="8" customFormat="1" x14ac:dyDescent="0.35"/>
    <row r="24482" s="8" customFormat="1" x14ac:dyDescent="0.35"/>
    <row r="24483" s="8" customFormat="1" x14ac:dyDescent="0.35"/>
    <row r="24484" s="8" customFormat="1" x14ac:dyDescent="0.35"/>
    <row r="24485" s="8" customFormat="1" x14ac:dyDescent="0.35"/>
    <row r="24486" s="8" customFormat="1" x14ac:dyDescent="0.35"/>
    <row r="24487" s="8" customFormat="1" x14ac:dyDescent="0.35"/>
    <row r="24488" s="8" customFormat="1" x14ac:dyDescent="0.35"/>
    <row r="24489" s="8" customFormat="1" x14ac:dyDescent="0.35"/>
    <row r="24490" s="8" customFormat="1" x14ac:dyDescent="0.35"/>
    <row r="24491" s="8" customFormat="1" x14ac:dyDescent="0.35"/>
    <row r="24492" s="8" customFormat="1" x14ac:dyDescent="0.35"/>
    <row r="24493" s="8" customFormat="1" x14ac:dyDescent="0.35"/>
    <row r="24494" s="8" customFormat="1" x14ac:dyDescent="0.35"/>
    <row r="24495" s="8" customFormat="1" x14ac:dyDescent="0.35"/>
    <row r="24496" s="8" customFormat="1" x14ac:dyDescent="0.35"/>
    <row r="24497" s="8" customFormat="1" x14ac:dyDescent="0.35"/>
    <row r="24498" s="8" customFormat="1" x14ac:dyDescent="0.35"/>
    <row r="24499" s="8" customFormat="1" x14ac:dyDescent="0.35"/>
    <row r="24500" s="8" customFormat="1" x14ac:dyDescent="0.35"/>
    <row r="24501" s="8" customFormat="1" x14ac:dyDescent="0.35"/>
    <row r="24502" s="8" customFormat="1" x14ac:dyDescent="0.35"/>
    <row r="24503" s="8" customFormat="1" x14ac:dyDescent="0.35"/>
    <row r="24504" s="8" customFormat="1" x14ac:dyDescent="0.35"/>
    <row r="24505" s="8" customFormat="1" x14ac:dyDescent="0.35"/>
    <row r="24506" s="8" customFormat="1" x14ac:dyDescent="0.35"/>
    <row r="24507" s="8" customFormat="1" x14ac:dyDescent="0.35"/>
    <row r="24508" s="8" customFormat="1" x14ac:dyDescent="0.35"/>
    <row r="24509" s="8" customFormat="1" x14ac:dyDescent="0.35"/>
    <row r="24510" s="8" customFormat="1" x14ac:dyDescent="0.35"/>
    <row r="24511" s="8" customFormat="1" x14ac:dyDescent="0.35"/>
    <row r="24512" s="8" customFormat="1" x14ac:dyDescent="0.35"/>
    <row r="24513" s="8" customFormat="1" x14ac:dyDescent="0.35"/>
    <row r="24514" s="8" customFormat="1" x14ac:dyDescent="0.35"/>
    <row r="24515" s="8" customFormat="1" x14ac:dyDescent="0.35"/>
    <row r="24516" s="8" customFormat="1" x14ac:dyDescent="0.35"/>
    <row r="24517" s="8" customFormat="1" x14ac:dyDescent="0.35"/>
    <row r="24518" s="8" customFormat="1" x14ac:dyDescent="0.35"/>
    <row r="24519" s="8" customFormat="1" x14ac:dyDescent="0.35"/>
    <row r="24520" s="8" customFormat="1" x14ac:dyDescent="0.35"/>
    <row r="24521" s="8" customFormat="1" x14ac:dyDescent="0.35"/>
    <row r="24522" s="8" customFormat="1" x14ac:dyDescent="0.35"/>
    <row r="24523" s="8" customFormat="1" x14ac:dyDescent="0.35"/>
    <row r="24524" s="8" customFormat="1" x14ac:dyDescent="0.35"/>
    <row r="24525" s="8" customFormat="1" x14ac:dyDescent="0.35"/>
    <row r="24526" s="8" customFormat="1" x14ac:dyDescent="0.35"/>
    <row r="24527" s="8" customFormat="1" x14ac:dyDescent="0.35"/>
    <row r="24528" s="8" customFormat="1" x14ac:dyDescent="0.35"/>
    <row r="24529" s="8" customFormat="1" x14ac:dyDescent="0.35"/>
    <row r="24530" s="8" customFormat="1" x14ac:dyDescent="0.35"/>
    <row r="24531" s="8" customFormat="1" x14ac:dyDescent="0.35"/>
    <row r="24532" s="8" customFormat="1" x14ac:dyDescent="0.35"/>
    <row r="24533" s="8" customFormat="1" x14ac:dyDescent="0.35"/>
    <row r="24534" s="8" customFormat="1" x14ac:dyDescent="0.35"/>
    <row r="24535" s="8" customFormat="1" x14ac:dyDescent="0.35"/>
    <row r="24536" s="8" customFormat="1" x14ac:dyDescent="0.35"/>
    <row r="24537" s="8" customFormat="1" x14ac:dyDescent="0.35"/>
    <row r="24538" s="8" customFormat="1" x14ac:dyDescent="0.35"/>
    <row r="24539" s="8" customFormat="1" x14ac:dyDescent="0.35"/>
    <row r="24540" s="8" customFormat="1" x14ac:dyDescent="0.35"/>
    <row r="24541" s="8" customFormat="1" x14ac:dyDescent="0.35"/>
    <row r="24542" s="8" customFormat="1" x14ac:dyDescent="0.35"/>
    <row r="24543" s="8" customFormat="1" x14ac:dyDescent="0.35"/>
    <row r="24544" s="8" customFormat="1" x14ac:dyDescent="0.35"/>
    <row r="24545" s="8" customFormat="1" x14ac:dyDescent="0.35"/>
    <row r="24546" s="8" customFormat="1" x14ac:dyDescent="0.35"/>
    <row r="24547" s="8" customFormat="1" x14ac:dyDescent="0.35"/>
    <row r="24548" s="8" customFormat="1" x14ac:dyDescent="0.35"/>
    <row r="24549" s="8" customFormat="1" x14ac:dyDescent="0.35"/>
    <row r="24550" s="8" customFormat="1" x14ac:dyDescent="0.35"/>
    <row r="24551" s="8" customFormat="1" x14ac:dyDescent="0.35"/>
    <row r="24552" s="8" customFormat="1" x14ac:dyDescent="0.35"/>
    <row r="24553" s="8" customFormat="1" x14ac:dyDescent="0.35"/>
    <row r="24554" s="8" customFormat="1" x14ac:dyDescent="0.35"/>
    <row r="24555" s="8" customFormat="1" x14ac:dyDescent="0.35"/>
    <row r="24556" s="8" customFormat="1" x14ac:dyDescent="0.35"/>
    <row r="24557" s="8" customFormat="1" x14ac:dyDescent="0.35"/>
    <row r="24558" s="8" customFormat="1" x14ac:dyDescent="0.35"/>
    <row r="24559" s="8" customFormat="1" x14ac:dyDescent="0.35"/>
    <row r="24560" s="8" customFormat="1" x14ac:dyDescent="0.35"/>
    <row r="24561" s="8" customFormat="1" x14ac:dyDescent="0.35"/>
    <row r="24562" s="8" customFormat="1" x14ac:dyDescent="0.35"/>
    <row r="24563" s="8" customFormat="1" x14ac:dyDescent="0.35"/>
    <row r="24564" s="8" customFormat="1" x14ac:dyDescent="0.35"/>
    <row r="24565" s="8" customFormat="1" x14ac:dyDescent="0.35"/>
    <row r="24566" s="8" customFormat="1" x14ac:dyDescent="0.35"/>
    <row r="24567" s="8" customFormat="1" x14ac:dyDescent="0.35"/>
    <row r="24568" s="8" customFormat="1" x14ac:dyDescent="0.35"/>
    <row r="24569" s="8" customFormat="1" x14ac:dyDescent="0.35"/>
    <row r="24570" s="8" customFormat="1" x14ac:dyDescent="0.35"/>
    <row r="24571" s="8" customFormat="1" x14ac:dyDescent="0.35"/>
    <row r="24572" s="8" customFormat="1" x14ac:dyDescent="0.35"/>
    <row r="24573" s="8" customFormat="1" x14ac:dyDescent="0.35"/>
    <row r="24574" s="8" customFormat="1" x14ac:dyDescent="0.35"/>
    <row r="24575" s="8" customFormat="1" x14ac:dyDescent="0.35"/>
    <row r="24576" s="8" customFormat="1" x14ac:dyDescent="0.35"/>
    <row r="24577" s="8" customFormat="1" x14ac:dyDescent="0.35"/>
    <row r="24578" s="8" customFormat="1" x14ac:dyDescent="0.35"/>
    <row r="24579" s="8" customFormat="1" x14ac:dyDescent="0.35"/>
    <row r="24580" s="8" customFormat="1" x14ac:dyDescent="0.35"/>
    <row r="24581" s="8" customFormat="1" x14ac:dyDescent="0.35"/>
    <row r="24582" s="8" customFormat="1" x14ac:dyDescent="0.35"/>
    <row r="24583" s="8" customFormat="1" x14ac:dyDescent="0.35"/>
    <row r="24584" s="8" customFormat="1" x14ac:dyDescent="0.35"/>
    <row r="24585" s="8" customFormat="1" x14ac:dyDescent="0.35"/>
    <row r="24586" s="8" customFormat="1" x14ac:dyDescent="0.35"/>
    <row r="24587" s="8" customFormat="1" x14ac:dyDescent="0.35"/>
    <row r="24588" s="8" customFormat="1" x14ac:dyDescent="0.35"/>
    <row r="24589" s="8" customFormat="1" x14ac:dyDescent="0.35"/>
    <row r="24590" s="8" customFormat="1" x14ac:dyDescent="0.35"/>
    <row r="24591" s="8" customFormat="1" x14ac:dyDescent="0.35"/>
    <row r="24592" s="8" customFormat="1" x14ac:dyDescent="0.35"/>
    <row r="24593" s="8" customFormat="1" x14ac:dyDescent="0.35"/>
    <row r="24594" s="8" customFormat="1" x14ac:dyDescent="0.35"/>
    <row r="24595" s="8" customFormat="1" x14ac:dyDescent="0.35"/>
    <row r="24596" s="8" customFormat="1" x14ac:dyDescent="0.35"/>
    <row r="24597" s="8" customFormat="1" x14ac:dyDescent="0.35"/>
    <row r="24598" s="8" customFormat="1" x14ac:dyDescent="0.35"/>
    <row r="24599" s="8" customFormat="1" x14ac:dyDescent="0.35"/>
    <row r="24600" s="8" customFormat="1" x14ac:dyDescent="0.35"/>
    <row r="24601" s="8" customFormat="1" x14ac:dyDescent="0.35"/>
    <row r="24602" s="8" customFormat="1" x14ac:dyDescent="0.35"/>
    <row r="24603" s="8" customFormat="1" x14ac:dyDescent="0.35"/>
    <row r="24604" s="8" customFormat="1" x14ac:dyDescent="0.35"/>
    <row r="24605" s="8" customFormat="1" x14ac:dyDescent="0.35"/>
    <row r="24606" s="8" customFormat="1" x14ac:dyDescent="0.35"/>
    <row r="24607" s="8" customFormat="1" x14ac:dyDescent="0.35"/>
    <row r="24608" s="8" customFormat="1" x14ac:dyDescent="0.35"/>
    <row r="24609" s="8" customFormat="1" x14ac:dyDescent="0.35"/>
    <row r="24610" s="8" customFormat="1" x14ac:dyDescent="0.35"/>
    <row r="24611" s="8" customFormat="1" x14ac:dyDescent="0.35"/>
    <row r="24612" s="8" customFormat="1" x14ac:dyDescent="0.35"/>
    <row r="24613" s="8" customFormat="1" x14ac:dyDescent="0.35"/>
    <row r="24614" s="8" customFormat="1" x14ac:dyDescent="0.35"/>
    <row r="24615" s="8" customFormat="1" x14ac:dyDescent="0.35"/>
    <row r="24616" s="8" customFormat="1" x14ac:dyDescent="0.35"/>
    <row r="24617" s="8" customFormat="1" x14ac:dyDescent="0.35"/>
    <row r="24618" s="8" customFormat="1" x14ac:dyDescent="0.35"/>
    <row r="24619" s="8" customFormat="1" x14ac:dyDescent="0.35"/>
    <row r="24620" s="8" customFormat="1" x14ac:dyDescent="0.35"/>
    <row r="24621" s="8" customFormat="1" x14ac:dyDescent="0.35"/>
    <row r="24622" s="8" customFormat="1" x14ac:dyDescent="0.35"/>
    <row r="24623" s="8" customFormat="1" x14ac:dyDescent="0.35"/>
    <row r="24624" s="8" customFormat="1" x14ac:dyDescent="0.35"/>
    <row r="24625" s="8" customFormat="1" x14ac:dyDescent="0.35"/>
    <row r="24626" s="8" customFormat="1" x14ac:dyDescent="0.35"/>
    <row r="24627" s="8" customFormat="1" x14ac:dyDescent="0.35"/>
    <row r="24628" s="8" customFormat="1" x14ac:dyDescent="0.35"/>
    <row r="24629" s="8" customFormat="1" x14ac:dyDescent="0.35"/>
    <row r="24630" s="8" customFormat="1" x14ac:dyDescent="0.35"/>
    <row r="24631" s="8" customFormat="1" x14ac:dyDescent="0.35"/>
    <row r="24632" s="8" customFormat="1" x14ac:dyDescent="0.35"/>
    <row r="24633" s="8" customFormat="1" x14ac:dyDescent="0.35"/>
    <row r="24634" s="8" customFormat="1" x14ac:dyDescent="0.35"/>
    <row r="24635" s="8" customFormat="1" x14ac:dyDescent="0.35"/>
    <row r="24636" s="8" customFormat="1" x14ac:dyDescent="0.35"/>
    <row r="24637" s="8" customFormat="1" x14ac:dyDescent="0.35"/>
    <row r="24638" s="8" customFormat="1" x14ac:dyDescent="0.35"/>
    <row r="24639" s="8" customFormat="1" x14ac:dyDescent="0.35"/>
    <row r="24640" s="8" customFormat="1" x14ac:dyDescent="0.35"/>
    <row r="24641" s="8" customFormat="1" x14ac:dyDescent="0.35"/>
    <row r="24642" s="8" customFormat="1" x14ac:dyDescent="0.35"/>
    <row r="24643" s="8" customFormat="1" x14ac:dyDescent="0.35"/>
    <row r="24644" s="8" customFormat="1" x14ac:dyDescent="0.35"/>
    <row r="24645" s="8" customFormat="1" x14ac:dyDescent="0.35"/>
    <row r="24646" s="8" customFormat="1" x14ac:dyDescent="0.35"/>
    <row r="24647" s="8" customFormat="1" x14ac:dyDescent="0.35"/>
    <row r="24648" s="8" customFormat="1" x14ac:dyDescent="0.35"/>
    <row r="24649" s="8" customFormat="1" x14ac:dyDescent="0.35"/>
    <row r="24650" s="8" customFormat="1" x14ac:dyDescent="0.35"/>
    <row r="24651" s="8" customFormat="1" x14ac:dyDescent="0.35"/>
    <row r="24652" s="8" customFormat="1" x14ac:dyDescent="0.35"/>
    <row r="24653" s="8" customFormat="1" x14ac:dyDescent="0.35"/>
    <row r="24654" s="8" customFormat="1" x14ac:dyDescent="0.35"/>
    <row r="24655" s="8" customFormat="1" x14ac:dyDescent="0.35"/>
    <row r="24656" s="8" customFormat="1" x14ac:dyDescent="0.35"/>
    <row r="24657" s="8" customFormat="1" x14ac:dyDescent="0.35"/>
    <row r="24658" s="8" customFormat="1" x14ac:dyDescent="0.35"/>
    <row r="24659" s="8" customFormat="1" x14ac:dyDescent="0.35"/>
    <row r="24660" s="8" customFormat="1" x14ac:dyDescent="0.35"/>
    <row r="24661" s="8" customFormat="1" x14ac:dyDescent="0.35"/>
    <row r="24662" s="8" customFormat="1" x14ac:dyDescent="0.35"/>
    <row r="24663" s="8" customFormat="1" x14ac:dyDescent="0.35"/>
    <row r="24664" s="8" customFormat="1" x14ac:dyDescent="0.35"/>
    <row r="24665" s="8" customFormat="1" x14ac:dyDescent="0.35"/>
    <row r="24666" s="8" customFormat="1" x14ac:dyDescent="0.35"/>
    <row r="24667" s="8" customFormat="1" x14ac:dyDescent="0.35"/>
    <row r="24668" s="8" customFormat="1" x14ac:dyDescent="0.35"/>
    <row r="24669" s="8" customFormat="1" x14ac:dyDescent="0.35"/>
    <row r="24670" s="8" customFormat="1" x14ac:dyDescent="0.35"/>
    <row r="24671" s="8" customFormat="1" x14ac:dyDescent="0.35"/>
    <row r="24672" s="8" customFormat="1" x14ac:dyDescent="0.35"/>
    <row r="24673" s="8" customFormat="1" x14ac:dyDescent="0.35"/>
    <row r="24674" s="8" customFormat="1" x14ac:dyDescent="0.35"/>
    <row r="24675" s="8" customFormat="1" x14ac:dyDescent="0.35"/>
    <row r="24676" s="8" customFormat="1" x14ac:dyDescent="0.35"/>
    <row r="24677" s="8" customFormat="1" x14ac:dyDescent="0.35"/>
    <row r="24678" s="8" customFormat="1" x14ac:dyDescent="0.35"/>
    <row r="24679" s="8" customFormat="1" x14ac:dyDescent="0.35"/>
    <row r="24680" s="8" customFormat="1" x14ac:dyDescent="0.35"/>
    <row r="24681" s="8" customFormat="1" x14ac:dyDescent="0.35"/>
    <row r="24682" s="8" customFormat="1" x14ac:dyDescent="0.35"/>
    <row r="24683" s="8" customFormat="1" x14ac:dyDescent="0.35"/>
    <row r="24684" s="8" customFormat="1" x14ac:dyDescent="0.35"/>
    <row r="24685" s="8" customFormat="1" x14ac:dyDescent="0.35"/>
    <row r="24686" s="8" customFormat="1" x14ac:dyDescent="0.35"/>
    <row r="24687" s="8" customFormat="1" x14ac:dyDescent="0.35"/>
    <row r="24688" s="8" customFormat="1" x14ac:dyDescent="0.35"/>
    <row r="24689" s="8" customFormat="1" x14ac:dyDescent="0.35"/>
    <row r="24690" s="8" customFormat="1" x14ac:dyDescent="0.35"/>
    <row r="24691" s="8" customFormat="1" x14ac:dyDescent="0.35"/>
    <row r="24692" s="8" customFormat="1" x14ac:dyDescent="0.35"/>
    <row r="24693" s="8" customFormat="1" x14ac:dyDescent="0.35"/>
    <row r="24694" s="8" customFormat="1" x14ac:dyDescent="0.35"/>
    <row r="24695" s="8" customFormat="1" x14ac:dyDescent="0.35"/>
    <row r="24696" s="8" customFormat="1" x14ac:dyDescent="0.35"/>
    <row r="24697" s="8" customFormat="1" x14ac:dyDescent="0.35"/>
    <row r="24698" s="8" customFormat="1" x14ac:dyDescent="0.35"/>
    <row r="24699" s="8" customFormat="1" x14ac:dyDescent="0.35"/>
    <row r="24700" s="8" customFormat="1" x14ac:dyDescent="0.35"/>
    <row r="24701" s="8" customFormat="1" x14ac:dyDescent="0.35"/>
    <row r="24702" s="8" customFormat="1" x14ac:dyDescent="0.35"/>
    <row r="24703" s="8" customFormat="1" x14ac:dyDescent="0.35"/>
    <row r="24704" s="8" customFormat="1" x14ac:dyDescent="0.35"/>
    <row r="24705" s="8" customFormat="1" x14ac:dyDescent="0.35"/>
    <row r="24706" s="8" customFormat="1" x14ac:dyDescent="0.35"/>
    <row r="24707" s="8" customFormat="1" x14ac:dyDescent="0.35"/>
    <row r="24708" s="8" customFormat="1" x14ac:dyDescent="0.35"/>
    <row r="24709" s="8" customFormat="1" x14ac:dyDescent="0.35"/>
    <row r="24710" s="8" customFormat="1" x14ac:dyDescent="0.35"/>
    <row r="24711" s="8" customFormat="1" x14ac:dyDescent="0.35"/>
    <row r="24712" s="8" customFormat="1" x14ac:dyDescent="0.35"/>
    <row r="24713" s="8" customFormat="1" x14ac:dyDescent="0.35"/>
    <row r="24714" s="8" customFormat="1" x14ac:dyDescent="0.35"/>
    <row r="24715" s="8" customFormat="1" x14ac:dyDescent="0.35"/>
    <row r="24716" s="8" customFormat="1" x14ac:dyDescent="0.35"/>
    <row r="24717" s="8" customFormat="1" x14ac:dyDescent="0.35"/>
    <row r="24718" s="8" customFormat="1" x14ac:dyDescent="0.35"/>
    <row r="24719" s="8" customFormat="1" x14ac:dyDescent="0.35"/>
    <row r="24720" s="8" customFormat="1" x14ac:dyDescent="0.35"/>
    <row r="24721" s="8" customFormat="1" x14ac:dyDescent="0.35"/>
    <row r="24722" s="8" customFormat="1" x14ac:dyDescent="0.35"/>
    <row r="24723" s="8" customFormat="1" x14ac:dyDescent="0.35"/>
    <row r="24724" s="8" customFormat="1" x14ac:dyDescent="0.35"/>
    <row r="24725" s="8" customFormat="1" x14ac:dyDescent="0.35"/>
    <row r="24726" s="8" customFormat="1" x14ac:dyDescent="0.35"/>
    <row r="24727" s="8" customFormat="1" x14ac:dyDescent="0.35"/>
    <row r="24728" s="8" customFormat="1" x14ac:dyDescent="0.35"/>
    <row r="24729" s="8" customFormat="1" x14ac:dyDescent="0.35"/>
    <row r="24730" s="8" customFormat="1" x14ac:dyDescent="0.35"/>
    <row r="24731" s="8" customFormat="1" x14ac:dyDescent="0.35"/>
    <row r="24732" s="8" customFormat="1" x14ac:dyDescent="0.35"/>
    <row r="24733" s="8" customFormat="1" x14ac:dyDescent="0.35"/>
    <row r="24734" s="8" customFormat="1" x14ac:dyDescent="0.35"/>
    <row r="24735" s="8" customFormat="1" x14ac:dyDescent="0.35"/>
    <row r="24736" s="8" customFormat="1" x14ac:dyDescent="0.35"/>
    <row r="24737" s="8" customFormat="1" x14ac:dyDescent="0.35"/>
    <row r="24738" s="8" customFormat="1" x14ac:dyDescent="0.35"/>
    <row r="24739" s="8" customFormat="1" x14ac:dyDescent="0.35"/>
    <row r="24740" s="8" customFormat="1" x14ac:dyDescent="0.35"/>
    <row r="24741" s="8" customFormat="1" x14ac:dyDescent="0.35"/>
    <row r="24742" s="8" customFormat="1" x14ac:dyDescent="0.35"/>
    <row r="24743" s="8" customFormat="1" x14ac:dyDescent="0.35"/>
    <row r="24744" s="8" customFormat="1" x14ac:dyDescent="0.35"/>
    <row r="24745" s="8" customFormat="1" x14ac:dyDescent="0.35"/>
    <row r="24746" s="8" customFormat="1" x14ac:dyDescent="0.35"/>
    <row r="24747" s="8" customFormat="1" x14ac:dyDescent="0.35"/>
    <row r="24748" s="8" customFormat="1" x14ac:dyDescent="0.35"/>
    <row r="24749" s="8" customFormat="1" x14ac:dyDescent="0.35"/>
    <row r="24750" s="8" customFormat="1" x14ac:dyDescent="0.35"/>
    <row r="24751" s="8" customFormat="1" x14ac:dyDescent="0.35"/>
    <row r="24752" s="8" customFormat="1" x14ac:dyDescent="0.35"/>
    <row r="24753" s="8" customFormat="1" x14ac:dyDescent="0.35"/>
    <row r="24754" s="8" customFormat="1" x14ac:dyDescent="0.35"/>
    <row r="24755" s="8" customFormat="1" x14ac:dyDescent="0.35"/>
    <row r="24756" s="8" customFormat="1" x14ac:dyDescent="0.35"/>
    <row r="24757" s="8" customFormat="1" x14ac:dyDescent="0.35"/>
    <row r="24758" s="8" customFormat="1" x14ac:dyDescent="0.35"/>
    <row r="24759" s="8" customFormat="1" x14ac:dyDescent="0.35"/>
    <row r="24760" s="8" customFormat="1" x14ac:dyDescent="0.35"/>
    <row r="24761" s="8" customFormat="1" x14ac:dyDescent="0.35"/>
    <row r="24762" s="8" customFormat="1" x14ac:dyDescent="0.35"/>
    <row r="24763" s="8" customFormat="1" x14ac:dyDescent="0.35"/>
    <row r="24764" s="8" customFormat="1" x14ac:dyDescent="0.35"/>
    <row r="24765" s="8" customFormat="1" x14ac:dyDescent="0.35"/>
    <row r="24766" s="8" customFormat="1" x14ac:dyDescent="0.35"/>
    <row r="24767" s="8" customFormat="1" x14ac:dyDescent="0.35"/>
    <row r="24768" s="8" customFormat="1" x14ac:dyDescent="0.35"/>
    <row r="24769" s="8" customFormat="1" x14ac:dyDescent="0.35"/>
    <row r="24770" s="8" customFormat="1" x14ac:dyDescent="0.35"/>
    <row r="24771" s="8" customFormat="1" x14ac:dyDescent="0.35"/>
    <row r="24772" s="8" customFormat="1" x14ac:dyDescent="0.35"/>
    <row r="24773" s="8" customFormat="1" x14ac:dyDescent="0.35"/>
    <row r="24774" s="8" customFormat="1" x14ac:dyDescent="0.35"/>
    <row r="24775" s="8" customFormat="1" x14ac:dyDescent="0.35"/>
    <row r="24776" s="8" customFormat="1" x14ac:dyDescent="0.35"/>
    <row r="24777" s="8" customFormat="1" x14ac:dyDescent="0.35"/>
    <row r="24778" s="8" customFormat="1" x14ac:dyDescent="0.35"/>
    <row r="24779" s="8" customFormat="1" x14ac:dyDescent="0.35"/>
    <row r="24780" s="8" customFormat="1" x14ac:dyDescent="0.35"/>
    <row r="24781" s="8" customFormat="1" x14ac:dyDescent="0.35"/>
    <row r="24782" s="8" customFormat="1" x14ac:dyDescent="0.35"/>
    <row r="24783" s="8" customFormat="1" x14ac:dyDescent="0.35"/>
    <row r="24784" s="8" customFormat="1" x14ac:dyDescent="0.35"/>
    <row r="24785" s="8" customFormat="1" x14ac:dyDescent="0.35"/>
    <row r="24786" s="8" customFormat="1" x14ac:dyDescent="0.35"/>
    <row r="24787" s="8" customFormat="1" x14ac:dyDescent="0.35"/>
    <row r="24788" s="8" customFormat="1" x14ac:dyDescent="0.35"/>
    <row r="24789" s="8" customFormat="1" x14ac:dyDescent="0.35"/>
    <row r="24790" s="8" customFormat="1" x14ac:dyDescent="0.35"/>
    <row r="24791" s="8" customFormat="1" x14ac:dyDescent="0.35"/>
    <row r="24792" s="8" customFormat="1" x14ac:dyDescent="0.35"/>
    <row r="24793" s="8" customFormat="1" x14ac:dyDescent="0.35"/>
    <row r="24794" s="8" customFormat="1" x14ac:dyDescent="0.35"/>
    <row r="24795" s="8" customFormat="1" x14ac:dyDescent="0.35"/>
    <row r="24796" s="8" customFormat="1" x14ac:dyDescent="0.35"/>
    <row r="24797" s="8" customFormat="1" x14ac:dyDescent="0.35"/>
    <row r="24798" s="8" customFormat="1" x14ac:dyDescent="0.35"/>
    <row r="24799" s="8" customFormat="1" x14ac:dyDescent="0.35"/>
    <row r="24800" s="8" customFormat="1" x14ac:dyDescent="0.35"/>
    <row r="24801" s="8" customFormat="1" x14ac:dyDescent="0.35"/>
    <row r="24802" s="8" customFormat="1" x14ac:dyDescent="0.35"/>
    <row r="24803" s="8" customFormat="1" x14ac:dyDescent="0.35"/>
    <row r="24804" s="8" customFormat="1" x14ac:dyDescent="0.35"/>
    <row r="24805" s="8" customFormat="1" x14ac:dyDescent="0.35"/>
    <row r="24806" s="8" customFormat="1" x14ac:dyDescent="0.35"/>
    <row r="24807" s="8" customFormat="1" x14ac:dyDescent="0.35"/>
    <row r="24808" s="8" customFormat="1" x14ac:dyDescent="0.35"/>
    <row r="24809" s="8" customFormat="1" x14ac:dyDescent="0.35"/>
    <row r="24810" s="8" customFormat="1" x14ac:dyDescent="0.35"/>
    <row r="24811" s="8" customFormat="1" x14ac:dyDescent="0.35"/>
    <row r="24812" s="8" customFormat="1" x14ac:dyDescent="0.35"/>
    <row r="24813" s="8" customFormat="1" x14ac:dyDescent="0.35"/>
    <row r="24814" s="8" customFormat="1" x14ac:dyDescent="0.35"/>
    <row r="24815" s="8" customFormat="1" x14ac:dyDescent="0.35"/>
    <row r="24816" s="8" customFormat="1" x14ac:dyDescent="0.35"/>
    <row r="24817" s="8" customFormat="1" x14ac:dyDescent="0.35"/>
    <row r="24818" s="8" customFormat="1" x14ac:dyDescent="0.35"/>
    <row r="24819" s="8" customFormat="1" x14ac:dyDescent="0.35"/>
    <row r="24820" s="8" customFormat="1" x14ac:dyDescent="0.35"/>
    <row r="24821" s="8" customFormat="1" x14ac:dyDescent="0.35"/>
    <row r="24822" s="8" customFormat="1" x14ac:dyDescent="0.35"/>
    <row r="24823" s="8" customFormat="1" x14ac:dyDescent="0.35"/>
    <row r="24824" s="8" customFormat="1" x14ac:dyDescent="0.35"/>
    <row r="24825" s="8" customFormat="1" x14ac:dyDescent="0.35"/>
    <row r="24826" s="8" customFormat="1" x14ac:dyDescent="0.35"/>
    <row r="24827" s="8" customFormat="1" x14ac:dyDescent="0.35"/>
    <row r="24828" s="8" customFormat="1" x14ac:dyDescent="0.35"/>
    <row r="24829" s="8" customFormat="1" x14ac:dyDescent="0.35"/>
    <row r="24830" s="8" customFormat="1" x14ac:dyDescent="0.35"/>
    <row r="24831" s="8" customFormat="1" x14ac:dyDescent="0.35"/>
    <row r="24832" s="8" customFormat="1" x14ac:dyDescent="0.35"/>
    <row r="24833" s="8" customFormat="1" x14ac:dyDescent="0.35"/>
    <row r="24834" s="8" customFormat="1" x14ac:dyDescent="0.35"/>
    <row r="24835" s="8" customFormat="1" x14ac:dyDescent="0.35"/>
    <row r="24836" s="8" customFormat="1" x14ac:dyDescent="0.35"/>
    <row r="24837" s="8" customFormat="1" x14ac:dyDescent="0.35"/>
    <row r="24838" s="8" customFormat="1" x14ac:dyDescent="0.35"/>
    <row r="24839" s="8" customFormat="1" x14ac:dyDescent="0.35"/>
    <row r="24840" s="8" customFormat="1" x14ac:dyDescent="0.35"/>
    <row r="24841" s="8" customFormat="1" x14ac:dyDescent="0.35"/>
    <row r="24842" s="8" customFormat="1" x14ac:dyDescent="0.35"/>
    <row r="24843" s="8" customFormat="1" x14ac:dyDescent="0.35"/>
    <row r="24844" s="8" customFormat="1" x14ac:dyDescent="0.35"/>
    <row r="24845" s="8" customFormat="1" x14ac:dyDescent="0.35"/>
    <row r="24846" s="8" customFormat="1" x14ac:dyDescent="0.35"/>
    <row r="24847" s="8" customFormat="1" x14ac:dyDescent="0.35"/>
    <row r="24848" s="8" customFormat="1" x14ac:dyDescent="0.35"/>
    <row r="24849" s="8" customFormat="1" x14ac:dyDescent="0.35"/>
    <row r="24850" s="8" customFormat="1" x14ac:dyDescent="0.35"/>
    <row r="24851" s="8" customFormat="1" x14ac:dyDescent="0.35"/>
    <row r="24852" s="8" customFormat="1" x14ac:dyDescent="0.35"/>
    <row r="24853" s="8" customFormat="1" x14ac:dyDescent="0.35"/>
    <row r="24854" s="8" customFormat="1" x14ac:dyDescent="0.35"/>
    <row r="24855" s="8" customFormat="1" x14ac:dyDescent="0.35"/>
    <row r="24856" s="8" customFormat="1" x14ac:dyDescent="0.35"/>
    <row r="24857" s="8" customFormat="1" x14ac:dyDescent="0.35"/>
    <row r="24858" s="8" customFormat="1" x14ac:dyDescent="0.35"/>
    <row r="24859" s="8" customFormat="1" x14ac:dyDescent="0.35"/>
    <row r="24860" s="8" customFormat="1" x14ac:dyDescent="0.35"/>
    <row r="24861" s="8" customFormat="1" x14ac:dyDescent="0.35"/>
    <row r="24862" s="8" customFormat="1" x14ac:dyDescent="0.35"/>
    <row r="24863" s="8" customFormat="1" x14ac:dyDescent="0.35"/>
    <row r="24864" s="8" customFormat="1" x14ac:dyDescent="0.35"/>
    <row r="24865" s="8" customFormat="1" x14ac:dyDescent="0.35"/>
    <row r="24866" s="8" customFormat="1" x14ac:dyDescent="0.35"/>
    <row r="24867" s="8" customFormat="1" x14ac:dyDescent="0.35"/>
    <row r="24868" s="8" customFormat="1" x14ac:dyDescent="0.35"/>
    <row r="24869" s="8" customFormat="1" x14ac:dyDescent="0.35"/>
    <row r="24870" s="8" customFormat="1" x14ac:dyDescent="0.35"/>
    <row r="24871" s="8" customFormat="1" x14ac:dyDescent="0.35"/>
    <row r="24872" s="8" customFormat="1" x14ac:dyDescent="0.35"/>
    <row r="24873" s="8" customFormat="1" x14ac:dyDescent="0.35"/>
    <row r="24874" s="8" customFormat="1" x14ac:dyDescent="0.35"/>
    <row r="24875" s="8" customFormat="1" x14ac:dyDescent="0.35"/>
    <row r="24876" s="8" customFormat="1" x14ac:dyDescent="0.35"/>
    <row r="24877" s="8" customFormat="1" x14ac:dyDescent="0.35"/>
    <row r="24878" s="8" customFormat="1" x14ac:dyDescent="0.35"/>
    <row r="24879" s="8" customFormat="1" x14ac:dyDescent="0.35"/>
    <row r="24880" s="8" customFormat="1" x14ac:dyDescent="0.35"/>
    <row r="24881" s="8" customFormat="1" x14ac:dyDescent="0.35"/>
    <row r="24882" s="8" customFormat="1" x14ac:dyDescent="0.35"/>
    <row r="24883" s="8" customFormat="1" x14ac:dyDescent="0.35"/>
    <row r="24884" s="8" customFormat="1" x14ac:dyDescent="0.35"/>
    <row r="24885" s="8" customFormat="1" x14ac:dyDescent="0.35"/>
    <row r="24886" s="8" customFormat="1" x14ac:dyDescent="0.35"/>
    <row r="24887" s="8" customFormat="1" x14ac:dyDescent="0.35"/>
    <row r="24888" s="8" customFormat="1" x14ac:dyDescent="0.35"/>
    <row r="24889" s="8" customFormat="1" x14ac:dyDescent="0.35"/>
    <row r="24890" s="8" customFormat="1" x14ac:dyDescent="0.35"/>
    <row r="24891" s="8" customFormat="1" x14ac:dyDescent="0.35"/>
    <row r="24892" s="8" customFormat="1" x14ac:dyDescent="0.35"/>
    <row r="24893" s="8" customFormat="1" x14ac:dyDescent="0.35"/>
    <row r="24894" s="8" customFormat="1" x14ac:dyDescent="0.35"/>
    <row r="24895" s="8" customFormat="1" x14ac:dyDescent="0.35"/>
    <row r="24896" s="8" customFormat="1" x14ac:dyDescent="0.35"/>
    <row r="24897" s="8" customFormat="1" x14ac:dyDescent="0.35"/>
    <row r="24898" s="8" customFormat="1" x14ac:dyDescent="0.35"/>
    <row r="24899" s="8" customFormat="1" x14ac:dyDescent="0.35"/>
    <row r="24900" s="8" customFormat="1" x14ac:dyDescent="0.35"/>
    <row r="24901" s="8" customFormat="1" x14ac:dyDescent="0.35"/>
    <row r="24902" s="8" customFormat="1" x14ac:dyDescent="0.35"/>
    <row r="24903" s="8" customFormat="1" x14ac:dyDescent="0.35"/>
    <row r="24904" s="8" customFormat="1" x14ac:dyDescent="0.35"/>
    <row r="24905" s="8" customFormat="1" x14ac:dyDescent="0.35"/>
    <row r="24906" s="8" customFormat="1" x14ac:dyDescent="0.35"/>
    <row r="24907" s="8" customFormat="1" x14ac:dyDescent="0.35"/>
    <row r="24908" s="8" customFormat="1" x14ac:dyDescent="0.35"/>
    <row r="24909" s="8" customFormat="1" x14ac:dyDescent="0.35"/>
    <row r="24910" s="8" customFormat="1" x14ac:dyDescent="0.35"/>
    <row r="24911" s="8" customFormat="1" x14ac:dyDescent="0.35"/>
    <row r="24912" s="8" customFormat="1" x14ac:dyDescent="0.35"/>
    <row r="24913" s="8" customFormat="1" x14ac:dyDescent="0.35"/>
    <row r="24914" s="8" customFormat="1" x14ac:dyDescent="0.35"/>
    <row r="24915" s="8" customFormat="1" x14ac:dyDescent="0.35"/>
    <row r="24916" s="8" customFormat="1" x14ac:dyDescent="0.35"/>
    <row r="24917" s="8" customFormat="1" x14ac:dyDescent="0.35"/>
    <row r="24918" s="8" customFormat="1" x14ac:dyDescent="0.35"/>
    <row r="24919" s="8" customFormat="1" x14ac:dyDescent="0.35"/>
    <row r="24920" s="8" customFormat="1" x14ac:dyDescent="0.35"/>
    <row r="24921" s="8" customFormat="1" x14ac:dyDescent="0.35"/>
    <row r="24922" s="8" customFormat="1" x14ac:dyDescent="0.35"/>
    <row r="24923" s="8" customFormat="1" x14ac:dyDescent="0.35"/>
    <row r="24924" s="8" customFormat="1" x14ac:dyDescent="0.35"/>
    <row r="24925" s="8" customFormat="1" x14ac:dyDescent="0.35"/>
    <row r="24926" s="8" customFormat="1" x14ac:dyDescent="0.35"/>
    <row r="24927" s="8" customFormat="1" x14ac:dyDescent="0.35"/>
    <row r="24928" s="8" customFormat="1" x14ac:dyDescent="0.35"/>
    <row r="24929" s="8" customFormat="1" x14ac:dyDescent="0.35"/>
    <row r="24930" s="8" customFormat="1" x14ac:dyDescent="0.35"/>
    <row r="24931" s="8" customFormat="1" x14ac:dyDescent="0.35"/>
    <row r="24932" s="8" customFormat="1" x14ac:dyDescent="0.35"/>
    <row r="24933" s="8" customFormat="1" x14ac:dyDescent="0.35"/>
    <row r="24934" s="8" customFormat="1" x14ac:dyDescent="0.35"/>
    <row r="24935" s="8" customFormat="1" x14ac:dyDescent="0.35"/>
    <row r="24936" s="8" customFormat="1" x14ac:dyDescent="0.35"/>
    <row r="24937" s="8" customFormat="1" x14ac:dyDescent="0.35"/>
    <row r="24938" s="8" customFormat="1" x14ac:dyDescent="0.35"/>
    <row r="24939" s="8" customFormat="1" x14ac:dyDescent="0.35"/>
    <row r="24940" s="8" customFormat="1" x14ac:dyDescent="0.35"/>
    <row r="24941" s="8" customFormat="1" x14ac:dyDescent="0.35"/>
    <row r="24942" s="8" customFormat="1" x14ac:dyDescent="0.35"/>
    <row r="24943" s="8" customFormat="1" x14ac:dyDescent="0.35"/>
    <row r="24944" s="8" customFormat="1" x14ac:dyDescent="0.35"/>
    <row r="24945" s="8" customFormat="1" x14ac:dyDescent="0.35"/>
    <row r="24946" s="8" customFormat="1" x14ac:dyDescent="0.35"/>
    <row r="24947" s="8" customFormat="1" x14ac:dyDescent="0.35"/>
    <row r="24948" s="8" customFormat="1" x14ac:dyDescent="0.35"/>
    <row r="24949" s="8" customFormat="1" x14ac:dyDescent="0.35"/>
    <row r="24950" s="8" customFormat="1" x14ac:dyDescent="0.35"/>
    <row r="24951" s="8" customFormat="1" x14ac:dyDescent="0.35"/>
    <row r="24952" s="8" customFormat="1" x14ac:dyDescent="0.35"/>
    <row r="24953" s="8" customFormat="1" x14ac:dyDescent="0.35"/>
    <row r="24954" s="8" customFormat="1" x14ac:dyDescent="0.35"/>
    <row r="24955" s="8" customFormat="1" x14ac:dyDescent="0.35"/>
    <row r="24956" s="8" customFormat="1" x14ac:dyDescent="0.35"/>
    <row r="24957" s="8" customFormat="1" x14ac:dyDescent="0.35"/>
    <row r="24958" s="8" customFormat="1" x14ac:dyDescent="0.35"/>
    <row r="24959" s="8" customFormat="1" x14ac:dyDescent="0.35"/>
    <row r="24960" s="8" customFormat="1" x14ac:dyDescent="0.35"/>
    <row r="24961" s="8" customFormat="1" x14ac:dyDescent="0.35"/>
    <row r="24962" s="8" customFormat="1" x14ac:dyDescent="0.35"/>
    <row r="24963" s="8" customFormat="1" x14ac:dyDescent="0.35"/>
    <row r="24964" s="8" customFormat="1" x14ac:dyDescent="0.35"/>
    <row r="24965" s="8" customFormat="1" x14ac:dyDescent="0.35"/>
    <row r="24966" s="8" customFormat="1" x14ac:dyDescent="0.35"/>
    <row r="24967" s="8" customFormat="1" x14ac:dyDescent="0.35"/>
    <row r="24968" s="8" customFormat="1" x14ac:dyDescent="0.35"/>
    <row r="24969" s="8" customFormat="1" x14ac:dyDescent="0.35"/>
    <row r="24970" s="8" customFormat="1" x14ac:dyDescent="0.35"/>
    <row r="24971" s="8" customFormat="1" x14ac:dyDescent="0.35"/>
    <row r="24972" s="8" customFormat="1" x14ac:dyDescent="0.35"/>
    <row r="24973" s="8" customFormat="1" x14ac:dyDescent="0.35"/>
    <row r="24974" s="8" customFormat="1" x14ac:dyDescent="0.35"/>
    <row r="24975" s="8" customFormat="1" x14ac:dyDescent="0.35"/>
    <row r="24976" s="8" customFormat="1" x14ac:dyDescent="0.35"/>
    <row r="24977" s="8" customFormat="1" x14ac:dyDescent="0.35"/>
    <row r="24978" s="8" customFormat="1" x14ac:dyDescent="0.35"/>
    <row r="24979" s="8" customFormat="1" x14ac:dyDescent="0.35"/>
    <row r="24980" s="8" customFormat="1" x14ac:dyDescent="0.35"/>
    <row r="24981" s="8" customFormat="1" x14ac:dyDescent="0.35"/>
    <row r="24982" s="8" customFormat="1" x14ac:dyDescent="0.35"/>
    <row r="24983" s="8" customFormat="1" x14ac:dyDescent="0.35"/>
    <row r="24984" s="8" customFormat="1" x14ac:dyDescent="0.35"/>
    <row r="24985" s="8" customFormat="1" x14ac:dyDescent="0.35"/>
    <row r="24986" s="8" customFormat="1" x14ac:dyDescent="0.35"/>
    <row r="24987" s="8" customFormat="1" x14ac:dyDescent="0.35"/>
    <row r="24988" s="8" customFormat="1" x14ac:dyDescent="0.35"/>
    <row r="24989" s="8" customFormat="1" x14ac:dyDescent="0.35"/>
    <row r="24990" s="8" customFormat="1" x14ac:dyDescent="0.35"/>
    <row r="24991" s="8" customFormat="1" x14ac:dyDescent="0.35"/>
    <row r="24992" s="8" customFormat="1" x14ac:dyDescent="0.35"/>
    <row r="24993" s="8" customFormat="1" x14ac:dyDescent="0.35"/>
    <row r="24994" s="8" customFormat="1" x14ac:dyDescent="0.35"/>
    <row r="24995" s="8" customFormat="1" x14ac:dyDescent="0.35"/>
    <row r="24996" s="8" customFormat="1" x14ac:dyDescent="0.35"/>
    <row r="24997" s="8" customFormat="1" x14ac:dyDescent="0.35"/>
    <row r="24998" s="8" customFormat="1" x14ac:dyDescent="0.35"/>
    <row r="24999" s="8" customFormat="1" x14ac:dyDescent="0.35"/>
    <row r="25000" s="8" customFormat="1" x14ac:dyDescent="0.35"/>
    <row r="25001" s="8" customFormat="1" x14ac:dyDescent="0.35"/>
    <row r="25002" s="8" customFormat="1" x14ac:dyDescent="0.35"/>
    <row r="25003" s="8" customFormat="1" x14ac:dyDescent="0.35"/>
    <row r="25004" s="8" customFormat="1" x14ac:dyDescent="0.35"/>
    <row r="25005" s="8" customFormat="1" x14ac:dyDescent="0.35"/>
    <row r="25006" s="8" customFormat="1" x14ac:dyDescent="0.35"/>
    <row r="25007" s="8" customFormat="1" x14ac:dyDescent="0.35"/>
    <row r="25008" s="8" customFormat="1" x14ac:dyDescent="0.35"/>
    <row r="25009" s="8" customFormat="1" x14ac:dyDescent="0.35"/>
    <row r="25010" s="8" customFormat="1" x14ac:dyDescent="0.35"/>
    <row r="25011" s="8" customFormat="1" x14ac:dyDescent="0.35"/>
    <row r="25012" s="8" customFormat="1" x14ac:dyDescent="0.35"/>
    <row r="25013" s="8" customFormat="1" x14ac:dyDescent="0.35"/>
    <row r="25014" s="8" customFormat="1" x14ac:dyDescent="0.35"/>
    <row r="25015" s="8" customFormat="1" x14ac:dyDescent="0.35"/>
    <row r="25016" s="8" customFormat="1" x14ac:dyDescent="0.35"/>
    <row r="25017" s="8" customFormat="1" x14ac:dyDescent="0.35"/>
    <row r="25018" s="8" customFormat="1" x14ac:dyDescent="0.35"/>
    <row r="25019" s="8" customFormat="1" x14ac:dyDescent="0.35"/>
    <row r="25020" s="8" customFormat="1" x14ac:dyDescent="0.35"/>
    <row r="25021" s="8" customFormat="1" x14ac:dyDescent="0.35"/>
    <row r="25022" s="8" customFormat="1" x14ac:dyDescent="0.35"/>
    <row r="25023" s="8" customFormat="1" x14ac:dyDescent="0.35"/>
    <row r="25024" s="8" customFormat="1" x14ac:dyDescent="0.35"/>
    <row r="25025" s="8" customFormat="1" x14ac:dyDescent="0.35"/>
    <row r="25026" s="8" customFormat="1" x14ac:dyDescent="0.35"/>
    <row r="25027" s="8" customFormat="1" x14ac:dyDescent="0.35"/>
    <row r="25028" s="8" customFormat="1" x14ac:dyDescent="0.35"/>
    <row r="25029" s="8" customFormat="1" x14ac:dyDescent="0.35"/>
    <row r="25030" s="8" customFormat="1" x14ac:dyDescent="0.35"/>
    <row r="25031" s="8" customFormat="1" x14ac:dyDescent="0.35"/>
    <row r="25032" s="8" customFormat="1" x14ac:dyDescent="0.35"/>
    <row r="25033" s="8" customFormat="1" x14ac:dyDescent="0.35"/>
    <row r="25034" s="8" customFormat="1" x14ac:dyDescent="0.35"/>
    <row r="25035" s="8" customFormat="1" x14ac:dyDescent="0.35"/>
    <row r="25036" s="8" customFormat="1" x14ac:dyDescent="0.35"/>
    <row r="25037" s="8" customFormat="1" x14ac:dyDescent="0.35"/>
    <row r="25038" s="8" customFormat="1" x14ac:dyDescent="0.35"/>
    <row r="25039" s="8" customFormat="1" x14ac:dyDescent="0.35"/>
    <row r="25040" s="8" customFormat="1" x14ac:dyDescent="0.35"/>
    <row r="25041" s="8" customFormat="1" x14ac:dyDescent="0.35"/>
    <row r="25042" s="8" customFormat="1" x14ac:dyDescent="0.35"/>
    <row r="25043" s="8" customFormat="1" x14ac:dyDescent="0.35"/>
    <row r="25044" s="8" customFormat="1" x14ac:dyDescent="0.35"/>
    <row r="25045" s="8" customFormat="1" x14ac:dyDescent="0.35"/>
    <row r="25046" s="8" customFormat="1" x14ac:dyDescent="0.35"/>
    <row r="25047" s="8" customFormat="1" x14ac:dyDescent="0.35"/>
    <row r="25048" s="8" customFormat="1" x14ac:dyDescent="0.35"/>
    <row r="25049" s="8" customFormat="1" x14ac:dyDescent="0.35"/>
    <row r="25050" s="8" customFormat="1" x14ac:dyDescent="0.35"/>
    <row r="25051" s="8" customFormat="1" x14ac:dyDescent="0.35"/>
    <row r="25052" s="8" customFormat="1" x14ac:dyDescent="0.35"/>
    <row r="25053" s="8" customFormat="1" x14ac:dyDescent="0.35"/>
    <row r="25054" s="8" customFormat="1" x14ac:dyDescent="0.35"/>
    <row r="25055" s="8" customFormat="1" x14ac:dyDescent="0.35"/>
    <row r="25056" s="8" customFormat="1" x14ac:dyDescent="0.35"/>
    <row r="25057" s="8" customFormat="1" x14ac:dyDescent="0.35"/>
    <row r="25058" s="8" customFormat="1" x14ac:dyDescent="0.35"/>
    <row r="25059" s="8" customFormat="1" x14ac:dyDescent="0.35"/>
    <row r="25060" s="8" customFormat="1" x14ac:dyDescent="0.35"/>
    <row r="25061" s="8" customFormat="1" x14ac:dyDescent="0.35"/>
    <row r="25062" s="8" customFormat="1" x14ac:dyDescent="0.35"/>
    <row r="25063" s="8" customFormat="1" x14ac:dyDescent="0.35"/>
    <row r="25064" s="8" customFormat="1" x14ac:dyDescent="0.35"/>
    <row r="25065" s="8" customFormat="1" x14ac:dyDescent="0.35"/>
    <row r="25066" s="8" customFormat="1" x14ac:dyDescent="0.35"/>
    <row r="25067" s="8" customFormat="1" x14ac:dyDescent="0.35"/>
    <row r="25068" s="8" customFormat="1" x14ac:dyDescent="0.35"/>
    <row r="25069" s="8" customFormat="1" x14ac:dyDescent="0.35"/>
    <row r="25070" s="8" customFormat="1" x14ac:dyDescent="0.35"/>
    <row r="25071" s="8" customFormat="1" x14ac:dyDescent="0.35"/>
    <row r="25072" s="8" customFormat="1" x14ac:dyDescent="0.35"/>
    <row r="25073" s="8" customFormat="1" x14ac:dyDescent="0.35"/>
    <row r="25074" s="8" customFormat="1" x14ac:dyDescent="0.35"/>
    <row r="25075" s="8" customFormat="1" x14ac:dyDescent="0.35"/>
    <row r="25076" s="8" customFormat="1" x14ac:dyDescent="0.35"/>
    <row r="25077" s="8" customFormat="1" x14ac:dyDescent="0.35"/>
    <row r="25078" s="8" customFormat="1" x14ac:dyDescent="0.35"/>
    <row r="25079" s="8" customFormat="1" x14ac:dyDescent="0.35"/>
    <row r="25080" s="8" customFormat="1" x14ac:dyDescent="0.35"/>
    <row r="25081" s="8" customFormat="1" x14ac:dyDescent="0.35"/>
    <row r="25082" s="8" customFormat="1" x14ac:dyDescent="0.35"/>
    <row r="25083" s="8" customFormat="1" x14ac:dyDescent="0.35"/>
    <row r="25084" s="8" customFormat="1" x14ac:dyDescent="0.35"/>
    <row r="25085" s="8" customFormat="1" x14ac:dyDescent="0.35"/>
    <row r="25086" s="8" customFormat="1" x14ac:dyDescent="0.35"/>
    <row r="25087" s="8" customFormat="1" x14ac:dyDescent="0.35"/>
    <row r="25088" s="8" customFormat="1" x14ac:dyDescent="0.35"/>
    <row r="25089" s="8" customFormat="1" x14ac:dyDescent="0.35"/>
    <row r="25090" s="8" customFormat="1" x14ac:dyDescent="0.35"/>
    <row r="25091" s="8" customFormat="1" x14ac:dyDescent="0.35"/>
    <row r="25092" s="8" customFormat="1" x14ac:dyDescent="0.35"/>
    <row r="25093" s="8" customFormat="1" x14ac:dyDescent="0.35"/>
    <row r="25094" s="8" customFormat="1" x14ac:dyDescent="0.35"/>
    <row r="25095" s="8" customFormat="1" x14ac:dyDescent="0.35"/>
    <row r="25096" s="8" customFormat="1" x14ac:dyDescent="0.35"/>
    <row r="25097" s="8" customFormat="1" x14ac:dyDescent="0.35"/>
    <row r="25098" s="8" customFormat="1" x14ac:dyDescent="0.35"/>
    <row r="25099" s="8" customFormat="1" x14ac:dyDescent="0.35"/>
    <row r="25100" s="8" customFormat="1" x14ac:dyDescent="0.35"/>
    <row r="25101" s="8" customFormat="1" x14ac:dyDescent="0.35"/>
    <row r="25102" s="8" customFormat="1" x14ac:dyDescent="0.35"/>
    <row r="25103" s="8" customFormat="1" x14ac:dyDescent="0.35"/>
    <row r="25104" s="8" customFormat="1" x14ac:dyDescent="0.35"/>
    <row r="25105" s="8" customFormat="1" x14ac:dyDescent="0.35"/>
    <row r="25106" s="8" customFormat="1" x14ac:dyDescent="0.35"/>
    <row r="25107" s="8" customFormat="1" x14ac:dyDescent="0.35"/>
    <row r="25108" s="8" customFormat="1" x14ac:dyDescent="0.35"/>
    <row r="25109" s="8" customFormat="1" x14ac:dyDescent="0.35"/>
    <row r="25110" s="8" customFormat="1" x14ac:dyDescent="0.35"/>
    <row r="25111" s="8" customFormat="1" x14ac:dyDescent="0.35"/>
    <row r="25112" s="8" customFormat="1" x14ac:dyDescent="0.35"/>
    <row r="25113" s="8" customFormat="1" x14ac:dyDescent="0.35"/>
    <row r="25114" s="8" customFormat="1" x14ac:dyDescent="0.35"/>
    <row r="25115" s="8" customFormat="1" x14ac:dyDescent="0.35"/>
    <row r="25116" s="8" customFormat="1" x14ac:dyDescent="0.35"/>
    <row r="25117" s="8" customFormat="1" x14ac:dyDescent="0.35"/>
    <row r="25118" s="8" customFormat="1" x14ac:dyDescent="0.35"/>
    <row r="25119" s="8" customFormat="1" x14ac:dyDescent="0.35"/>
    <row r="25120" s="8" customFormat="1" x14ac:dyDescent="0.35"/>
    <row r="25121" s="8" customFormat="1" x14ac:dyDescent="0.35"/>
    <row r="25122" s="8" customFormat="1" x14ac:dyDescent="0.35"/>
    <row r="25123" s="8" customFormat="1" x14ac:dyDescent="0.35"/>
    <row r="25124" s="8" customFormat="1" x14ac:dyDescent="0.35"/>
    <row r="25125" s="8" customFormat="1" x14ac:dyDescent="0.35"/>
    <row r="25126" s="8" customFormat="1" x14ac:dyDescent="0.35"/>
    <row r="25127" s="8" customFormat="1" x14ac:dyDescent="0.35"/>
    <row r="25128" s="8" customFormat="1" x14ac:dyDescent="0.35"/>
    <row r="25129" s="8" customFormat="1" x14ac:dyDescent="0.35"/>
    <row r="25130" s="8" customFormat="1" x14ac:dyDescent="0.35"/>
    <row r="25131" s="8" customFormat="1" x14ac:dyDescent="0.35"/>
    <row r="25132" s="8" customFormat="1" x14ac:dyDescent="0.35"/>
    <row r="25133" s="8" customFormat="1" x14ac:dyDescent="0.35"/>
    <row r="25134" s="8" customFormat="1" x14ac:dyDescent="0.35"/>
    <row r="25135" s="8" customFormat="1" x14ac:dyDescent="0.35"/>
    <row r="25136" s="8" customFormat="1" x14ac:dyDescent="0.35"/>
    <row r="25137" s="8" customFormat="1" x14ac:dyDescent="0.35"/>
    <row r="25138" s="8" customFormat="1" x14ac:dyDescent="0.35"/>
    <row r="25139" s="8" customFormat="1" x14ac:dyDescent="0.35"/>
    <row r="25140" s="8" customFormat="1" x14ac:dyDescent="0.35"/>
    <row r="25141" s="8" customFormat="1" x14ac:dyDescent="0.35"/>
    <row r="25142" s="8" customFormat="1" x14ac:dyDescent="0.35"/>
    <row r="25143" s="8" customFormat="1" x14ac:dyDescent="0.35"/>
    <row r="25144" s="8" customFormat="1" x14ac:dyDescent="0.35"/>
    <row r="25145" s="8" customFormat="1" x14ac:dyDescent="0.35"/>
    <row r="25146" s="8" customFormat="1" x14ac:dyDescent="0.35"/>
    <row r="25147" s="8" customFormat="1" x14ac:dyDescent="0.35"/>
    <row r="25148" s="8" customFormat="1" x14ac:dyDescent="0.35"/>
    <row r="25149" s="8" customFormat="1" x14ac:dyDescent="0.35"/>
    <row r="25150" s="8" customFormat="1" x14ac:dyDescent="0.35"/>
    <row r="25151" s="8" customFormat="1" x14ac:dyDescent="0.35"/>
    <row r="25152" s="8" customFormat="1" x14ac:dyDescent="0.35"/>
    <row r="25153" s="8" customFormat="1" x14ac:dyDescent="0.35"/>
    <row r="25154" s="8" customFormat="1" x14ac:dyDescent="0.35"/>
    <row r="25155" s="8" customFormat="1" x14ac:dyDescent="0.35"/>
    <row r="25156" s="8" customFormat="1" x14ac:dyDescent="0.35"/>
    <row r="25157" s="8" customFormat="1" x14ac:dyDescent="0.35"/>
    <row r="25158" s="8" customFormat="1" x14ac:dyDescent="0.35"/>
    <row r="25159" s="8" customFormat="1" x14ac:dyDescent="0.35"/>
    <row r="25160" s="8" customFormat="1" x14ac:dyDescent="0.35"/>
    <row r="25161" s="8" customFormat="1" x14ac:dyDescent="0.35"/>
    <row r="25162" s="8" customFormat="1" x14ac:dyDescent="0.35"/>
    <row r="25163" s="8" customFormat="1" x14ac:dyDescent="0.35"/>
    <row r="25164" s="8" customFormat="1" x14ac:dyDescent="0.35"/>
    <row r="25165" s="8" customFormat="1" x14ac:dyDescent="0.35"/>
    <row r="25166" s="8" customFormat="1" x14ac:dyDescent="0.35"/>
    <row r="25167" s="8" customFormat="1" x14ac:dyDescent="0.35"/>
    <row r="25168" s="8" customFormat="1" x14ac:dyDescent="0.35"/>
    <row r="25169" s="8" customFormat="1" x14ac:dyDescent="0.35"/>
    <row r="25170" s="8" customFormat="1" x14ac:dyDescent="0.35"/>
    <row r="25171" s="8" customFormat="1" x14ac:dyDescent="0.35"/>
    <row r="25172" s="8" customFormat="1" x14ac:dyDescent="0.35"/>
    <row r="25173" s="8" customFormat="1" x14ac:dyDescent="0.35"/>
    <row r="25174" s="8" customFormat="1" x14ac:dyDescent="0.35"/>
    <row r="25175" s="8" customFormat="1" x14ac:dyDescent="0.35"/>
    <row r="25176" s="8" customFormat="1" x14ac:dyDescent="0.35"/>
    <row r="25177" s="8" customFormat="1" x14ac:dyDescent="0.35"/>
    <row r="25178" s="8" customFormat="1" x14ac:dyDescent="0.35"/>
    <row r="25179" s="8" customFormat="1" x14ac:dyDescent="0.35"/>
    <row r="25180" s="8" customFormat="1" x14ac:dyDescent="0.35"/>
    <row r="25181" s="8" customFormat="1" x14ac:dyDescent="0.35"/>
    <row r="25182" s="8" customFormat="1" x14ac:dyDescent="0.35"/>
    <row r="25183" s="8" customFormat="1" x14ac:dyDescent="0.35"/>
    <row r="25184" s="8" customFormat="1" x14ac:dyDescent="0.35"/>
    <row r="25185" s="8" customFormat="1" x14ac:dyDescent="0.35"/>
    <row r="25186" s="8" customFormat="1" x14ac:dyDescent="0.35"/>
    <row r="25187" s="8" customFormat="1" x14ac:dyDescent="0.35"/>
    <row r="25188" s="8" customFormat="1" x14ac:dyDescent="0.35"/>
    <row r="25189" s="8" customFormat="1" x14ac:dyDescent="0.35"/>
    <row r="25190" s="8" customFormat="1" x14ac:dyDescent="0.35"/>
    <row r="25191" s="8" customFormat="1" x14ac:dyDescent="0.35"/>
    <row r="25192" s="8" customFormat="1" x14ac:dyDescent="0.35"/>
    <row r="25193" s="8" customFormat="1" x14ac:dyDescent="0.35"/>
    <row r="25194" s="8" customFormat="1" x14ac:dyDescent="0.35"/>
    <row r="25195" s="8" customFormat="1" x14ac:dyDescent="0.35"/>
    <row r="25196" s="8" customFormat="1" x14ac:dyDescent="0.35"/>
    <row r="25197" s="8" customFormat="1" x14ac:dyDescent="0.35"/>
    <row r="25198" s="8" customFormat="1" x14ac:dyDescent="0.35"/>
    <row r="25199" s="8" customFormat="1" x14ac:dyDescent="0.35"/>
    <row r="25200" s="8" customFormat="1" x14ac:dyDescent="0.35"/>
    <row r="25201" s="8" customFormat="1" x14ac:dyDescent="0.35"/>
    <row r="25202" s="8" customFormat="1" x14ac:dyDescent="0.35"/>
    <row r="25203" s="8" customFormat="1" x14ac:dyDescent="0.35"/>
    <row r="25204" s="8" customFormat="1" x14ac:dyDescent="0.35"/>
    <row r="25205" s="8" customFormat="1" x14ac:dyDescent="0.35"/>
    <row r="25206" s="8" customFormat="1" x14ac:dyDescent="0.35"/>
    <row r="25207" s="8" customFormat="1" x14ac:dyDescent="0.35"/>
    <row r="25208" s="8" customFormat="1" x14ac:dyDescent="0.35"/>
    <row r="25209" s="8" customFormat="1" x14ac:dyDescent="0.35"/>
    <row r="25210" s="8" customFormat="1" x14ac:dyDescent="0.35"/>
    <row r="25211" s="8" customFormat="1" x14ac:dyDescent="0.35"/>
    <row r="25212" s="8" customFormat="1" x14ac:dyDescent="0.35"/>
    <row r="25213" s="8" customFormat="1" x14ac:dyDescent="0.35"/>
    <row r="25214" s="8" customFormat="1" x14ac:dyDescent="0.35"/>
    <row r="25215" s="8" customFormat="1" x14ac:dyDescent="0.35"/>
    <row r="25216" s="8" customFormat="1" x14ac:dyDescent="0.35"/>
    <row r="25217" s="8" customFormat="1" x14ac:dyDescent="0.35"/>
    <row r="25218" s="8" customFormat="1" x14ac:dyDescent="0.35"/>
    <row r="25219" s="8" customFormat="1" x14ac:dyDescent="0.35"/>
    <row r="25220" s="8" customFormat="1" x14ac:dyDescent="0.35"/>
    <row r="25221" s="8" customFormat="1" x14ac:dyDescent="0.35"/>
    <row r="25222" s="8" customFormat="1" x14ac:dyDescent="0.35"/>
    <row r="25223" s="8" customFormat="1" x14ac:dyDescent="0.35"/>
    <row r="25224" s="8" customFormat="1" x14ac:dyDescent="0.35"/>
    <row r="25225" s="8" customFormat="1" x14ac:dyDescent="0.35"/>
    <row r="25226" s="8" customFormat="1" x14ac:dyDescent="0.35"/>
    <row r="25227" s="8" customFormat="1" x14ac:dyDescent="0.35"/>
    <row r="25228" s="8" customFormat="1" x14ac:dyDescent="0.35"/>
    <row r="25229" s="8" customFormat="1" x14ac:dyDescent="0.35"/>
    <row r="25230" s="8" customFormat="1" x14ac:dyDescent="0.35"/>
    <row r="25231" s="8" customFormat="1" x14ac:dyDescent="0.35"/>
    <row r="25232" s="8" customFormat="1" x14ac:dyDescent="0.35"/>
    <row r="25233" s="8" customFormat="1" x14ac:dyDescent="0.35"/>
    <row r="25234" s="8" customFormat="1" x14ac:dyDescent="0.35"/>
    <row r="25235" s="8" customFormat="1" x14ac:dyDescent="0.35"/>
    <row r="25236" s="8" customFormat="1" x14ac:dyDescent="0.35"/>
    <row r="25237" s="8" customFormat="1" x14ac:dyDescent="0.35"/>
    <row r="25238" s="8" customFormat="1" x14ac:dyDescent="0.35"/>
    <row r="25239" s="8" customFormat="1" x14ac:dyDescent="0.35"/>
    <row r="25240" s="8" customFormat="1" x14ac:dyDescent="0.35"/>
    <row r="25241" s="8" customFormat="1" x14ac:dyDescent="0.35"/>
    <row r="25242" s="8" customFormat="1" x14ac:dyDescent="0.35"/>
    <row r="25243" s="8" customFormat="1" x14ac:dyDescent="0.35"/>
    <row r="25244" s="8" customFormat="1" x14ac:dyDescent="0.35"/>
    <row r="25245" s="8" customFormat="1" x14ac:dyDescent="0.35"/>
    <row r="25246" s="8" customFormat="1" x14ac:dyDescent="0.35"/>
    <row r="25247" s="8" customFormat="1" x14ac:dyDescent="0.35"/>
    <row r="25248" s="8" customFormat="1" x14ac:dyDescent="0.35"/>
    <row r="25249" s="8" customFormat="1" x14ac:dyDescent="0.35"/>
    <row r="25250" s="8" customFormat="1" x14ac:dyDescent="0.35"/>
    <row r="25251" s="8" customFormat="1" x14ac:dyDescent="0.35"/>
    <row r="25252" s="8" customFormat="1" x14ac:dyDescent="0.35"/>
    <row r="25253" s="8" customFormat="1" x14ac:dyDescent="0.35"/>
    <row r="25254" s="8" customFormat="1" x14ac:dyDescent="0.35"/>
    <row r="25255" s="8" customFormat="1" x14ac:dyDescent="0.35"/>
    <row r="25256" s="8" customFormat="1" x14ac:dyDescent="0.35"/>
    <row r="25257" s="8" customFormat="1" x14ac:dyDescent="0.35"/>
    <row r="25258" s="8" customFormat="1" x14ac:dyDescent="0.35"/>
    <row r="25259" s="8" customFormat="1" x14ac:dyDescent="0.35"/>
    <row r="25260" s="8" customFormat="1" x14ac:dyDescent="0.35"/>
    <row r="25261" s="8" customFormat="1" x14ac:dyDescent="0.35"/>
    <row r="25262" s="8" customFormat="1" x14ac:dyDescent="0.35"/>
    <row r="25263" s="8" customFormat="1" x14ac:dyDescent="0.35"/>
    <row r="25264" s="8" customFormat="1" x14ac:dyDescent="0.35"/>
    <row r="25265" s="8" customFormat="1" x14ac:dyDescent="0.35"/>
    <row r="25266" s="8" customFormat="1" x14ac:dyDescent="0.35"/>
    <row r="25267" s="8" customFormat="1" x14ac:dyDescent="0.35"/>
    <row r="25268" s="8" customFormat="1" x14ac:dyDescent="0.35"/>
    <row r="25269" s="8" customFormat="1" x14ac:dyDescent="0.35"/>
    <row r="25270" s="8" customFormat="1" x14ac:dyDescent="0.35"/>
    <row r="25271" s="8" customFormat="1" x14ac:dyDescent="0.35"/>
    <row r="25272" s="8" customFormat="1" x14ac:dyDescent="0.35"/>
    <row r="25273" s="8" customFormat="1" x14ac:dyDescent="0.35"/>
    <row r="25274" s="8" customFormat="1" x14ac:dyDescent="0.35"/>
    <row r="25275" s="8" customFormat="1" x14ac:dyDescent="0.35"/>
    <row r="25276" s="8" customFormat="1" x14ac:dyDescent="0.35"/>
    <row r="25277" s="8" customFormat="1" x14ac:dyDescent="0.35"/>
    <row r="25278" s="8" customFormat="1" x14ac:dyDescent="0.35"/>
    <row r="25279" s="8" customFormat="1" x14ac:dyDescent="0.35"/>
    <row r="25280" s="8" customFormat="1" x14ac:dyDescent="0.35"/>
    <row r="25281" s="8" customFormat="1" x14ac:dyDescent="0.35"/>
    <row r="25282" s="8" customFormat="1" x14ac:dyDescent="0.35"/>
    <row r="25283" s="8" customFormat="1" x14ac:dyDescent="0.35"/>
    <row r="25284" s="8" customFormat="1" x14ac:dyDescent="0.35"/>
    <row r="25285" s="8" customFormat="1" x14ac:dyDescent="0.35"/>
    <row r="25286" s="8" customFormat="1" x14ac:dyDescent="0.35"/>
    <row r="25287" s="8" customFormat="1" x14ac:dyDescent="0.35"/>
    <row r="25288" s="8" customFormat="1" x14ac:dyDescent="0.35"/>
    <row r="25289" s="8" customFormat="1" x14ac:dyDescent="0.35"/>
    <row r="25290" s="8" customFormat="1" x14ac:dyDescent="0.35"/>
    <row r="25291" s="8" customFormat="1" x14ac:dyDescent="0.35"/>
    <row r="25292" s="8" customFormat="1" x14ac:dyDescent="0.35"/>
    <row r="25293" s="8" customFormat="1" x14ac:dyDescent="0.35"/>
    <row r="25294" s="8" customFormat="1" x14ac:dyDescent="0.35"/>
    <row r="25295" s="8" customFormat="1" x14ac:dyDescent="0.35"/>
    <row r="25296" s="8" customFormat="1" x14ac:dyDescent="0.35"/>
    <row r="25297" s="8" customFormat="1" x14ac:dyDescent="0.35"/>
    <row r="25298" s="8" customFormat="1" x14ac:dyDescent="0.35"/>
    <row r="25299" s="8" customFormat="1" x14ac:dyDescent="0.35"/>
    <row r="25300" s="8" customFormat="1" x14ac:dyDescent="0.35"/>
    <row r="25301" s="8" customFormat="1" x14ac:dyDescent="0.35"/>
    <row r="25302" s="8" customFormat="1" x14ac:dyDescent="0.35"/>
    <row r="25303" s="8" customFormat="1" x14ac:dyDescent="0.35"/>
    <row r="25304" s="8" customFormat="1" x14ac:dyDescent="0.35"/>
    <row r="25305" s="8" customFormat="1" x14ac:dyDescent="0.35"/>
    <row r="25306" s="8" customFormat="1" x14ac:dyDescent="0.35"/>
    <row r="25307" s="8" customFormat="1" x14ac:dyDescent="0.35"/>
    <row r="25308" s="8" customFormat="1" x14ac:dyDescent="0.35"/>
    <row r="25309" s="8" customFormat="1" x14ac:dyDescent="0.35"/>
    <row r="25310" s="8" customFormat="1" x14ac:dyDescent="0.35"/>
    <row r="25311" s="8" customFormat="1" x14ac:dyDescent="0.35"/>
    <row r="25312" s="8" customFormat="1" x14ac:dyDescent="0.35"/>
    <row r="25313" s="8" customFormat="1" x14ac:dyDescent="0.35"/>
    <row r="25314" s="8" customFormat="1" x14ac:dyDescent="0.35"/>
    <row r="25315" s="8" customFormat="1" x14ac:dyDescent="0.35"/>
    <row r="25316" s="8" customFormat="1" x14ac:dyDescent="0.35"/>
    <row r="25317" s="8" customFormat="1" x14ac:dyDescent="0.35"/>
    <row r="25318" s="8" customFormat="1" x14ac:dyDescent="0.35"/>
    <row r="25319" s="8" customFormat="1" x14ac:dyDescent="0.35"/>
    <row r="25320" s="8" customFormat="1" x14ac:dyDescent="0.35"/>
    <row r="25321" s="8" customFormat="1" x14ac:dyDescent="0.35"/>
    <row r="25322" s="8" customFormat="1" x14ac:dyDescent="0.35"/>
    <row r="25323" s="8" customFormat="1" x14ac:dyDescent="0.35"/>
    <row r="25324" s="8" customFormat="1" x14ac:dyDescent="0.35"/>
    <row r="25325" s="8" customFormat="1" x14ac:dyDescent="0.35"/>
    <row r="25326" s="8" customFormat="1" x14ac:dyDescent="0.35"/>
    <row r="25327" s="8" customFormat="1" x14ac:dyDescent="0.35"/>
    <row r="25328" s="8" customFormat="1" x14ac:dyDescent="0.35"/>
    <row r="25329" s="8" customFormat="1" x14ac:dyDescent="0.35"/>
    <row r="25330" s="8" customFormat="1" x14ac:dyDescent="0.35"/>
    <row r="25331" s="8" customFormat="1" x14ac:dyDescent="0.35"/>
    <row r="25332" s="8" customFormat="1" x14ac:dyDescent="0.35"/>
    <row r="25333" s="8" customFormat="1" x14ac:dyDescent="0.35"/>
    <row r="25334" s="8" customFormat="1" x14ac:dyDescent="0.35"/>
    <row r="25335" s="8" customFormat="1" x14ac:dyDescent="0.35"/>
    <row r="25336" s="8" customFormat="1" x14ac:dyDescent="0.35"/>
    <row r="25337" s="8" customFormat="1" x14ac:dyDescent="0.35"/>
    <row r="25338" s="8" customFormat="1" x14ac:dyDescent="0.35"/>
    <row r="25339" s="8" customFormat="1" x14ac:dyDescent="0.35"/>
    <row r="25340" s="8" customFormat="1" x14ac:dyDescent="0.35"/>
    <row r="25341" s="8" customFormat="1" x14ac:dyDescent="0.35"/>
    <row r="25342" s="8" customFormat="1" x14ac:dyDescent="0.35"/>
    <row r="25343" s="8" customFormat="1" x14ac:dyDescent="0.35"/>
    <row r="25344" s="8" customFormat="1" x14ac:dyDescent="0.35"/>
    <row r="25345" s="8" customFormat="1" x14ac:dyDescent="0.35"/>
    <row r="25346" s="8" customFormat="1" x14ac:dyDescent="0.35"/>
    <row r="25347" s="8" customFormat="1" x14ac:dyDescent="0.35"/>
    <row r="25348" s="8" customFormat="1" x14ac:dyDescent="0.35"/>
    <row r="25349" s="8" customFormat="1" x14ac:dyDescent="0.35"/>
    <row r="25350" s="8" customFormat="1" x14ac:dyDescent="0.35"/>
    <row r="25351" s="8" customFormat="1" x14ac:dyDescent="0.35"/>
    <row r="25352" s="8" customFormat="1" x14ac:dyDescent="0.35"/>
    <row r="25353" s="8" customFormat="1" x14ac:dyDescent="0.35"/>
    <row r="25354" s="8" customFormat="1" x14ac:dyDescent="0.35"/>
    <row r="25355" s="8" customFormat="1" x14ac:dyDescent="0.35"/>
    <row r="25356" s="8" customFormat="1" x14ac:dyDescent="0.35"/>
    <row r="25357" s="8" customFormat="1" x14ac:dyDescent="0.35"/>
    <row r="25358" s="8" customFormat="1" x14ac:dyDescent="0.35"/>
    <row r="25359" s="8" customFormat="1" x14ac:dyDescent="0.35"/>
    <row r="25360" s="8" customFormat="1" x14ac:dyDescent="0.35"/>
    <row r="25361" s="8" customFormat="1" x14ac:dyDescent="0.35"/>
    <row r="25362" s="8" customFormat="1" x14ac:dyDescent="0.35"/>
    <row r="25363" s="8" customFormat="1" x14ac:dyDescent="0.35"/>
    <row r="25364" s="8" customFormat="1" x14ac:dyDescent="0.35"/>
    <row r="25365" s="8" customFormat="1" x14ac:dyDescent="0.35"/>
    <row r="25366" s="8" customFormat="1" x14ac:dyDescent="0.35"/>
    <row r="25367" s="8" customFormat="1" x14ac:dyDescent="0.35"/>
    <row r="25368" s="8" customFormat="1" x14ac:dyDescent="0.35"/>
    <row r="25369" s="8" customFormat="1" x14ac:dyDescent="0.35"/>
    <row r="25370" s="8" customFormat="1" x14ac:dyDescent="0.35"/>
    <row r="25371" s="8" customFormat="1" x14ac:dyDescent="0.35"/>
    <row r="25372" s="8" customFormat="1" x14ac:dyDescent="0.35"/>
    <row r="25373" s="8" customFormat="1" x14ac:dyDescent="0.35"/>
    <row r="25374" s="8" customFormat="1" x14ac:dyDescent="0.35"/>
    <row r="25375" s="8" customFormat="1" x14ac:dyDescent="0.35"/>
    <row r="25376" s="8" customFormat="1" x14ac:dyDescent="0.35"/>
    <row r="25377" s="8" customFormat="1" x14ac:dyDescent="0.35"/>
    <row r="25378" s="8" customFormat="1" x14ac:dyDescent="0.35"/>
    <row r="25379" s="8" customFormat="1" x14ac:dyDescent="0.35"/>
    <row r="25380" s="8" customFormat="1" x14ac:dyDescent="0.35"/>
    <row r="25381" s="8" customFormat="1" x14ac:dyDescent="0.35"/>
    <row r="25382" s="8" customFormat="1" x14ac:dyDescent="0.35"/>
    <row r="25383" s="8" customFormat="1" x14ac:dyDescent="0.35"/>
    <row r="25384" s="8" customFormat="1" x14ac:dyDescent="0.35"/>
    <row r="25385" s="8" customFormat="1" x14ac:dyDescent="0.35"/>
    <row r="25386" s="8" customFormat="1" x14ac:dyDescent="0.35"/>
    <row r="25387" s="8" customFormat="1" x14ac:dyDescent="0.35"/>
    <row r="25388" s="8" customFormat="1" x14ac:dyDescent="0.35"/>
    <row r="25389" s="8" customFormat="1" x14ac:dyDescent="0.35"/>
    <row r="25390" s="8" customFormat="1" x14ac:dyDescent="0.35"/>
    <row r="25391" s="8" customFormat="1" x14ac:dyDescent="0.35"/>
    <row r="25392" s="8" customFormat="1" x14ac:dyDescent="0.35"/>
    <row r="25393" s="8" customFormat="1" x14ac:dyDescent="0.35"/>
    <row r="25394" s="8" customFormat="1" x14ac:dyDescent="0.35"/>
    <row r="25395" s="8" customFormat="1" x14ac:dyDescent="0.35"/>
    <row r="25396" s="8" customFormat="1" x14ac:dyDescent="0.35"/>
    <row r="25397" s="8" customFormat="1" x14ac:dyDescent="0.35"/>
    <row r="25398" s="8" customFormat="1" x14ac:dyDescent="0.35"/>
    <row r="25399" s="8" customFormat="1" x14ac:dyDescent="0.35"/>
    <row r="25400" s="8" customFormat="1" x14ac:dyDescent="0.35"/>
    <row r="25401" s="8" customFormat="1" x14ac:dyDescent="0.35"/>
    <row r="25402" s="8" customFormat="1" x14ac:dyDescent="0.35"/>
    <row r="25403" s="8" customFormat="1" x14ac:dyDescent="0.35"/>
    <row r="25404" s="8" customFormat="1" x14ac:dyDescent="0.35"/>
    <row r="25405" s="8" customFormat="1" x14ac:dyDescent="0.35"/>
    <row r="25406" s="8" customFormat="1" x14ac:dyDescent="0.35"/>
    <row r="25407" s="8" customFormat="1" x14ac:dyDescent="0.35"/>
    <row r="25408" s="8" customFormat="1" x14ac:dyDescent="0.35"/>
    <row r="25409" s="8" customFormat="1" x14ac:dyDescent="0.35"/>
    <row r="25410" s="8" customFormat="1" x14ac:dyDescent="0.35"/>
    <row r="25411" s="8" customFormat="1" x14ac:dyDescent="0.35"/>
    <row r="25412" s="8" customFormat="1" x14ac:dyDescent="0.35"/>
    <row r="25413" s="8" customFormat="1" x14ac:dyDescent="0.35"/>
    <row r="25414" s="8" customFormat="1" x14ac:dyDescent="0.35"/>
    <row r="25415" s="8" customFormat="1" x14ac:dyDescent="0.35"/>
    <row r="25416" s="8" customFormat="1" x14ac:dyDescent="0.35"/>
    <row r="25417" s="8" customFormat="1" x14ac:dyDescent="0.35"/>
    <row r="25418" s="8" customFormat="1" x14ac:dyDescent="0.35"/>
    <row r="25419" s="8" customFormat="1" x14ac:dyDescent="0.35"/>
    <row r="25420" s="8" customFormat="1" x14ac:dyDescent="0.35"/>
    <row r="25421" s="8" customFormat="1" x14ac:dyDescent="0.35"/>
    <row r="25422" s="8" customFormat="1" x14ac:dyDescent="0.35"/>
    <row r="25423" s="8" customFormat="1" x14ac:dyDescent="0.35"/>
    <row r="25424" s="8" customFormat="1" x14ac:dyDescent="0.35"/>
    <row r="25425" s="8" customFormat="1" x14ac:dyDescent="0.35"/>
    <row r="25426" s="8" customFormat="1" x14ac:dyDescent="0.35"/>
    <row r="25427" s="8" customFormat="1" x14ac:dyDescent="0.35"/>
    <row r="25428" s="8" customFormat="1" x14ac:dyDescent="0.35"/>
    <row r="25429" s="8" customFormat="1" x14ac:dyDescent="0.35"/>
    <row r="25430" s="8" customFormat="1" x14ac:dyDescent="0.35"/>
    <row r="25431" s="8" customFormat="1" x14ac:dyDescent="0.35"/>
    <row r="25432" s="8" customFormat="1" x14ac:dyDescent="0.35"/>
    <row r="25433" s="8" customFormat="1" x14ac:dyDescent="0.35"/>
    <row r="25434" s="8" customFormat="1" x14ac:dyDescent="0.35"/>
    <row r="25435" s="8" customFormat="1" x14ac:dyDescent="0.35"/>
    <row r="25436" s="8" customFormat="1" x14ac:dyDescent="0.35"/>
    <row r="25437" s="8" customFormat="1" x14ac:dyDescent="0.35"/>
    <row r="25438" s="8" customFormat="1" x14ac:dyDescent="0.35"/>
    <row r="25439" s="8" customFormat="1" x14ac:dyDescent="0.35"/>
    <row r="25440" s="8" customFormat="1" x14ac:dyDescent="0.35"/>
    <row r="25441" s="8" customFormat="1" x14ac:dyDescent="0.35"/>
    <row r="25442" s="8" customFormat="1" x14ac:dyDescent="0.35"/>
    <row r="25443" s="8" customFormat="1" x14ac:dyDescent="0.35"/>
    <row r="25444" s="8" customFormat="1" x14ac:dyDescent="0.35"/>
    <row r="25445" s="8" customFormat="1" x14ac:dyDescent="0.35"/>
    <row r="25446" s="8" customFormat="1" x14ac:dyDescent="0.35"/>
    <row r="25447" s="8" customFormat="1" x14ac:dyDescent="0.35"/>
    <row r="25448" s="8" customFormat="1" x14ac:dyDescent="0.35"/>
    <row r="25449" s="8" customFormat="1" x14ac:dyDescent="0.35"/>
    <row r="25450" s="8" customFormat="1" x14ac:dyDescent="0.35"/>
    <row r="25451" s="8" customFormat="1" x14ac:dyDescent="0.35"/>
    <row r="25452" s="8" customFormat="1" x14ac:dyDescent="0.35"/>
    <row r="25453" s="8" customFormat="1" x14ac:dyDescent="0.35"/>
    <row r="25454" s="8" customFormat="1" x14ac:dyDescent="0.35"/>
    <row r="25455" s="8" customFormat="1" x14ac:dyDescent="0.35"/>
    <row r="25456" s="8" customFormat="1" x14ac:dyDescent="0.35"/>
    <row r="25457" s="8" customFormat="1" x14ac:dyDescent="0.35"/>
    <row r="25458" s="8" customFormat="1" x14ac:dyDescent="0.35"/>
    <row r="25459" s="8" customFormat="1" x14ac:dyDescent="0.35"/>
    <row r="25460" s="8" customFormat="1" x14ac:dyDescent="0.35"/>
    <row r="25461" s="8" customFormat="1" x14ac:dyDescent="0.35"/>
    <row r="25462" s="8" customFormat="1" x14ac:dyDescent="0.35"/>
    <row r="25463" s="8" customFormat="1" x14ac:dyDescent="0.35"/>
    <row r="25464" s="8" customFormat="1" x14ac:dyDescent="0.35"/>
    <row r="25465" s="8" customFormat="1" x14ac:dyDescent="0.35"/>
    <row r="25466" s="8" customFormat="1" x14ac:dyDescent="0.35"/>
    <row r="25467" s="8" customFormat="1" x14ac:dyDescent="0.35"/>
    <row r="25468" s="8" customFormat="1" x14ac:dyDescent="0.35"/>
    <row r="25469" s="8" customFormat="1" x14ac:dyDescent="0.35"/>
    <row r="25470" s="8" customFormat="1" x14ac:dyDescent="0.35"/>
    <row r="25471" s="8" customFormat="1" x14ac:dyDescent="0.35"/>
    <row r="25472" s="8" customFormat="1" x14ac:dyDescent="0.35"/>
    <row r="25473" s="8" customFormat="1" x14ac:dyDescent="0.35"/>
    <row r="25474" s="8" customFormat="1" x14ac:dyDescent="0.35"/>
    <row r="25475" s="8" customFormat="1" x14ac:dyDescent="0.35"/>
    <row r="25476" s="8" customFormat="1" x14ac:dyDescent="0.35"/>
    <row r="25477" s="8" customFormat="1" x14ac:dyDescent="0.35"/>
    <row r="25478" s="8" customFormat="1" x14ac:dyDescent="0.35"/>
    <row r="25479" s="8" customFormat="1" x14ac:dyDescent="0.35"/>
    <row r="25480" s="8" customFormat="1" x14ac:dyDescent="0.35"/>
    <row r="25481" s="8" customFormat="1" x14ac:dyDescent="0.35"/>
    <row r="25482" s="8" customFormat="1" x14ac:dyDescent="0.35"/>
    <row r="25483" s="8" customFormat="1" x14ac:dyDescent="0.35"/>
    <row r="25484" s="8" customFormat="1" x14ac:dyDescent="0.35"/>
    <row r="25485" s="8" customFormat="1" x14ac:dyDescent="0.35"/>
    <row r="25486" s="8" customFormat="1" x14ac:dyDescent="0.35"/>
    <row r="25487" s="8" customFormat="1" x14ac:dyDescent="0.35"/>
    <row r="25488" s="8" customFormat="1" x14ac:dyDescent="0.35"/>
    <row r="25489" s="8" customFormat="1" x14ac:dyDescent="0.35"/>
    <row r="25490" s="8" customFormat="1" x14ac:dyDescent="0.35"/>
    <row r="25491" s="8" customFormat="1" x14ac:dyDescent="0.35"/>
    <row r="25492" s="8" customFormat="1" x14ac:dyDescent="0.35"/>
    <row r="25493" s="8" customFormat="1" x14ac:dyDescent="0.35"/>
    <row r="25494" s="8" customFormat="1" x14ac:dyDescent="0.35"/>
    <row r="25495" s="8" customFormat="1" x14ac:dyDescent="0.35"/>
    <row r="25496" s="8" customFormat="1" x14ac:dyDescent="0.35"/>
    <row r="25497" s="8" customFormat="1" x14ac:dyDescent="0.35"/>
    <row r="25498" s="8" customFormat="1" x14ac:dyDescent="0.35"/>
    <row r="25499" s="8" customFormat="1" x14ac:dyDescent="0.35"/>
    <row r="25500" s="8" customFormat="1" x14ac:dyDescent="0.35"/>
    <row r="25501" s="8" customFormat="1" x14ac:dyDescent="0.35"/>
    <row r="25502" s="8" customFormat="1" x14ac:dyDescent="0.35"/>
    <row r="25503" s="8" customFormat="1" x14ac:dyDescent="0.35"/>
    <row r="25504" s="8" customFormat="1" x14ac:dyDescent="0.35"/>
    <row r="25505" s="8" customFormat="1" x14ac:dyDescent="0.35"/>
    <row r="25506" s="8" customFormat="1" x14ac:dyDescent="0.35"/>
    <row r="25507" s="8" customFormat="1" x14ac:dyDescent="0.35"/>
    <row r="25508" s="8" customFormat="1" x14ac:dyDescent="0.35"/>
    <row r="25509" s="8" customFormat="1" x14ac:dyDescent="0.35"/>
    <row r="25510" s="8" customFormat="1" x14ac:dyDescent="0.35"/>
    <row r="25511" s="8" customFormat="1" x14ac:dyDescent="0.35"/>
    <row r="25512" s="8" customFormat="1" x14ac:dyDescent="0.35"/>
    <row r="25513" s="8" customFormat="1" x14ac:dyDescent="0.35"/>
    <row r="25514" s="8" customFormat="1" x14ac:dyDescent="0.35"/>
    <row r="25515" s="8" customFormat="1" x14ac:dyDescent="0.35"/>
    <row r="25516" s="8" customFormat="1" x14ac:dyDescent="0.35"/>
    <row r="25517" s="8" customFormat="1" x14ac:dyDescent="0.35"/>
    <row r="25518" s="8" customFormat="1" x14ac:dyDescent="0.35"/>
    <row r="25519" s="8" customFormat="1" x14ac:dyDescent="0.35"/>
    <row r="25520" s="8" customFormat="1" x14ac:dyDescent="0.35"/>
    <row r="25521" s="8" customFormat="1" x14ac:dyDescent="0.35"/>
    <row r="25522" s="8" customFormat="1" x14ac:dyDescent="0.35"/>
    <row r="25523" s="8" customFormat="1" x14ac:dyDescent="0.35"/>
    <row r="25524" s="8" customFormat="1" x14ac:dyDescent="0.35"/>
    <row r="25525" s="8" customFormat="1" x14ac:dyDescent="0.35"/>
    <row r="25526" s="8" customFormat="1" x14ac:dyDescent="0.35"/>
    <row r="25527" s="8" customFormat="1" x14ac:dyDescent="0.35"/>
    <row r="25528" s="8" customFormat="1" x14ac:dyDescent="0.35"/>
    <row r="25529" s="8" customFormat="1" x14ac:dyDescent="0.35"/>
    <row r="25530" s="8" customFormat="1" x14ac:dyDescent="0.35"/>
    <row r="25531" s="8" customFormat="1" x14ac:dyDescent="0.35"/>
    <row r="25532" s="8" customFormat="1" x14ac:dyDescent="0.35"/>
    <row r="25533" s="8" customFormat="1" x14ac:dyDescent="0.35"/>
    <row r="25534" s="8" customFormat="1" x14ac:dyDescent="0.35"/>
    <row r="25535" s="8" customFormat="1" x14ac:dyDescent="0.35"/>
    <row r="25536" s="8" customFormat="1" x14ac:dyDescent="0.35"/>
    <row r="25537" s="8" customFormat="1" x14ac:dyDescent="0.35"/>
    <row r="25538" s="8" customFormat="1" x14ac:dyDescent="0.35"/>
    <row r="25539" s="8" customFormat="1" x14ac:dyDescent="0.35"/>
    <row r="25540" s="8" customFormat="1" x14ac:dyDescent="0.35"/>
    <row r="25541" s="8" customFormat="1" x14ac:dyDescent="0.35"/>
    <row r="25542" s="8" customFormat="1" x14ac:dyDescent="0.35"/>
    <row r="25543" s="8" customFormat="1" x14ac:dyDescent="0.35"/>
    <row r="25544" s="8" customFormat="1" x14ac:dyDescent="0.35"/>
    <row r="25545" s="8" customFormat="1" x14ac:dyDescent="0.35"/>
    <row r="25546" s="8" customFormat="1" x14ac:dyDescent="0.35"/>
    <row r="25547" s="8" customFormat="1" x14ac:dyDescent="0.35"/>
    <row r="25548" s="8" customFormat="1" x14ac:dyDescent="0.35"/>
    <row r="25549" s="8" customFormat="1" x14ac:dyDescent="0.35"/>
    <row r="25550" s="8" customFormat="1" x14ac:dyDescent="0.35"/>
    <row r="25551" s="8" customFormat="1" x14ac:dyDescent="0.35"/>
    <row r="25552" s="8" customFormat="1" x14ac:dyDescent="0.35"/>
    <row r="25553" s="8" customFormat="1" x14ac:dyDescent="0.35"/>
    <row r="25554" s="8" customFormat="1" x14ac:dyDescent="0.35"/>
    <row r="25555" s="8" customFormat="1" x14ac:dyDescent="0.35"/>
    <row r="25556" s="8" customFormat="1" x14ac:dyDescent="0.35"/>
    <row r="25557" s="8" customFormat="1" x14ac:dyDescent="0.35"/>
    <row r="25558" s="8" customFormat="1" x14ac:dyDescent="0.35"/>
    <row r="25559" s="8" customFormat="1" x14ac:dyDescent="0.35"/>
    <row r="25560" s="8" customFormat="1" x14ac:dyDescent="0.35"/>
    <row r="25561" s="8" customFormat="1" x14ac:dyDescent="0.35"/>
    <row r="25562" s="8" customFormat="1" x14ac:dyDescent="0.35"/>
    <row r="25563" s="8" customFormat="1" x14ac:dyDescent="0.35"/>
    <row r="25564" s="8" customFormat="1" x14ac:dyDescent="0.35"/>
    <row r="25565" s="8" customFormat="1" x14ac:dyDescent="0.35"/>
    <row r="25566" s="8" customFormat="1" x14ac:dyDescent="0.35"/>
    <row r="25567" s="8" customFormat="1" x14ac:dyDescent="0.35"/>
    <row r="25568" s="8" customFormat="1" x14ac:dyDescent="0.35"/>
    <row r="25569" s="8" customFormat="1" x14ac:dyDescent="0.35"/>
    <row r="25570" s="8" customFormat="1" x14ac:dyDescent="0.35"/>
    <row r="25571" s="8" customFormat="1" x14ac:dyDescent="0.35"/>
    <row r="25572" s="8" customFormat="1" x14ac:dyDescent="0.35"/>
    <row r="25573" s="8" customFormat="1" x14ac:dyDescent="0.35"/>
    <row r="25574" s="8" customFormat="1" x14ac:dyDescent="0.35"/>
    <row r="25575" s="8" customFormat="1" x14ac:dyDescent="0.35"/>
    <row r="25576" s="8" customFormat="1" x14ac:dyDescent="0.35"/>
    <row r="25577" s="8" customFormat="1" x14ac:dyDescent="0.35"/>
    <row r="25578" s="8" customFormat="1" x14ac:dyDescent="0.35"/>
    <row r="25579" s="8" customFormat="1" x14ac:dyDescent="0.35"/>
    <row r="25580" s="8" customFormat="1" x14ac:dyDescent="0.35"/>
    <row r="25581" s="8" customFormat="1" x14ac:dyDescent="0.35"/>
    <row r="25582" s="8" customFormat="1" x14ac:dyDescent="0.35"/>
    <row r="25583" s="8" customFormat="1" x14ac:dyDescent="0.35"/>
    <row r="25584" s="8" customFormat="1" x14ac:dyDescent="0.35"/>
    <row r="25585" s="8" customFormat="1" x14ac:dyDescent="0.35"/>
    <row r="25586" s="8" customFormat="1" x14ac:dyDescent="0.35"/>
    <row r="25587" s="8" customFormat="1" x14ac:dyDescent="0.35"/>
    <row r="25588" s="8" customFormat="1" x14ac:dyDescent="0.35"/>
    <row r="25589" s="8" customFormat="1" x14ac:dyDescent="0.35"/>
    <row r="25590" s="8" customFormat="1" x14ac:dyDescent="0.35"/>
    <row r="25591" s="8" customFormat="1" x14ac:dyDescent="0.35"/>
    <row r="25592" s="8" customFormat="1" x14ac:dyDescent="0.35"/>
    <row r="25593" s="8" customFormat="1" x14ac:dyDescent="0.35"/>
    <row r="25594" s="8" customFormat="1" x14ac:dyDescent="0.35"/>
    <row r="25595" s="8" customFormat="1" x14ac:dyDescent="0.35"/>
    <row r="25596" s="8" customFormat="1" x14ac:dyDescent="0.35"/>
    <row r="25597" s="8" customFormat="1" x14ac:dyDescent="0.35"/>
    <row r="25598" s="8" customFormat="1" x14ac:dyDescent="0.35"/>
    <row r="25599" s="8" customFormat="1" x14ac:dyDescent="0.35"/>
    <row r="25600" s="8" customFormat="1" x14ac:dyDescent="0.35"/>
    <row r="25601" s="8" customFormat="1" x14ac:dyDescent="0.35"/>
    <row r="25602" s="8" customFormat="1" x14ac:dyDescent="0.35"/>
    <row r="25603" s="8" customFormat="1" x14ac:dyDescent="0.35"/>
    <row r="25604" s="8" customFormat="1" x14ac:dyDescent="0.35"/>
    <row r="25605" s="8" customFormat="1" x14ac:dyDescent="0.35"/>
    <row r="25606" s="8" customFormat="1" x14ac:dyDescent="0.35"/>
    <row r="25607" s="8" customFormat="1" x14ac:dyDescent="0.35"/>
    <row r="25608" s="8" customFormat="1" x14ac:dyDescent="0.35"/>
    <row r="25609" s="8" customFormat="1" x14ac:dyDescent="0.35"/>
    <row r="25610" s="8" customFormat="1" x14ac:dyDescent="0.35"/>
    <row r="25611" s="8" customFormat="1" x14ac:dyDescent="0.35"/>
    <row r="25612" s="8" customFormat="1" x14ac:dyDescent="0.35"/>
    <row r="25613" s="8" customFormat="1" x14ac:dyDescent="0.35"/>
    <row r="25614" s="8" customFormat="1" x14ac:dyDescent="0.35"/>
    <row r="25615" s="8" customFormat="1" x14ac:dyDescent="0.35"/>
    <row r="25616" s="8" customFormat="1" x14ac:dyDescent="0.35"/>
    <row r="25617" s="8" customFormat="1" x14ac:dyDescent="0.35"/>
    <row r="25618" s="8" customFormat="1" x14ac:dyDescent="0.35"/>
    <row r="25619" s="8" customFormat="1" x14ac:dyDescent="0.35"/>
    <row r="25620" s="8" customFormat="1" x14ac:dyDescent="0.35"/>
    <row r="25621" s="8" customFormat="1" x14ac:dyDescent="0.35"/>
    <row r="25622" s="8" customFormat="1" x14ac:dyDescent="0.35"/>
    <row r="25623" s="8" customFormat="1" x14ac:dyDescent="0.35"/>
    <row r="25624" s="8" customFormat="1" x14ac:dyDescent="0.35"/>
    <row r="25625" s="8" customFormat="1" x14ac:dyDescent="0.35"/>
    <row r="25626" s="8" customFormat="1" x14ac:dyDescent="0.35"/>
    <row r="25627" s="8" customFormat="1" x14ac:dyDescent="0.35"/>
    <row r="25628" s="8" customFormat="1" x14ac:dyDescent="0.35"/>
    <row r="25629" s="8" customFormat="1" x14ac:dyDescent="0.35"/>
    <row r="25630" s="8" customFormat="1" x14ac:dyDescent="0.35"/>
    <row r="25631" s="8" customFormat="1" x14ac:dyDescent="0.35"/>
    <row r="25632" s="8" customFormat="1" x14ac:dyDescent="0.35"/>
    <row r="25633" s="8" customFormat="1" x14ac:dyDescent="0.35"/>
    <row r="25634" s="8" customFormat="1" x14ac:dyDescent="0.35"/>
    <row r="25635" s="8" customFormat="1" x14ac:dyDescent="0.35"/>
    <row r="25636" s="8" customFormat="1" x14ac:dyDescent="0.35"/>
    <row r="25637" s="8" customFormat="1" x14ac:dyDescent="0.35"/>
    <row r="25638" s="8" customFormat="1" x14ac:dyDescent="0.35"/>
    <row r="25639" s="8" customFormat="1" x14ac:dyDescent="0.35"/>
    <row r="25640" s="8" customFormat="1" x14ac:dyDescent="0.35"/>
    <row r="25641" s="8" customFormat="1" x14ac:dyDescent="0.35"/>
    <row r="25642" s="8" customFormat="1" x14ac:dyDescent="0.35"/>
    <row r="25643" s="8" customFormat="1" x14ac:dyDescent="0.35"/>
    <row r="25644" s="8" customFormat="1" x14ac:dyDescent="0.35"/>
    <row r="25645" s="8" customFormat="1" x14ac:dyDescent="0.35"/>
    <row r="25646" s="8" customFormat="1" x14ac:dyDescent="0.35"/>
    <row r="25647" s="8" customFormat="1" x14ac:dyDescent="0.35"/>
    <row r="25648" s="8" customFormat="1" x14ac:dyDescent="0.35"/>
    <row r="25649" s="8" customFormat="1" x14ac:dyDescent="0.35"/>
    <row r="25650" s="8" customFormat="1" x14ac:dyDescent="0.35"/>
    <row r="25651" s="8" customFormat="1" x14ac:dyDescent="0.35"/>
    <row r="25652" s="8" customFormat="1" x14ac:dyDescent="0.35"/>
    <row r="25653" s="8" customFormat="1" x14ac:dyDescent="0.35"/>
    <row r="25654" s="8" customFormat="1" x14ac:dyDescent="0.35"/>
    <row r="25655" s="8" customFormat="1" x14ac:dyDescent="0.35"/>
    <row r="25656" s="8" customFormat="1" x14ac:dyDescent="0.35"/>
    <row r="25657" s="8" customFormat="1" x14ac:dyDescent="0.35"/>
    <row r="25658" s="8" customFormat="1" x14ac:dyDescent="0.35"/>
    <row r="25659" s="8" customFormat="1" x14ac:dyDescent="0.35"/>
    <row r="25660" s="8" customFormat="1" x14ac:dyDescent="0.35"/>
    <row r="25661" s="8" customFormat="1" x14ac:dyDescent="0.35"/>
    <row r="25662" s="8" customFormat="1" x14ac:dyDescent="0.35"/>
    <row r="25663" s="8" customFormat="1" x14ac:dyDescent="0.35"/>
    <row r="25664" s="8" customFormat="1" x14ac:dyDescent="0.35"/>
    <row r="25665" s="8" customFormat="1" x14ac:dyDescent="0.35"/>
    <row r="25666" s="8" customFormat="1" x14ac:dyDescent="0.35"/>
    <row r="25667" s="8" customFormat="1" x14ac:dyDescent="0.35"/>
    <row r="25668" s="8" customFormat="1" x14ac:dyDescent="0.35"/>
    <row r="25669" s="8" customFormat="1" x14ac:dyDescent="0.35"/>
    <row r="25670" s="8" customFormat="1" x14ac:dyDescent="0.35"/>
    <row r="25671" s="8" customFormat="1" x14ac:dyDescent="0.35"/>
    <row r="25672" s="8" customFormat="1" x14ac:dyDescent="0.35"/>
    <row r="25673" s="8" customFormat="1" x14ac:dyDescent="0.35"/>
    <row r="25674" s="8" customFormat="1" x14ac:dyDescent="0.35"/>
    <row r="25675" s="8" customFormat="1" x14ac:dyDescent="0.35"/>
    <row r="25676" s="8" customFormat="1" x14ac:dyDescent="0.35"/>
    <row r="25677" s="8" customFormat="1" x14ac:dyDescent="0.35"/>
    <row r="25678" s="8" customFormat="1" x14ac:dyDescent="0.35"/>
    <row r="25679" s="8" customFormat="1" x14ac:dyDescent="0.35"/>
    <row r="25680" s="8" customFormat="1" x14ac:dyDescent="0.35"/>
    <row r="25681" s="8" customFormat="1" x14ac:dyDescent="0.35"/>
    <row r="25682" s="8" customFormat="1" x14ac:dyDescent="0.35"/>
    <row r="25683" s="8" customFormat="1" x14ac:dyDescent="0.35"/>
    <row r="25684" s="8" customFormat="1" x14ac:dyDescent="0.35"/>
    <row r="25685" s="8" customFormat="1" x14ac:dyDescent="0.35"/>
    <row r="25686" s="8" customFormat="1" x14ac:dyDescent="0.35"/>
    <row r="25687" s="8" customFormat="1" x14ac:dyDescent="0.35"/>
    <row r="25688" s="8" customFormat="1" x14ac:dyDescent="0.35"/>
    <row r="25689" s="8" customFormat="1" x14ac:dyDescent="0.35"/>
    <row r="25690" s="8" customFormat="1" x14ac:dyDescent="0.35"/>
    <row r="25691" s="8" customFormat="1" x14ac:dyDescent="0.35"/>
    <row r="25692" s="8" customFormat="1" x14ac:dyDescent="0.35"/>
    <row r="25693" s="8" customFormat="1" x14ac:dyDescent="0.35"/>
    <row r="25694" s="8" customFormat="1" x14ac:dyDescent="0.35"/>
    <row r="25695" s="8" customFormat="1" x14ac:dyDescent="0.35"/>
    <row r="25696" s="8" customFormat="1" x14ac:dyDescent="0.35"/>
    <row r="25697" s="8" customFormat="1" x14ac:dyDescent="0.35"/>
    <row r="25698" s="8" customFormat="1" x14ac:dyDescent="0.35"/>
    <row r="25699" s="8" customFormat="1" x14ac:dyDescent="0.35"/>
    <row r="25700" s="8" customFormat="1" x14ac:dyDescent="0.35"/>
    <row r="25701" s="8" customFormat="1" x14ac:dyDescent="0.35"/>
    <row r="25702" s="8" customFormat="1" x14ac:dyDescent="0.35"/>
    <row r="25703" s="8" customFormat="1" x14ac:dyDescent="0.35"/>
    <row r="25704" s="8" customFormat="1" x14ac:dyDescent="0.35"/>
    <row r="25705" s="8" customFormat="1" x14ac:dyDescent="0.35"/>
    <row r="25706" s="8" customFormat="1" x14ac:dyDescent="0.35"/>
    <row r="25707" s="8" customFormat="1" x14ac:dyDescent="0.35"/>
    <row r="25708" s="8" customFormat="1" x14ac:dyDescent="0.35"/>
    <row r="25709" s="8" customFormat="1" x14ac:dyDescent="0.35"/>
    <row r="25710" s="8" customFormat="1" x14ac:dyDescent="0.35"/>
    <row r="25711" s="8" customFormat="1" x14ac:dyDescent="0.35"/>
    <row r="25712" s="8" customFormat="1" x14ac:dyDescent="0.35"/>
    <row r="25713" s="8" customFormat="1" x14ac:dyDescent="0.35"/>
    <row r="25714" s="8" customFormat="1" x14ac:dyDescent="0.35"/>
    <row r="25715" s="8" customFormat="1" x14ac:dyDescent="0.35"/>
    <row r="25716" s="8" customFormat="1" x14ac:dyDescent="0.35"/>
    <row r="25717" s="8" customFormat="1" x14ac:dyDescent="0.35"/>
    <row r="25718" s="8" customFormat="1" x14ac:dyDescent="0.35"/>
    <row r="25719" s="8" customFormat="1" x14ac:dyDescent="0.35"/>
    <row r="25720" s="8" customFormat="1" x14ac:dyDescent="0.35"/>
    <row r="25721" s="8" customFormat="1" x14ac:dyDescent="0.35"/>
    <row r="25722" s="8" customFormat="1" x14ac:dyDescent="0.35"/>
    <row r="25723" s="8" customFormat="1" x14ac:dyDescent="0.35"/>
    <row r="25724" s="8" customFormat="1" x14ac:dyDescent="0.35"/>
    <row r="25725" s="8" customFormat="1" x14ac:dyDescent="0.35"/>
    <row r="25726" s="8" customFormat="1" x14ac:dyDescent="0.35"/>
    <row r="25727" s="8" customFormat="1" x14ac:dyDescent="0.35"/>
    <row r="25728" s="8" customFormat="1" x14ac:dyDescent="0.35"/>
    <row r="25729" s="8" customFormat="1" x14ac:dyDescent="0.35"/>
    <row r="25730" s="8" customFormat="1" x14ac:dyDescent="0.35"/>
    <row r="25731" s="8" customFormat="1" x14ac:dyDescent="0.35"/>
    <row r="25732" s="8" customFormat="1" x14ac:dyDescent="0.35"/>
    <row r="25733" s="8" customFormat="1" x14ac:dyDescent="0.35"/>
    <row r="25734" s="8" customFormat="1" x14ac:dyDescent="0.35"/>
    <row r="25735" s="8" customFormat="1" x14ac:dyDescent="0.35"/>
    <row r="25736" s="8" customFormat="1" x14ac:dyDescent="0.35"/>
    <row r="25737" s="8" customFormat="1" x14ac:dyDescent="0.35"/>
    <row r="25738" s="8" customFormat="1" x14ac:dyDescent="0.35"/>
    <row r="25739" s="8" customFormat="1" x14ac:dyDescent="0.35"/>
    <row r="25740" s="8" customFormat="1" x14ac:dyDescent="0.35"/>
    <row r="25741" s="8" customFormat="1" x14ac:dyDescent="0.35"/>
    <row r="25742" s="8" customFormat="1" x14ac:dyDescent="0.35"/>
    <row r="25743" s="8" customFormat="1" x14ac:dyDescent="0.35"/>
    <row r="25744" s="8" customFormat="1" x14ac:dyDescent="0.35"/>
    <row r="25745" s="8" customFormat="1" x14ac:dyDescent="0.35"/>
    <row r="25746" s="8" customFormat="1" x14ac:dyDescent="0.35"/>
    <row r="25747" s="8" customFormat="1" x14ac:dyDescent="0.35"/>
    <row r="25748" s="8" customFormat="1" x14ac:dyDescent="0.35"/>
    <row r="25749" s="8" customFormat="1" x14ac:dyDescent="0.35"/>
    <row r="25750" s="8" customFormat="1" x14ac:dyDescent="0.35"/>
    <row r="25751" s="8" customFormat="1" x14ac:dyDescent="0.35"/>
    <row r="25752" s="8" customFormat="1" x14ac:dyDescent="0.35"/>
    <row r="25753" s="8" customFormat="1" x14ac:dyDescent="0.35"/>
    <row r="25754" s="8" customFormat="1" x14ac:dyDescent="0.35"/>
    <row r="25755" s="8" customFormat="1" x14ac:dyDescent="0.35"/>
    <row r="25756" s="8" customFormat="1" x14ac:dyDescent="0.35"/>
    <row r="25757" s="8" customFormat="1" x14ac:dyDescent="0.35"/>
    <row r="25758" s="8" customFormat="1" x14ac:dyDescent="0.35"/>
    <row r="25759" s="8" customFormat="1" x14ac:dyDescent="0.35"/>
    <row r="25760" s="8" customFormat="1" x14ac:dyDescent="0.35"/>
    <row r="25761" s="8" customFormat="1" x14ac:dyDescent="0.35"/>
    <row r="25762" s="8" customFormat="1" x14ac:dyDescent="0.35"/>
    <row r="25763" s="8" customFormat="1" x14ac:dyDescent="0.35"/>
    <row r="25764" s="8" customFormat="1" x14ac:dyDescent="0.35"/>
    <row r="25765" s="8" customFormat="1" x14ac:dyDescent="0.35"/>
    <row r="25766" s="8" customFormat="1" x14ac:dyDescent="0.35"/>
    <row r="25767" s="8" customFormat="1" x14ac:dyDescent="0.35"/>
    <row r="25768" s="8" customFormat="1" x14ac:dyDescent="0.35"/>
    <row r="25769" s="8" customFormat="1" x14ac:dyDescent="0.35"/>
    <row r="25770" s="8" customFormat="1" x14ac:dyDescent="0.35"/>
    <row r="25771" s="8" customFormat="1" x14ac:dyDescent="0.35"/>
    <row r="25772" s="8" customFormat="1" x14ac:dyDescent="0.35"/>
    <row r="25773" s="8" customFormat="1" x14ac:dyDescent="0.35"/>
    <row r="25774" s="8" customFormat="1" x14ac:dyDescent="0.35"/>
    <row r="25775" s="8" customFormat="1" x14ac:dyDescent="0.35"/>
    <row r="25776" s="8" customFormat="1" x14ac:dyDescent="0.35"/>
    <row r="25777" s="8" customFormat="1" x14ac:dyDescent="0.35"/>
    <row r="25778" s="8" customFormat="1" x14ac:dyDescent="0.35"/>
    <row r="25779" s="8" customFormat="1" x14ac:dyDescent="0.35"/>
    <row r="25780" s="8" customFormat="1" x14ac:dyDescent="0.35"/>
    <row r="25781" s="8" customFormat="1" x14ac:dyDescent="0.35"/>
    <row r="25782" s="8" customFormat="1" x14ac:dyDescent="0.35"/>
    <row r="25783" s="8" customFormat="1" x14ac:dyDescent="0.35"/>
    <row r="25784" s="8" customFormat="1" x14ac:dyDescent="0.35"/>
    <row r="25785" s="8" customFormat="1" x14ac:dyDescent="0.35"/>
    <row r="25786" s="8" customFormat="1" x14ac:dyDescent="0.35"/>
    <row r="25787" s="8" customFormat="1" x14ac:dyDescent="0.35"/>
    <row r="25788" s="8" customFormat="1" x14ac:dyDescent="0.35"/>
    <row r="25789" s="8" customFormat="1" x14ac:dyDescent="0.35"/>
    <row r="25790" s="8" customFormat="1" x14ac:dyDescent="0.35"/>
    <row r="25791" s="8" customFormat="1" x14ac:dyDescent="0.35"/>
    <row r="25792" s="8" customFormat="1" x14ac:dyDescent="0.35"/>
    <row r="25793" s="8" customFormat="1" x14ac:dyDescent="0.35"/>
    <row r="25794" s="8" customFormat="1" x14ac:dyDescent="0.35"/>
    <row r="25795" s="8" customFormat="1" x14ac:dyDescent="0.35"/>
    <row r="25796" s="8" customFormat="1" x14ac:dyDescent="0.35"/>
    <row r="25797" s="8" customFormat="1" x14ac:dyDescent="0.35"/>
    <row r="25798" s="8" customFormat="1" x14ac:dyDescent="0.35"/>
    <row r="25799" s="8" customFormat="1" x14ac:dyDescent="0.35"/>
    <row r="25800" s="8" customFormat="1" x14ac:dyDescent="0.35"/>
    <row r="25801" s="8" customFormat="1" x14ac:dyDescent="0.35"/>
    <row r="25802" s="8" customFormat="1" x14ac:dyDescent="0.35"/>
    <row r="25803" s="8" customFormat="1" x14ac:dyDescent="0.35"/>
    <row r="25804" s="8" customFormat="1" x14ac:dyDescent="0.35"/>
    <row r="25805" s="8" customFormat="1" x14ac:dyDescent="0.35"/>
    <row r="25806" s="8" customFormat="1" x14ac:dyDescent="0.35"/>
    <row r="25807" s="8" customFormat="1" x14ac:dyDescent="0.35"/>
    <row r="25808" s="8" customFormat="1" x14ac:dyDescent="0.35"/>
    <row r="25809" s="8" customFormat="1" x14ac:dyDescent="0.35"/>
    <row r="25810" s="8" customFormat="1" x14ac:dyDescent="0.35"/>
    <row r="25811" s="8" customFormat="1" x14ac:dyDescent="0.35"/>
    <row r="25812" s="8" customFormat="1" x14ac:dyDescent="0.35"/>
    <row r="25813" s="8" customFormat="1" x14ac:dyDescent="0.35"/>
    <row r="25814" s="8" customFormat="1" x14ac:dyDescent="0.35"/>
    <row r="25815" s="8" customFormat="1" x14ac:dyDescent="0.35"/>
    <row r="25816" s="8" customFormat="1" x14ac:dyDescent="0.35"/>
    <row r="25817" s="8" customFormat="1" x14ac:dyDescent="0.35"/>
    <row r="25818" s="8" customFormat="1" x14ac:dyDescent="0.35"/>
    <row r="25819" s="8" customFormat="1" x14ac:dyDescent="0.35"/>
    <row r="25820" s="8" customFormat="1" x14ac:dyDescent="0.35"/>
    <row r="25821" s="8" customFormat="1" x14ac:dyDescent="0.35"/>
    <row r="25822" s="8" customFormat="1" x14ac:dyDescent="0.35"/>
    <row r="25823" s="8" customFormat="1" x14ac:dyDescent="0.35"/>
    <row r="25824" s="8" customFormat="1" x14ac:dyDescent="0.35"/>
    <row r="25825" s="8" customFormat="1" x14ac:dyDescent="0.35"/>
    <row r="25826" s="8" customFormat="1" x14ac:dyDescent="0.35"/>
    <row r="25827" s="8" customFormat="1" x14ac:dyDescent="0.35"/>
    <row r="25828" s="8" customFormat="1" x14ac:dyDescent="0.35"/>
    <row r="25829" s="8" customFormat="1" x14ac:dyDescent="0.35"/>
    <row r="25830" s="8" customFormat="1" x14ac:dyDescent="0.35"/>
    <row r="25831" s="8" customFormat="1" x14ac:dyDescent="0.35"/>
    <row r="25832" s="8" customFormat="1" x14ac:dyDescent="0.35"/>
    <row r="25833" s="8" customFormat="1" x14ac:dyDescent="0.35"/>
    <row r="25834" s="8" customFormat="1" x14ac:dyDescent="0.35"/>
    <row r="25835" s="8" customFormat="1" x14ac:dyDescent="0.35"/>
    <row r="25836" s="8" customFormat="1" x14ac:dyDescent="0.35"/>
    <row r="25837" s="8" customFormat="1" x14ac:dyDescent="0.35"/>
    <row r="25838" s="8" customFormat="1" x14ac:dyDescent="0.35"/>
    <row r="25839" s="8" customFormat="1" x14ac:dyDescent="0.35"/>
    <row r="25840" s="8" customFormat="1" x14ac:dyDescent="0.35"/>
    <row r="25841" s="8" customFormat="1" x14ac:dyDescent="0.35"/>
    <row r="25842" s="8" customFormat="1" x14ac:dyDescent="0.35"/>
    <row r="25843" s="8" customFormat="1" x14ac:dyDescent="0.35"/>
    <row r="25844" s="8" customFormat="1" x14ac:dyDescent="0.35"/>
    <row r="25845" s="8" customFormat="1" x14ac:dyDescent="0.35"/>
    <row r="25846" s="8" customFormat="1" x14ac:dyDescent="0.35"/>
    <row r="25847" s="8" customFormat="1" x14ac:dyDescent="0.35"/>
    <row r="25848" s="8" customFormat="1" x14ac:dyDescent="0.35"/>
    <row r="25849" s="8" customFormat="1" x14ac:dyDescent="0.35"/>
    <row r="25850" s="8" customFormat="1" x14ac:dyDescent="0.35"/>
    <row r="25851" s="8" customFormat="1" x14ac:dyDescent="0.35"/>
    <row r="25852" s="8" customFormat="1" x14ac:dyDescent="0.35"/>
    <row r="25853" s="8" customFormat="1" x14ac:dyDescent="0.35"/>
    <row r="25854" s="8" customFormat="1" x14ac:dyDescent="0.35"/>
    <row r="25855" s="8" customFormat="1" x14ac:dyDescent="0.35"/>
    <row r="25856" s="8" customFormat="1" x14ac:dyDescent="0.35"/>
    <row r="25857" s="8" customFormat="1" x14ac:dyDescent="0.35"/>
    <row r="25858" s="8" customFormat="1" x14ac:dyDescent="0.35"/>
    <row r="25859" s="8" customFormat="1" x14ac:dyDescent="0.35"/>
    <row r="25860" s="8" customFormat="1" x14ac:dyDescent="0.35"/>
    <row r="25861" s="8" customFormat="1" x14ac:dyDescent="0.35"/>
    <row r="25862" s="8" customFormat="1" x14ac:dyDescent="0.35"/>
    <row r="25863" s="8" customFormat="1" x14ac:dyDescent="0.35"/>
    <row r="25864" s="8" customFormat="1" x14ac:dyDescent="0.35"/>
    <row r="25865" s="8" customFormat="1" x14ac:dyDescent="0.35"/>
    <row r="25866" s="8" customFormat="1" x14ac:dyDescent="0.35"/>
    <row r="25867" s="8" customFormat="1" x14ac:dyDescent="0.35"/>
    <row r="25868" s="8" customFormat="1" x14ac:dyDescent="0.35"/>
    <row r="25869" s="8" customFormat="1" x14ac:dyDescent="0.35"/>
    <row r="25870" s="8" customFormat="1" x14ac:dyDescent="0.35"/>
    <row r="25871" s="8" customFormat="1" x14ac:dyDescent="0.35"/>
    <row r="25872" s="8" customFormat="1" x14ac:dyDescent="0.35"/>
    <row r="25873" s="8" customFormat="1" x14ac:dyDescent="0.35"/>
    <row r="25874" s="8" customFormat="1" x14ac:dyDescent="0.35"/>
    <row r="25875" s="8" customFormat="1" x14ac:dyDescent="0.35"/>
    <row r="25876" s="8" customFormat="1" x14ac:dyDescent="0.35"/>
    <row r="25877" s="8" customFormat="1" x14ac:dyDescent="0.35"/>
    <row r="25878" s="8" customFormat="1" x14ac:dyDescent="0.35"/>
    <row r="25879" s="8" customFormat="1" x14ac:dyDescent="0.35"/>
    <row r="25880" s="8" customFormat="1" x14ac:dyDescent="0.35"/>
    <row r="25881" s="8" customFormat="1" x14ac:dyDescent="0.35"/>
    <row r="25882" s="8" customFormat="1" x14ac:dyDescent="0.35"/>
    <row r="25883" s="8" customFormat="1" x14ac:dyDescent="0.35"/>
    <row r="25884" s="8" customFormat="1" x14ac:dyDescent="0.35"/>
    <row r="25885" s="8" customFormat="1" x14ac:dyDescent="0.35"/>
    <row r="25886" s="8" customFormat="1" x14ac:dyDescent="0.35"/>
    <row r="25887" s="8" customFormat="1" x14ac:dyDescent="0.35"/>
    <row r="25888" s="8" customFormat="1" x14ac:dyDescent="0.35"/>
    <row r="25889" s="8" customFormat="1" x14ac:dyDescent="0.35"/>
    <row r="25890" s="8" customFormat="1" x14ac:dyDescent="0.35"/>
    <row r="25891" s="8" customFormat="1" x14ac:dyDescent="0.35"/>
    <row r="25892" s="8" customFormat="1" x14ac:dyDescent="0.35"/>
    <row r="25893" s="8" customFormat="1" x14ac:dyDescent="0.35"/>
    <row r="25894" s="8" customFormat="1" x14ac:dyDescent="0.35"/>
    <row r="25895" s="8" customFormat="1" x14ac:dyDescent="0.35"/>
    <row r="25896" s="8" customFormat="1" x14ac:dyDescent="0.35"/>
    <row r="25897" s="8" customFormat="1" x14ac:dyDescent="0.35"/>
    <row r="25898" s="8" customFormat="1" x14ac:dyDescent="0.35"/>
    <row r="25899" s="8" customFormat="1" x14ac:dyDescent="0.35"/>
    <row r="25900" s="8" customFormat="1" x14ac:dyDescent="0.35"/>
    <row r="25901" s="8" customFormat="1" x14ac:dyDescent="0.35"/>
    <row r="25902" s="8" customFormat="1" x14ac:dyDescent="0.35"/>
    <row r="25903" s="8" customFormat="1" x14ac:dyDescent="0.35"/>
    <row r="25904" s="8" customFormat="1" x14ac:dyDescent="0.35"/>
    <row r="25905" s="8" customFormat="1" x14ac:dyDescent="0.35"/>
    <row r="25906" s="8" customFormat="1" x14ac:dyDescent="0.35"/>
    <row r="25907" s="8" customFormat="1" x14ac:dyDescent="0.35"/>
    <row r="25908" s="8" customFormat="1" x14ac:dyDescent="0.35"/>
    <row r="25909" s="8" customFormat="1" x14ac:dyDescent="0.35"/>
    <row r="25910" s="8" customFormat="1" x14ac:dyDescent="0.35"/>
    <row r="25911" s="8" customFormat="1" x14ac:dyDescent="0.35"/>
    <row r="25912" s="8" customFormat="1" x14ac:dyDescent="0.35"/>
    <row r="25913" s="8" customFormat="1" x14ac:dyDescent="0.35"/>
    <row r="25914" s="8" customFormat="1" x14ac:dyDescent="0.35"/>
    <row r="25915" s="8" customFormat="1" x14ac:dyDescent="0.35"/>
    <row r="25916" s="8" customFormat="1" x14ac:dyDescent="0.35"/>
    <row r="25917" s="8" customFormat="1" x14ac:dyDescent="0.35"/>
    <row r="25918" s="8" customFormat="1" x14ac:dyDescent="0.35"/>
    <row r="25919" s="8" customFormat="1" x14ac:dyDescent="0.35"/>
    <row r="25920" s="8" customFormat="1" x14ac:dyDescent="0.35"/>
    <row r="25921" s="8" customFormat="1" x14ac:dyDescent="0.35"/>
    <row r="25922" s="8" customFormat="1" x14ac:dyDescent="0.35"/>
    <row r="25923" s="8" customFormat="1" x14ac:dyDescent="0.35"/>
    <row r="25924" s="8" customFormat="1" x14ac:dyDescent="0.35"/>
    <row r="25925" s="8" customFormat="1" x14ac:dyDescent="0.35"/>
    <row r="25926" s="8" customFormat="1" x14ac:dyDescent="0.35"/>
    <row r="25927" s="8" customFormat="1" x14ac:dyDescent="0.35"/>
    <row r="25928" s="8" customFormat="1" x14ac:dyDescent="0.35"/>
    <row r="25929" s="8" customFormat="1" x14ac:dyDescent="0.35"/>
    <row r="25930" s="8" customFormat="1" x14ac:dyDescent="0.35"/>
    <row r="25931" s="8" customFormat="1" x14ac:dyDescent="0.35"/>
    <row r="25932" s="8" customFormat="1" x14ac:dyDescent="0.35"/>
    <row r="25933" s="8" customFormat="1" x14ac:dyDescent="0.35"/>
    <row r="25934" s="8" customFormat="1" x14ac:dyDescent="0.35"/>
    <row r="25935" s="8" customFormat="1" x14ac:dyDescent="0.35"/>
    <row r="25936" s="8" customFormat="1" x14ac:dyDescent="0.35"/>
    <row r="25937" s="8" customFormat="1" x14ac:dyDescent="0.35"/>
    <row r="25938" s="8" customFormat="1" x14ac:dyDescent="0.35"/>
    <row r="25939" s="8" customFormat="1" x14ac:dyDescent="0.35"/>
    <row r="25940" s="8" customFormat="1" x14ac:dyDescent="0.35"/>
    <row r="25941" s="8" customFormat="1" x14ac:dyDescent="0.35"/>
    <row r="25942" s="8" customFormat="1" x14ac:dyDescent="0.35"/>
    <row r="25943" s="8" customFormat="1" x14ac:dyDescent="0.35"/>
    <row r="25944" s="8" customFormat="1" x14ac:dyDescent="0.35"/>
    <row r="25945" s="8" customFormat="1" x14ac:dyDescent="0.35"/>
    <row r="25946" s="8" customFormat="1" x14ac:dyDescent="0.35"/>
    <row r="25947" s="8" customFormat="1" x14ac:dyDescent="0.35"/>
    <row r="25948" s="8" customFormat="1" x14ac:dyDescent="0.35"/>
    <row r="25949" s="8" customFormat="1" x14ac:dyDescent="0.35"/>
    <row r="25950" s="8" customFormat="1" x14ac:dyDescent="0.35"/>
    <row r="25951" s="8" customFormat="1" x14ac:dyDescent="0.35"/>
    <row r="25952" s="8" customFormat="1" x14ac:dyDescent="0.35"/>
    <row r="25953" s="8" customFormat="1" x14ac:dyDescent="0.35"/>
    <row r="25954" s="8" customFormat="1" x14ac:dyDescent="0.35"/>
    <row r="25955" s="8" customFormat="1" x14ac:dyDescent="0.35"/>
    <row r="25956" s="8" customFormat="1" x14ac:dyDescent="0.35"/>
    <row r="25957" s="8" customFormat="1" x14ac:dyDescent="0.35"/>
    <row r="25958" s="8" customFormat="1" x14ac:dyDescent="0.35"/>
    <row r="25959" s="8" customFormat="1" x14ac:dyDescent="0.35"/>
    <row r="25960" s="8" customFormat="1" x14ac:dyDescent="0.35"/>
    <row r="25961" s="8" customFormat="1" x14ac:dyDescent="0.35"/>
    <row r="25962" s="8" customFormat="1" x14ac:dyDescent="0.35"/>
    <row r="25963" s="8" customFormat="1" x14ac:dyDescent="0.35"/>
    <row r="25964" s="8" customFormat="1" x14ac:dyDescent="0.35"/>
    <row r="25965" s="8" customFormat="1" x14ac:dyDescent="0.35"/>
    <row r="25966" s="8" customFormat="1" x14ac:dyDescent="0.35"/>
    <row r="25967" s="8" customFormat="1" x14ac:dyDescent="0.35"/>
    <row r="25968" s="8" customFormat="1" x14ac:dyDescent="0.35"/>
    <row r="25969" s="8" customFormat="1" x14ac:dyDescent="0.35"/>
    <row r="25970" s="8" customFormat="1" x14ac:dyDescent="0.35"/>
    <row r="25971" s="8" customFormat="1" x14ac:dyDescent="0.35"/>
    <row r="25972" s="8" customFormat="1" x14ac:dyDescent="0.35"/>
    <row r="25973" s="8" customFormat="1" x14ac:dyDescent="0.35"/>
    <row r="25974" s="8" customFormat="1" x14ac:dyDescent="0.35"/>
    <row r="25975" s="8" customFormat="1" x14ac:dyDescent="0.35"/>
    <row r="25976" s="8" customFormat="1" x14ac:dyDescent="0.35"/>
    <row r="25977" s="8" customFormat="1" x14ac:dyDescent="0.35"/>
    <row r="25978" s="8" customFormat="1" x14ac:dyDescent="0.35"/>
    <row r="25979" s="8" customFormat="1" x14ac:dyDescent="0.35"/>
    <row r="25980" s="8" customFormat="1" x14ac:dyDescent="0.35"/>
    <row r="25981" s="8" customFormat="1" x14ac:dyDescent="0.35"/>
    <row r="25982" s="8" customFormat="1" x14ac:dyDescent="0.35"/>
    <row r="25983" s="8" customFormat="1" x14ac:dyDescent="0.35"/>
    <row r="25984" s="8" customFormat="1" x14ac:dyDescent="0.35"/>
    <row r="25985" s="8" customFormat="1" x14ac:dyDescent="0.35"/>
    <row r="25986" s="8" customFormat="1" x14ac:dyDescent="0.35"/>
    <row r="25987" s="8" customFormat="1" x14ac:dyDescent="0.35"/>
    <row r="25988" s="8" customFormat="1" x14ac:dyDescent="0.35"/>
    <row r="25989" s="8" customFormat="1" x14ac:dyDescent="0.35"/>
    <row r="25990" s="8" customFormat="1" x14ac:dyDescent="0.35"/>
    <row r="25991" s="8" customFormat="1" x14ac:dyDescent="0.35"/>
    <row r="25992" s="8" customFormat="1" x14ac:dyDescent="0.35"/>
    <row r="25993" s="8" customFormat="1" x14ac:dyDescent="0.35"/>
    <row r="25994" s="8" customFormat="1" x14ac:dyDescent="0.35"/>
    <row r="25995" s="8" customFormat="1" x14ac:dyDescent="0.35"/>
    <row r="25996" s="8" customFormat="1" x14ac:dyDescent="0.35"/>
    <row r="25997" s="8" customFormat="1" x14ac:dyDescent="0.35"/>
    <row r="25998" s="8" customFormat="1" x14ac:dyDescent="0.35"/>
    <row r="25999" s="8" customFormat="1" x14ac:dyDescent="0.35"/>
    <row r="26000" s="8" customFormat="1" x14ac:dyDescent="0.35"/>
    <row r="26001" s="8" customFormat="1" x14ac:dyDescent="0.35"/>
    <row r="26002" s="8" customFormat="1" x14ac:dyDescent="0.35"/>
    <row r="26003" s="8" customFormat="1" x14ac:dyDescent="0.35"/>
    <row r="26004" s="8" customFormat="1" x14ac:dyDescent="0.35"/>
    <row r="26005" s="8" customFormat="1" x14ac:dyDescent="0.35"/>
    <row r="26006" s="8" customFormat="1" x14ac:dyDescent="0.35"/>
    <row r="26007" s="8" customFormat="1" x14ac:dyDescent="0.35"/>
    <row r="26008" s="8" customFormat="1" x14ac:dyDescent="0.35"/>
    <row r="26009" s="8" customFormat="1" x14ac:dyDescent="0.35"/>
    <row r="26010" s="8" customFormat="1" x14ac:dyDescent="0.35"/>
    <row r="26011" s="8" customFormat="1" x14ac:dyDescent="0.35"/>
    <row r="26012" s="8" customFormat="1" x14ac:dyDescent="0.35"/>
    <row r="26013" s="8" customFormat="1" x14ac:dyDescent="0.35"/>
    <row r="26014" s="8" customFormat="1" x14ac:dyDescent="0.35"/>
    <row r="26015" s="8" customFormat="1" x14ac:dyDescent="0.35"/>
    <row r="26016" s="8" customFormat="1" x14ac:dyDescent="0.35"/>
    <row r="26017" s="8" customFormat="1" x14ac:dyDescent="0.35"/>
    <row r="26018" s="8" customFormat="1" x14ac:dyDescent="0.35"/>
    <row r="26019" s="8" customFormat="1" x14ac:dyDescent="0.35"/>
    <row r="26020" s="8" customFormat="1" x14ac:dyDescent="0.35"/>
    <row r="26021" s="8" customFormat="1" x14ac:dyDescent="0.35"/>
    <row r="26022" s="8" customFormat="1" x14ac:dyDescent="0.35"/>
    <row r="26023" s="8" customFormat="1" x14ac:dyDescent="0.35"/>
    <row r="26024" s="8" customFormat="1" x14ac:dyDescent="0.35"/>
    <row r="26025" s="8" customFormat="1" x14ac:dyDescent="0.35"/>
    <row r="26026" s="8" customFormat="1" x14ac:dyDescent="0.35"/>
    <row r="26027" s="8" customFormat="1" x14ac:dyDescent="0.35"/>
    <row r="26028" s="8" customFormat="1" x14ac:dyDescent="0.35"/>
    <row r="26029" s="8" customFormat="1" x14ac:dyDescent="0.35"/>
    <row r="26030" s="8" customFormat="1" x14ac:dyDescent="0.35"/>
    <row r="26031" s="8" customFormat="1" x14ac:dyDescent="0.35"/>
    <row r="26032" s="8" customFormat="1" x14ac:dyDescent="0.35"/>
    <row r="26033" s="8" customFormat="1" x14ac:dyDescent="0.35"/>
    <row r="26034" s="8" customFormat="1" x14ac:dyDescent="0.35"/>
    <row r="26035" s="8" customFormat="1" x14ac:dyDescent="0.35"/>
    <row r="26036" s="8" customFormat="1" x14ac:dyDescent="0.35"/>
    <row r="26037" s="8" customFormat="1" x14ac:dyDescent="0.35"/>
    <row r="26038" s="8" customFormat="1" x14ac:dyDescent="0.35"/>
    <row r="26039" s="8" customFormat="1" x14ac:dyDescent="0.35"/>
    <row r="26040" s="8" customFormat="1" x14ac:dyDescent="0.35"/>
    <row r="26041" s="8" customFormat="1" x14ac:dyDescent="0.35"/>
    <row r="26042" s="8" customFormat="1" x14ac:dyDescent="0.35"/>
    <row r="26043" s="8" customFormat="1" x14ac:dyDescent="0.35"/>
    <row r="26044" s="8" customFormat="1" x14ac:dyDescent="0.35"/>
    <row r="26045" s="8" customFormat="1" x14ac:dyDescent="0.35"/>
    <row r="26046" s="8" customFormat="1" x14ac:dyDescent="0.35"/>
    <row r="26047" s="8" customFormat="1" x14ac:dyDescent="0.35"/>
    <row r="26048" s="8" customFormat="1" x14ac:dyDescent="0.35"/>
    <row r="26049" s="8" customFormat="1" x14ac:dyDescent="0.35"/>
    <row r="26050" s="8" customFormat="1" x14ac:dyDescent="0.35"/>
    <row r="26051" s="8" customFormat="1" x14ac:dyDescent="0.35"/>
    <row r="26052" s="8" customFormat="1" x14ac:dyDescent="0.35"/>
    <row r="26053" s="8" customFormat="1" x14ac:dyDescent="0.35"/>
    <row r="26054" s="8" customFormat="1" x14ac:dyDescent="0.35"/>
    <row r="26055" s="8" customFormat="1" x14ac:dyDescent="0.35"/>
    <row r="26056" s="8" customFormat="1" x14ac:dyDescent="0.35"/>
    <row r="26057" s="8" customFormat="1" x14ac:dyDescent="0.35"/>
    <row r="26058" s="8" customFormat="1" x14ac:dyDescent="0.35"/>
    <row r="26059" s="8" customFormat="1" x14ac:dyDescent="0.35"/>
    <row r="26060" s="8" customFormat="1" x14ac:dyDescent="0.35"/>
    <row r="26061" s="8" customFormat="1" x14ac:dyDescent="0.35"/>
    <row r="26062" s="8" customFormat="1" x14ac:dyDescent="0.35"/>
    <row r="26063" s="8" customFormat="1" x14ac:dyDescent="0.35"/>
    <row r="26064" s="8" customFormat="1" x14ac:dyDescent="0.35"/>
    <row r="26065" s="8" customFormat="1" x14ac:dyDescent="0.35"/>
    <row r="26066" s="8" customFormat="1" x14ac:dyDescent="0.35"/>
    <row r="26067" s="8" customFormat="1" x14ac:dyDescent="0.35"/>
    <row r="26068" s="8" customFormat="1" x14ac:dyDescent="0.35"/>
    <row r="26069" s="8" customFormat="1" x14ac:dyDescent="0.35"/>
    <row r="26070" s="8" customFormat="1" x14ac:dyDescent="0.35"/>
    <row r="26071" s="8" customFormat="1" x14ac:dyDescent="0.35"/>
    <row r="26072" s="8" customFormat="1" x14ac:dyDescent="0.35"/>
    <row r="26073" s="8" customFormat="1" x14ac:dyDescent="0.35"/>
    <row r="26074" s="8" customFormat="1" x14ac:dyDescent="0.35"/>
    <row r="26075" s="8" customFormat="1" x14ac:dyDescent="0.35"/>
    <row r="26076" s="8" customFormat="1" x14ac:dyDescent="0.35"/>
    <row r="26077" s="8" customFormat="1" x14ac:dyDescent="0.35"/>
    <row r="26078" s="8" customFormat="1" x14ac:dyDescent="0.35"/>
    <row r="26079" s="8" customFormat="1" x14ac:dyDescent="0.35"/>
    <row r="26080" s="8" customFormat="1" x14ac:dyDescent="0.35"/>
    <row r="26081" s="8" customFormat="1" x14ac:dyDescent="0.35"/>
    <row r="26082" s="8" customFormat="1" x14ac:dyDescent="0.35"/>
    <row r="26083" s="8" customFormat="1" x14ac:dyDescent="0.35"/>
    <row r="26084" s="8" customFormat="1" x14ac:dyDescent="0.35"/>
    <row r="26085" s="8" customFormat="1" x14ac:dyDescent="0.35"/>
    <row r="26086" s="8" customFormat="1" x14ac:dyDescent="0.35"/>
    <row r="26087" s="8" customFormat="1" x14ac:dyDescent="0.35"/>
    <row r="26088" s="8" customFormat="1" x14ac:dyDescent="0.35"/>
    <row r="26089" s="8" customFormat="1" x14ac:dyDescent="0.35"/>
    <row r="26090" s="8" customFormat="1" x14ac:dyDescent="0.35"/>
    <row r="26091" s="8" customFormat="1" x14ac:dyDescent="0.35"/>
    <row r="26092" s="8" customFormat="1" x14ac:dyDescent="0.35"/>
    <row r="26093" s="8" customFormat="1" x14ac:dyDescent="0.35"/>
    <row r="26094" s="8" customFormat="1" x14ac:dyDescent="0.35"/>
    <row r="26095" s="8" customFormat="1" x14ac:dyDescent="0.35"/>
    <row r="26096" s="8" customFormat="1" x14ac:dyDescent="0.35"/>
    <row r="26097" s="8" customFormat="1" x14ac:dyDescent="0.35"/>
    <row r="26098" s="8" customFormat="1" x14ac:dyDescent="0.35"/>
    <row r="26099" s="8" customFormat="1" x14ac:dyDescent="0.35"/>
    <row r="26100" s="8" customFormat="1" x14ac:dyDescent="0.35"/>
    <row r="26101" s="8" customFormat="1" x14ac:dyDescent="0.35"/>
    <row r="26102" s="8" customFormat="1" x14ac:dyDescent="0.35"/>
    <row r="26103" s="8" customFormat="1" x14ac:dyDescent="0.35"/>
    <row r="26104" s="8" customFormat="1" x14ac:dyDescent="0.35"/>
    <row r="26105" s="8" customFormat="1" x14ac:dyDescent="0.35"/>
    <row r="26106" s="8" customFormat="1" x14ac:dyDescent="0.35"/>
    <row r="26107" s="8" customFormat="1" x14ac:dyDescent="0.35"/>
    <row r="26108" s="8" customFormat="1" x14ac:dyDescent="0.35"/>
    <row r="26109" s="8" customFormat="1" x14ac:dyDescent="0.35"/>
    <row r="26110" s="8" customFormat="1" x14ac:dyDescent="0.35"/>
    <row r="26111" s="8" customFormat="1" x14ac:dyDescent="0.35"/>
    <row r="26112" s="8" customFormat="1" x14ac:dyDescent="0.35"/>
    <row r="26113" s="8" customFormat="1" x14ac:dyDescent="0.35"/>
    <row r="26114" s="8" customFormat="1" x14ac:dyDescent="0.35"/>
    <row r="26115" s="8" customFormat="1" x14ac:dyDescent="0.35"/>
    <row r="26116" s="8" customFormat="1" x14ac:dyDescent="0.35"/>
    <row r="26117" s="8" customFormat="1" x14ac:dyDescent="0.35"/>
    <row r="26118" s="8" customFormat="1" x14ac:dyDescent="0.35"/>
    <row r="26119" s="8" customFormat="1" x14ac:dyDescent="0.35"/>
    <row r="26120" s="8" customFormat="1" x14ac:dyDescent="0.35"/>
    <row r="26121" s="8" customFormat="1" x14ac:dyDescent="0.35"/>
    <row r="26122" s="8" customFormat="1" x14ac:dyDescent="0.35"/>
    <row r="26123" s="8" customFormat="1" x14ac:dyDescent="0.35"/>
    <row r="26124" s="8" customFormat="1" x14ac:dyDescent="0.35"/>
    <row r="26125" s="8" customFormat="1" x14ac:dyDescent="0.35"/>
    <row r="26126" s="8" customFormat="1" x14ac:dyDescent="0.35"/>
    <row r="26127" s="8" customFormat="1" x14ac:dyDescent="0.35"/>
    <row r="26128" s="8" customFormat="1" x14ac:dyDescent="0.35"/>
    <row r="26129" s="8" customFormat="1" x14ac:dyDescent="0.35"/>
    <row r="26130" s="8" customFormat="1" x14ac:dyDescent="0.35"/>
    <row r="26131" s="8" customFormat="1" x14ac:dyDescent="0.35"/>
    <row r="26132" s="8" customFormat="1" x14ac:dyDescent="0.35"/>
    <row r="26133" s="8" customFormat="1" x14ac:dyDescent="0.35"/>
    <row r="26134" s="8" customFormat="1" x14ac:dyDescent="0.35"/>
    <row r="26135" s="8" customFormat="1" x14ac:dyDescent="0.35"/>
    <row r="26136" s="8" customFormat="1" x14ac:dyDescent="0.35"/>
    <row r="26137" s="8" customFormat="1" x14ac:dyDescent="0.35"/>
    <row r="26138" s="8" customFormat="1" x14ac:dyDescent="0.35"/>
    <row r="26139" s="8" customFormat="1" x14ac:dyDescent="0.35"/>
    <row r="26140" s="8" customFormat="1" x14ac:dyDescent="0.35"/>
    <row r="26141" s="8" customFormat="1" x14ac:dyDescent="0.35"/>
    <row r="26142" s="8" customFormat="1" x14ac:dyDescent="0.35"/>
    <row r="26143" s="8" customFormat="1" x14ac:dyDescent="0.35"/>
    <row r="26144" s="8" customFormat="1" x14ac:dyDescent="0.35"/>
    <row r="26145" s="8" customFormat="1" x14ac:dyDescent="0.35"/>
    <row r="26146" s="8" customFormat="1" x14ac:dyDescent="0.35"/>
    <row r="26147" s="8" customFormat="1" x14ac:dyDescent="0.35"/>
    <row r="26148" s="8" customFormat="1" x14ac:dyDescent="0.35"/>
    <row r="26149" s="8" customFormat="1" x14ac:dyDescent="0.35"/>
    <row r="26150" s="8" customFormat="1" x14ac:dyDescent="0.35"/>
    <row r="26151" s="8" customFormat="1" x14ac:dyDescent="0.35"/>
    <row r="26152" s="8" customFormat="1" x14ac:dyDescent="0.35"/>
    <row r="26153" s="8" customFormat="1" x14ac:dyDescent="0.35"/>
    <row r="26154" s="8" customFormat="1" x14ac:dyDescent="0.35"/>
    <row r="26155" s="8" customFormat="1" x14ac:dyDescent="0.35"/>
    <row r="26156" s="8" customFormat="1" x14ac:dyDescent="0.35"/>
    <row r="26157" s="8" customFormat="1" x14ac:dyDescent="0.35"/>
    <row r="26158" s="8" customFormat="1" x14ac:dyDescent="0.35"/>
    <row r="26159" s="8" customFormat="1" x14ac:dyDescent="0.35"/>
    <row r="26160" s="8" customFormat="1" x14ac:dyDescent="0.35"/>
    <row r="26161" s="8" customFormat="1" x14ac:dyDescent="0.35"/>
    <row r="26162" s="8" customFormat="1" x14ac:dyDescent="0.35"/>
    <row r="26163" s="8" customFormat="1" x14ac:dyDescent="0.35"/>
    <row r="26164" s="8" customFormat="1" x14ac:dyDescent="0.35"/>
    <row r="26165" s="8" customFormat="1" x14ac:dyDescent="0.35"/>
    <row r="26166" s="8" customFormat="1" x14ac:dyDescent="0.35"/>
    <row r="26167" s="8" customFormat="1" x14ac:dyDescent="0.35"/>
    <row r="26168" s="8" customFormat="1" x14ac:dyDescent="0.35"/>
    <row r="26169" s="8" customFormat="1" x14ac:dyDescent="0.35"/>
    <row r="26170" s="8" customFormat="1" x14ac:dyDescent="0.35"/>
    <row r="26171" s="8" customFormat="1" x14ac:dyDescent="0.35"/>
    <row r="26172" s="8" customFormat="1" x14ac:dyDescent="0.35"/>
    <row r="26173" s="8" customFormat="1" x14ac:dyDescent="0.35"/>
    <row r="26174" s="8" customFormat="1" x14ac:dyDescent="0.35"/>
    <row r="26175" s="8" customFormat="1" x14ac:dyDescent="0.35"/>
    <row r="26176" s="8" customFormat="1" x14ac:dyDescent="0.35"/>
    <row r="26177" s="8" customFormat="1" x14ac:dyDescent="0.35"/>
    <row r="26178" s="8" customFormat="1" x14ac:dyDescent="0.35"/>
    <row r="26179" s="8" customFormat="1" x14ac:dyDescent="0.35"/>
    <row r="26180" s="8" customFormat="1" x14ac:dyDescent="0.35"/>
    <row r="26181" s="8" customFormat="1" x14ac:dyDescent="0.35"/>
    <row r="26182" s="8" customFormat="1" x14ac:dyDescent="0.35"/>
    <row r="26183" s="8" customFormat="1" x14ac:dyDescent="0.35"/>
    <row r="26184" s="8" customFormat="1" x14ac:dyDescent="0.35"/>
    <row r="26185" s="8" customFormat="1" x14ac:dyDescent="0.35"/>
    <row r="26186" s="8" customFormat="1" x14ac:dyDescent="0.35"/>
    <row r="26187" s="8" customFormat="1" x14ac:dyDescent="0.35"/>
    <row r="26188" s="8" customFormat="1" x14ac:dyDescent="0.35"/>
    <row r="26189" s="8" customFormat="1" x14ac:dyDescent="0.35"/>
    <row r="26190" s="8" customFormat="1" x14ac:dyDescent="0.35"/>
    <row r="26191" s="8" customFormat="1" x14ac:dyDescent="0.35"/>
    <row r="26192" s="8" customFormat="1" x14ac:dyDescent="0.35"/>
    <row r="26193" s="8" customFormat="1" x14ac:dyDescent="0.35"/>
    <row r="26194" s="8" customFormat="1" x14ac:dyDescent="0.35"/>
    <row r="26195" s="8" customFormat="1" x14ac:dyDescent="0.35"/>
    <row r="26196" s="8" customFormat="1" x14ac:dyDescent="0.35"/>
    <row r="26197" s="8" customFormat="1" x14ac:dyDescent="0.35"/>
    <row r="26198" s="8" customFormat="1" x14ac:dyDescent="0.35"/>
    <row r="26199" s="8" customFormat="1" x14ac:dyDescent="0.35"/>
    <row r="26200" s="8" customFormat="1" x14ac:dyDescent="0.35"/>
    <row r="26201" s="8" customFormat="1" x14ac:dyDescent="0.35"/>
    <row r="26202" s="8" customFormat="1" x14ac:dyDescent="0.35"/>
    <row r="26203" s="8" customFormat="1" x14ac:dyDescent="0.35"/>
    <row r="26204" s="8" customFormat="1" x14ac:dyDescent="0.35"/>
    <row r="26205" s="8" customFormat="1" x14ac:dyDescent="0.35"/>
    <row r="26206" s="8" customFormat="1" x14ac:dyDescent="0.35"/>
    <row r="26207" s="8" customFormat="1" x14ac:dyDescent="0.35"/>
    <row r="26208" s="8" customFormat="1" x14ac:dyDescent="0.35"/>
    <row r="26209" s="8" customFormat="1" x14ac:dyDescent="0.35"/>
    <row r="26210" s="8" customFormat="1" x14ac:dyDescent="0.35"/>
    <row r="26211" s="8" customFormat="1" x14ac:dyDescent="0.35"/>
    <row r="26212" s="8" customFormat="1" x14ac:dyDescent="0.35"/>
    <row r="26213" s="8" customFormat="1" x14ac:dyDescent="0.35"/>
    <row r="26214" s="8" customFormat="1" x14ac:dyDescent="0.35"/>
    <row r="26215" s="8" customFormat="1" x14ac:dyDescent="0.35"/>
    <row r="26216" s="8" customFormat="1" x14ac:dyDescent="0.35"/>
    <row r="26217" s="8" customFormat="1" x14ac:dyDescent="0.35"/>
    <row r="26218" s="8" customFormat="1" x14ac:dyDescent="0.35"/>
    <row r="26219" s="8" customFormat="1" x14ac:dyDescent="0.35"/>
    <row r="26220" s="8" customFormat="1" x14ac:dyDescent="0.35"/>
    <row r="26221" s="8" customFormat="1" x14ac:dyDescent="0.35"/>
    <row r="26222" s="8" customFormat="1" x14ac:dyDescent="0.35"/>
    <row r="26223" s="8" customFormat="1" x14ac:dyDescent="0.35"/>
    <row r="26224" s="8" customFormat="1" x14ac:dyDescent="0.35"/>
    <row r="26225" s="8" customFormat="1" x14ac:dyDescent="0.35"/>
    <row r="26226" s="8" customFormat="1" x14ac:dyDescent="0.35"/>
    <row r="26227" s="8" customFormat="1" x14ac:dyDescent="0.35"/>
    <row r="26228" s="8" customFormat="1" x14ac:dyDescent="0.35"/>
    <row r="26229" s="8" customFormat="1" x14ac:dyDescent="0.35"/>
    <row r="26230" s="8" customFormat="1" x14ac:dyDescent="0.35"/>
    <row r="26231" s="8" customFormat="1" x14ac:dyDescent="0.35"/>
    <row r="26232" s="8" customFormat="1" x14ac:dyDescent="0.35"/>
    <row r="26233" s="8" customFormat="1" x14ac:dyDescent="0.35"/>
    <row r="26234" s="8" customFormat="1" x14ac:dyDescent="0.35"/>
    <row r="26235" s="8" customFormat="1" x14ac:dyDescent="0.35"/>
    <row r="26236" s="8" customFormat="1" x14ac:dyDescent="0.35"/>
    <row r="26237" s="8" customFormat="1" x14ac:dyDescent="0.35"/>
    <row r="26238" s="8" customFormat="1" x14ac:dyDescent="0.35"/>
    <row r="26239" s="8" customFormat="1" x14ac:dyDescent="0.35"/>
    <row r="26240" s="8" customFormat="1" x14ac:dyDescent="0.35"/>
    <row r="26241" s="8" customFormat="1" x14ac:dyDescent="0.35"/>
    <row r="26242" s="8" customFormat="1" x14ac:dyDescent="0.35"/>
    <row r="26243" s="8" customFormat="1" x14ac:dyDescent="0.35"/>
    <row r="26244" s="8" customFormat="1" x14ac:dyDescent="0.35"/>
    <row r="26245" s="8" customFormat="1" x14ac:dyDescent="0.35"/>
    <row r="26246" s="8" customFormat="1" x14ac:dyDescent="0.35"/>
    <row r="26247" s="8" customFormat="1" x14ac:dyDescent="0.35"/>
    <row r="26248" s="8" customFormat="1" x14ac:dyDescent="0.35"/>
    <row r="26249" s="8" customFormat="1" x14ac:dyDescent="0.35"/>
    <row r="26250" s="8" customFormat="1" x14ac:dyDescent="0.35"/>
    <row r="26251" s="8" customFormat="1" x14ac:dyDescent="0.35"/>
    <row r="26252" s="8" customFormat="1" x14ac:dyDescent="0.35"/>
    <row r="26253" s="8" customFormat="1" x14ac:dyDescent="0.35"/>
    <row r="26254" s="8" customFormat="1" x14ac:dyDescent="0.35"/>
    <row r="26255" s="8" customFormat="1" x14ac:dyDescent="0.35"/>
    <row r="26256" s="8" customFormat="1" x14ac:dyDescent="0.35"/>
    <row r="26257" s="8" customFormat="1" x14ac:dyDescent="0.35"/>
    <row r="26258" s="8" customFormat="1" x14ac:dyDescent="0.35"/>
    <row r="26259" s="8" customFormat="1" x14ac:dyDescent="0.35"/>
    <row r="26260" s="8" customFormat="1" x14ac:dyDescent="0.35"/>
    <row r="26261" s="8" customFormat="1" x14ac:dyDescent="0.35"/>
    <row r="26262" s="8" customFormat="1" x14ac:dyDescent="0.35"/>
    <row r="26263" s="8" customFormat="1" x14ac:dyDescent="0.35"/>
    <row r="26264" s="8" customFormat="1" x14ac:dyDescent="0.35"/>
    <row r="26265" s="8" customFormat="1" x14ac:dyDescent="0.35"/>
    <row r="26266" s="8" customFormat="1" x14ac:dyDescent="0.35"/>
    <row r="26267" s="8" customFormat="1" x14ac:dyDescent="0.35"/>
    <row r="26268" s="8" customFormat="1" x14ac:dyDescent="0.35"/>
    <row r="26269" s="8" customFormat="1" x14ac:dyDescent="0.35"/>
    <row r="26270" s="8" customFormat="1" x14ac:dyDescent="0.35"/>
    <row r="26271" s="8" customFormat="1" x14ac:dyDescent="0.35"/>
    <row r="26272" s="8" customFormat="1" x14ac:dyDescent="0.35"/>
    <row r="26273" s="8" customFormat="1" x14ac:dyDescent="0.35"/>
    <row r="26274" s="8" customFormat="1" x14ac:dyDescent="0.35"/>
    <row r="26275" s="8" customFormat="1" x14ac:dyDescent="0.35"/>
    <row r="26276" s="8" customFormat="1" x14ac:dyDescent="0.35"/>
    <row r="26277" s="8" customFormat="1" x14ac:dyDescent="0.35"/>
    <row r="26278" s="8" customFormat="1" x14ac:dyDescent="0.35"/>
    <row r="26279" s="8" customFormat="1" x14ac:dyDescent="0.35"/>
    <row r="26280" s="8" customFormat="1" x14ac:dyDescent="0.35"/>
    <row r="26281" s="8" customFormat="1" x14ac:dyDescent="0.35"/>
    <row r="26282" s="8" customFormat="1" x14ac:dyDescent="0.35"/>
    <row r="26283" s="8" customFormat="1" x14ac:dyDescent="0.35"/>
    <row r="26284" s="8" customFormat="1" x14ac:dyDescent="0.35"/>
    <row r="26285" s="8" customFormat="1" x14ac:dyDescent="0.35"/>
    <row r="26286" s="8" customFormat="1" x14ac:dyDescent="0.35"/>
    <row r="26287" s="8" customFormat="1" x14ac:dyDescent="0.35"/>
    <row r="26288" s="8" customFormat="1" x14ac:dyDescent="0.35"/>
    <row r="26289" s="8" customFormat="1" x14ac:dyDescent="0.35"/>
    <row r="26290" s="8" customFormat="1" x14ac:dyDescent="0.35"/>
    <row r="26291" s="8" customFormat="1" x14ac:dyDescent="0.35"/>
    <row r="26292" s="8" customFormat="1" x14ac:dyDescent="0.35"/>
    <row r="26293" s="8" customFormat="1" x14ac:dyDescent="0.35"/>
    <row r="26294" s="8" customFormat="1" x14ac:dyDescent="0.35"/>
    <row r="26295" s="8" customFormat="1" x14ac:dyDescent="0.35"/>
    <row r="26296" s="8" customFormat="1" x14ac:dyDescent="0.35"/>
    <row r="26297" s="8" customFormat="1" x14ac:dyDescent="0.35"/>
    <row r="26298" s="8" customFormat="1" x14ac:dyDescent="0.35"/>
    <row r="26299" s="8" customFormat="1" x14ac:dyDescent="0.35"/>
    <row r="26300" s="8" customFormat="1" x14ac:dyDescent="0.35"/>
    <row r="26301" s="8" customFormat="1" x14ac:dyDescent="0.35"/>
    <row r="26302" s="8" customFormat="1" x14ac:dyDescent="0.35"/>
    <row r="26303" s="8" customFormat="1" x14ac:dyDescent="0.35"/>
    <row r="26304" s="8" customFormat="1" x14ac:dyDescent="0.35"/>
    <row r="26305" s="8" customFormat="1" x14ac:dyDescent="0.35"/>
    <row r="26306" s="8" customFormat="1" x14ac:dyDescent="0.35"/>
    <row r="26307" s="8" customFormat="1" x14ac:dyDescent="0.35"/>
    <row r="26308" s="8" customFormat="1" x14ac:dyDescent="0.35"/>
    <row r="26309" s="8" customFormat="1" x14ac:dyDescent="0.35"/>
    <row r="26310" s="8" customFormat="1" x14ac:dyDescent="0.35"/>
    <row r="26311" s="8" customFormat="1" x14ac:dyDescent="0.35"/>
    <row r="26312" s="8" customFormat="1" x14ac:dyDescent="0.35"/>
    <row r="26313" s="8" customFormat="1" x14ac:dyDescent="0.35"/>
    <row r="26314" s="8" customFormat="1" x14ac:dyDescent="0.35"/>
    <row r="26315" s="8" customFormat="1" x14ac:dyDescent="0.35"/>
    <row r="26316" s="8" customFormat="1" x14ac:dyDescent="0.35"/>
    <row r="26317" s="8" customFormat="1" x14ac:dyDescent="0.35"/>
    <row r="26318" s="8" customFormat="1" x14ac:dyDescent="0.35"/>
    <row r="26319" s="8" customFormat="1" x14ac:dyDescent="0.35"/>
    <row r="26320" s="8" customFormat="1" x14ac:dyDescent="0.35"/>
    <row r="26321" s="8" customFormat="1" x14ac:dyDescent="0.35"/>
    <row r="26322" s="8" customFormat="1" x14ac:dyDescent="0.35"/>
    <row r="26323" s="8" customFormat="1" x14ac:dyDescent="0.35"/>
    <row r="26324" s="8" customFormat="1" x14ac:dyDescent="0.35"/>
    <row r="26325" s="8" customFormat="1" x14ac:dyDescent="0.35"/>
    <row r="26326" s="8" customFormat="1" x14ac:dyDescent="0.35"/>
    <row r="26327" s="8" customFormat="1" x14ac:dyDescent="0.35"/>
    <row r="26328" s="8" customFormat="1" x14ac:dyDescent="0.35"/>
    <row r="26329" s="8" customFormat="1" x14ac:dyDescent="0.35"/>
    <row r="26330" s="8" customFormat="1" x14ac:dyDescent="0.35"/>
    <row r="26331" s="8" customFormat="1" x14ac:dyDescent="0.35"/>
    <row r="26332" s="8" customFormat="1" x14ac:dyDescent="0.35"/>
    <row r="26333" s="8" customFormat="1" x14ac:dyDescent="0.35"/>
    <row r="26334" s="8" customFormat="1" x14ac:dyDescent="0.35"/>
    <row r="26335" s="8" customFormat="1" x14ac:dyDescent="0.35"/>
    <row r="26336" s="8" customFormat="1" x14ac:dyDescent="0.35"/>
    <row r="26337" s="8" customFormat="1" x14ac:dyDescent="0.35"/>
    <row r="26338" s="8" customFormat="1" x14ac:dyDescent="0.35"/>
    <row r="26339" s="8" customFormat="1" x14ac:dyDescent="0.35"/>
    <row r="26340" s="8" customFormat="1" x14ac:dyDescent="0.35"/>
    <row r="26341" s="8" customFormat="1" x14ac:dyDescent="0.35"/>
    <row r="26342" s="8" customFormat="1" x14ac:dyDescent="0.35"/>
    <row r="26343" s="8" customFormat="1" x14ac:dyDescent="0.35"/>
    <row r="26344" s="8" customFormat="1" x14ac:dyDescent="0.35"/>
    <row r="26345" s="8" customFormat="1" x14ac:dyDescent="0.35"/>
    <row r="26346" s="8" customFormat="1" x14ac:dyDescent="0.35"/>
    <row r="26347" s="8" customFormat="1" x14ac:dyDescent="0.35"/>
    <row r="26348" s="8" customFormat="1" x14ac:dyDescent="0.35"/>
    <row r="26349" s="8" customFormat="1" x14ac:dyDescent="0.35"/>
    <row r="26350" s="8" customFormat="1" x14ac:dyDescent="0.35"/>
    <row r="26351" s="8" customFormat="1" x14ac:dyDescent="0.35"/>
    <row r="26352" s="8" customFormat="1" x14ac:dyDescent="0.35"/>
    <row r="26353" s="8" customFormat="1" x14ac:dyDescent="0.35"/>
    <row r="26354" s="8" customFormat="1" x14ac:dyDescent="0.35"/>
    <row r="26355" s="8" customFormat="1" x14ac:dyDescent="0.35"/>
    <row r="26356" s="8" customFormat="1" x14ac:dyDescent="0.35"/>
    <row r="26357" s="8" customFormat="1" x14ac:dyDescent="0.35"/>
    <row r="26358" s="8" customFormat="1" x14ac:dyDescent="0.35"/>
    <row r="26359" s="8" customFormat="1" x14ac:dyDescent="0.35"/>
    <row r="26360" s="8" customFormat="1" x14ac:dyDescent="0.35"/>
    <row r="26361" s="8" customFormat="1" x14ac:dyDescent="0.35"/>
    <row r="26362" s="8" customFormat="1" x14ac:dyDescent="0.35"/>
    <row r="26363" s="8" customFormat="1" x14ac:dyDescent="0.35"/>
    <row r="26364" s="8" customFormat="1" x14ac:dyDescent="0.35"/>
    <row r="26365" s="8" customFormat="1" x14ac:dyDescent="0.35"/>
    <row r="26366" s="8" customFormat="1" x14ac:dyDescent="0.35"/>
    <row r="26367" s="8" customFormat="1" x14ac:dyDescent="0.35"/>
    <row r="26368" s="8" customFormat="1" x14ac:dyDescent="0.35"/>
    <row r="26369" s="8" customFormat="1" x14ac:dyDescent="0.35"/>
    <row r="26370" s="8" customFormat="1" x14ac:dyDescent="0.35"/>
    <row r="26371" s="8" customFormat="1" x14ac:dyDescent="0.35"/>
    <row r="26372" s="8" customFormat="1" x14ac:dyDescent="0.35"/>
    <row r="26373" s="8" customFormat="1" x14ac:dyDescent="0.35"/>
    <row r="26374" s="8" customFormat="1" x14ac:dyDescent="0.35"/>
    <row r="26375" s="8" customFormat="1" x14ac:dyDescent="0.35"/>
    <row r="26376" s="8" customFormat="1" x14ac:dyDescent="0.35"/>
    <row r="26377" s="8" customFormat="1" x14ac:dyDescent="0.35"/>
    <row r="26378" s="8" customFormat="1" x14ac:dyDescent="0.35"/>
    <row r="26379" s="8" customFormat="1" x14ac:dyDescent="0.35"/>
    <row r="26380" s="8" customFormat="1" x14ac:dyDescent="0.35"/>
    <row r="26381" s="8" customFormat="1" x14ac:dyDescent="0.35"/>
    <row r="26382" s="8" customFormat="1" x14ac:dyDescent="0.35"/>
    <row r="26383" s="8" customFormat="1" x14ac:dyDescent="0.35"/>
    <row r="26384" s="8" customFormat="1" x14ac:dyDescent="0.35"/>
    <row r="26385" s="8" customFormat="1" x14ac:dyDescent="0.35"/>
    <row r="26386" s="8" customFormat="1" x14ac:dyDescent="0.35"/>
    <row r="26387" s="8" customFormat="1" x14ac:dyDescent="0.35"/>
    <row r="26388" s="8" customFormat="1" x14ac:dyDescent="0.35"/>
    <row r="26389" s="8" customFormat="1" x14ac:dyDescent="0.35"/>
    <row r="26390" s="8" customFormat="1" x14ac:dyDescent="0.35"/>
    <row r="26391" s="8" customFormat="1" x14ac:dyDescent="0.35"/>
    <row r="26392" s="8" customFormat="1" x14ac:dyDescent="0.35"/>
    <row r="26393" s="8" customFormat="1" x14ac:dyDescent="0.35"/>
    <row r="26394" s="8" customFormat="1" x14ac:dyDescent="0.35"/>
    <row r="26395" s="8" customFormat="1" x14ac:dyDescent="0.35"/>
    <row r="26396" s="8" customFormat="1" x14ac:dyDescent="0.35"/>
    <row r="26397" s="8" customFormat="1" x14ac:dyDescent="0.35"/>
    <row r="26398" s="8" customFormat="1" x14ac:dyDescent="0.35"/>
    <row r="26399" s="8" customFormat="1" x14ac:dyDescent="0.35"/>
    <row r="26400" s="8" customFormat="1" x14ac:dyDescent="0.35"/>
    <row r="26401" s="8" customFormat="1" x14ac:dyDescent="0.35"/>
    <row r="26402" s="8" customFormat="1" x14ac:dyDescent="0.35"/>
    <row r="26403" s="8" customFormat="1" x14ac:dyDescent="0.35"/>
    <row r="26404" s="8" customFormat="1" x14ac:dyDescent="0.35"/>
    <row r="26405" s="8" customFormat="1" x14ac:dyDescent="0.35"/>
    <row r="26406" s="8" customFormat="1" x14ac:dyDescent="0.35"/>
    <row r="26407" s="8" customFormat="1" x14ac:dyDescent="0.35"/>
    <row r="26408" s="8" customFormat="1" x14ac:dyDescent="0.35"/>
    <row r="26409" s="8" customFormat="1" x14ac:dyDescent="0.35"/>
    <row r="26410" s="8" customFormat="1" x14ac:dyDescent="0.35"/>
    <row r="26411" s="8" customFormat="1" x14ac:dyDescent="0.35"/>
    <row r="26412" s="8" customFormat="1" x14ac:dyDescent="0.35"/>
    <row r="26413" s="8" customFormat="1" x14ac:dyDescent="0.35"/>
    <row r="26414" s="8" customFormat="1" x14ac:dyDescent="0.35"/>
    <row r="26415" s="8" customFormat="1" x14ac:dyDescent="0.35"/>
    <row r="26416" s="8" customFormat="1" x14ac:dyDescent="0.35"/>
    <row r="26417" s="8" customFormat="1" x14ac:dyDescent="0.35"/>
    <row r="26418" s="8" customFormat="1" x14ac:dyDescent="0.35"/>
    <row r="26419" s="8" customFormat="1" x14ac:dyDescent="0.35"/>
    <row r="26420" s="8" customFormat="1" x14ac:dyDescent="0.35"/>
    <row r="26421" s="8" customFormat="1" x14ac:dyDescent="0.35"/>
    <row r="26422" s="8" customFormat="1" x14ac:dyDescent="0.35"/>
    <row r="26423" s="8" customFormat="1" x14ac:dyDescent="0.35"/>
    <row r="26424" s="8" customFormat="1" x14ac:dyDescent="0.35"/>
    <row r="26425" s="8" customFormat="1" x14ac:dyDescent="0.35"/>
    <row r="26426" s="8" customFormat="1" x14ac:dyDescent="0.35"/>
    <row r="26427" s="8" customFormat="1" x14ac:dyDescent="0.35"/>
    <row r="26428" s="8" customFormat="1" x14ac:dyDescent="0.35"/>
    <row r="26429" s="8" customFormat="1" x14ac:dyDescent="0.35"/>
    <row r="26430" s="8" customFormat="1" x14ac:dyDescent="0.35"/>
    <row r="26431" s="8" customFormat="1" x14ac:dyDescent="0.35"/>
    <row r="26432" s="8" customFormat="1" x14ac:dyDescent="0.35"/>
    <row r="26433" s="8" customFormat="1" x14ac:dyDescent="0.35"/>
    <row r="26434" s="8" customFormat="1" x14ac:dyDescent="0.35"/>
    <row r="26435" s="8" customFormat="1" x14ac:dyDescent="0.35"/>
    <row r="26436" s="8" customFormat="1" x14ac:dyDescent="0.35"/>
    <row r="26437" s="8" customFormat="1" x14ac:dyDescent="0.35"/>
    <row r="26438" s="8" customFormat="1" x14ac:dyDescent="0.35"/>
    <row r="26439" s="8" customFormat="1" x14ac:dyDescent="0.35"/>
    <row r="26440" s="8" customFormat="1" x14ac:dyDescent="0.35"/>
    <row r="26441" s="8" customFormat="1" x14ac:dyDescent="0.35"/>
    <row r="26442" s="8" customFormat="1" x14ac:dyDescent="0.35"/>
    <row r="26443" s="8" customFormat="1" x14ac:dyDescent="0.35"/>
    <row r="26444" s="8" customFormat="1" x14ac:dyDescent="0.35"/>
    <row r="26445" s="8" customFormat="1" x14ac:dyDescent="0.35"/>
    <row r="26446" s="8" customFormat="1" x14ac:dyDescent="0.35"/>
    <row r="26447" s="8" customFormat="1" x14ac:dyDescent="0.35"/>
    <row r="26448" s="8" customFormat="1" x14ac:dyDescent="0.35"/>
    <row r="26449" s="8" customFormat="1" x14ac:dyDescent="0.35"/>
    <row r="26450" s="8" customFormat="1" x14ac:dyDescent="0.35"/>
    <row r="26451" s="8" customFormat="1" x14ac:dyDescent="0.35"/>
    <row r="26452" s="8" customFormat="1" x14ac:dyDescent="0.35"/>
    <row r="26453" s="8" customFormat="1" x14ac:dyDescent="0.35"/>
    <row r="26454" s="8" customFormat="1" x14ac:dyDescent="0.35"/>
    <row r="26455" s="8" customFormat="1" x14ac:dyDescent="0.35"/>
    <row r="26456" s="8" customFormat="1" x14ac:dyDescent="0.35"/>
    <row r="26457" s="8" customFormat="1" x14ac:dyDescent="0.35"/>
    <row r="26458" s="8" customFormat="1" x14ac:dyDescent="0.35"/>
    <row r="26459" s="8" customFormat="1" x14ac:dyDescent="0.35"/>
    <row r="26460" s="8" customFormat="1" x14ac:dyDescent="0.35"/>
    <row r="26461" s="8" customFormat="1" x14ac:dyDescent="0.35"/>
    <row r="26462" s="8" customFormat="1" x14ac:dyDescent="0.35"/>
    <row r="26463" s="8" customFormat="1" x14ac:dyDescent="0.35"/>
    <row r="26464" s="8" customFormat="1" x14ac:dyDescent="0.35"/>
    <row r="26465" s="8" customFormat="1" x14ac:dyDescent="0.35"/>
    <row r="26466" s="8" customFormat="1" x14ac:dyDescent="0.35"/>
    <row r="26467" s="8" customFormat="1" x14ac:dyDescent="0.35"/>
    <row r="26468" s="8" customFormat="1" x14ac:dyDescent="0.35"/>
    <row r="26469" s="8" customFormat="1" x14ac:dyDescent="0.35"/>
    <row r="26470" s="8" customFormat="1" x14ac:dyDescent="0.35"/>
    <row r="26471" s="8" customFormat="1" x14ac:dyDescent="0.35"/>
    <row r="26472" s="8" customFormat="1" x14ac:dyDescent="0.35"/>
    <row r="26473" s="8" customFormat="1" x14ac:dyDescent="0.35"/>
    <row r="26474" s="8" customFormat="1" x14ac:dyDescent="0.35"/>
    <row r="26475" s="8" customFormat="1" x14ac:dyDescent="0.35"/>
    <row r="26476" s="8" customFormat="1" x14ac:dyDescent="0.35"/>
    <row r="26477" s="8" customFormat="1" x14ac:dyDescent="0.35"/>
    <row r="26478" s="8" customFormat="1" x14ac:dyDescent="0.35"/>
    <row r="26479" s="8" customFormat="1" x14ac:dyDescent="0.35"/>
    <row r="26480" s="8" customFormat="1" x14ac:dyDescent="0.35"/>
    <row r="26481" s="8" customFormat="1" x14ac:dyDescent="0.35"/>
    <row r="26482" s="8" customFormat="1" x14ac:dyDescent="0.35"/>
    <row r="26483" s="8" customFormat="1" x14ac:dyDescent="0.35"/>
    <row r="26484" s="8" customFormat="1" x14ac:dyDescent="0.35"/>
    <row r="26485" s="8" customFormat="1" x14ac:dyDescent="0.35"/>
    <row r="26486" s="8" customFormat="1" x14ac:dyDescent="0.35"/>
    <row r="26487" s="8" customFormat="1" x14ac:dyDescent="0.35"/>
    <row r="26488" s="8" customFormat="1" x14ac:dyDescent="0.35"/>
    <row r="26489" s="8" customFormat="1" x14ac:dyDescent="0.35"/>
    <row r="26490" s="8" customFormat="1" x14ac:dyDescent="0.35"/>
    <row r="26491" s="8" customFormat="1" x14ac:dyDescent="0.35"/>
    <row r="26492" s="8" customFormat="1" x14ac:dyDescent="0.35"/>
    <row r="26493" s="8" customFormat="1" x14ac:dyDescent="0.35"/>
    <row r="26494" s="8" customFormat="1" x14ac:dyDescent="0.35"/>
    <row r="26495" s="8" customFormat="1" x14ac:dyDescent="0.35"/>
    <row r="26496" s="8" customFormat="1" x14ac:dyDescent="0.35"/>
    <row r="26497" s="8" customFormat="1" x14ac:dyDescent="0.35"/>
    <row r="26498" s="8" customFormat="1" x14ac:dyDescent="0.35"/>
    <row r="26499" s="8" customFormat="1" x14ac:dyDescent="0.35"/>
    <row r="26500" s="8" customFormat="1" x14ac:dyDescent="0.35"/>
    <row r="26501" s="8" customFormat="1" x14ac:dyDescent="0.35"/>
    <row r="26502" s="8" customFormat="1" x14ac:dyDescent="0.35"/>
    <row r="26503" s="8" customFormat="1" x14ac:dyDescent="0.35"/>
    <row r="26504" s="8" customFormat="1" x14ac:dyDescent="0.35"/>
    <row r="26505" s="8" customFormat="1" x14ac:dyDescent="0.35"/>
    <row r="26506" s="8" customFormat="1" x14ac:dyDescent="0.35"/>
    <row r="26507" s="8" customFormat="1" x14ac:dyDescent="0.35"/>
    <row r="26508" s="8" customFormat="1" x14ac:dyDescent="0.35"/>
    <row r="26509" s="8" customFormat="1" x14ac:dyDescent="0.35"/>
    <row r="26510" s="8" customFormat="1" x14ac:dyDescent="0.35"/>
    <row r="26511" s="8" customFormat="1" x14ac:dyDescent="0.35"/>
    <row r="26512" s="8" customFormat="1" x14ac:dyDescent="0.35"/>
    <row r="26513" s="8" customFormat="1" x14ac:dyDescent="0.35"/>
    <row r="26514" s="8" customFormat="1" x14ac:dyDescent="0.35"/>
    <row r="26515" s="8" customFormat="1" x14ac:dyDescent="0.35"/>
    <row r="26516" s="8" customFormat="1" x14ac:dyDescent="0.35"/>
    <row r="26517" s="8" customFormat="1" x14ac:dyDescent="0.35"/>
    <row r="26518" s="8" customFormat="1" x14ac:dyDescent="0.35"/>
    <row r="26519" s="8" customFormat="1" x14ac:dyDescent="0.35"/>
    <row r="26520" s="8" customFormat="1" x14ac:dyDescent="0.35"/>
    <row r="26521" s="8" customFormat="1" x14ac:dyDescent="0.35"/>
    <row r="26522" s="8" customFormat="1" x14ac:dyDescent="0.35"/>
    <row r="26523" s="8" customFormat="1" x14ac:dyDescent="0.35"/>
    <row r="26524" s="8" customFormat="1" x14ac:dyDescent="0.35"/>
    <row r="26525" s="8" customFormat="1" x14ac:dyDescent="0.35"/>
    <row r="26526" s="8" customFormat="1" x14ac:dyDescent="0.35"/>
    <row r="26527" s="8" customFormat="1" x14ac:dyDescent="0.35"/>
    <row r="26528" s="8" customFormat="1" x14ac:dyDescent="0.35"/>
    <row r="26529" s="8" customFormat="1" x14ac:dyDescent="0.35"/>
    <row r="26530" s="8" customFormat="1" x14ac:dyDescent="0.35"/>
    <row r="26531" s="8" customFormat="1" x14ac:dyDescent="0.35"/>
    <row r="26532" s="8" customFormat="1" x14ac:dyDescent="0.35"/>
    <row r="26533" s="8" customFormat="1" x14ac:dyDescent="0.35"/>
    <row r="26534" s="8" customFormat="1" x14ac:dyDescent="0.35"/>
    <row r="26535" s="8" customFormat="1" x14ac:dyDescent="0.35"/>
    <row r="26536" s="8" customFormat="1" x14ac:dyDescent="0.35"/>
    <row r="26537" s="8" customFormat="1" x14ac:dyDescent="0.35"/>
    <row r="26538" s="8" customFormat="1" x14ac:dyDescent="0.35"/>
    <row r="26539" s="8" customFormat="1" x14ac:dyDescent="0.35"/>
    <row r="26540" s="8" customFormat="1" x14ac:dyDescent="0.35"/>
    <row r="26541" s="8" customFormat="1" x14ac:dyDescent="0.35"/>
    <row r="26542" s="8" customFormat="1" x14ac:dyDescent="0.35"/>
    <row r="26543" s="8" customFormat="1" x14ac:dyDescent="0.35"/>
    <row r="26544" s="8" customFormat="1" x14ac:dyDescent="0.35"/>
    <row r="26545" s="8" customFormat="1" x14ac:dyDescent="0.35"/>
    <row r="26546" s="8" customFormat="1" x14ac:dyDescent="0.35"/>
    <row r="26547" s="8" customFormat="1" x14ac:dyDescent="0.35"/>
    <row r="26548" s="8" customFormat="1" x14ac:dyDescent="0.35"/>
    <row r="26549" s="8" customFormat="1" x14ac:dyDescent="0.35"/>
    <row r="26550" s="8" customFormat="1" x14ac:dyDescent="0.35"/>
    <row r="26551" s="8" customFormat="1" x14ac:dyDescent="0.35"/>
    <row r="26552" s="8" customFormat="1" x14ac:dyDescent="0.35"/>
    <row r="26553" s="8" customFormat="1" x14ac:dyDescent="0.35"/>
    <row r="26554" s="8" customFormat="1" x14ac:dyDescent="0.35"/>
    <row r="26555" s="8" customFormat="1" x14ac:dyDescent="0.35"/>
    <row r="26556" s="8" customFormat="1" x14ac:dyDescent="0.35"/>
    <row r="26557" s="8" customFormat="1" x14ac:dyDescent="0.35"/>
    <row r="26558" s="8" customFormat="1" x14ac:dyDescent="0.35"/>
    <row r="26559" s="8" customFormat="1" x14ac:dyDescent="0.35"/>
    <row r="26560" s="8" customFormat="1" x14ac:dyDescent="0.35"/>
    <row r="26561" s="8" customFormat="1" x14ac:dyDescent="0.35"/>
    <row r="26562" s="8" customFormat="1" x14ac:dyDescent="0.35"/>
    <row r="26563" s="8" customFormat="1" x14ac:dyDescent="0.35"/>
    <row r="26564" s="8" customFormat="1" x14ac:dyDescent="0.35"/>
    <row r="26565" s="8" customFormat="1" x14ac:dyDescent="0.35"/>
    <row r="26566" s="8" customFormat="1" x14ac:dyDescent="0.35"/>
    <row r="26567" s="8" customFormat="1" x14ac:dyDescent="0.35"/>
    <row r="26568" s="8" customFormat="1" x14ac:dyDescent="0.35"/>
    <row r="26569" s="8" customFormat="1" x14ac:dyDescent="0.35"/>
    <row r="26570" s="8" customFormat="1" x14ac:dyDescent="0.35"/>
    <row r="26571" s="8" customFormat="1" x14ac:dyDescent="0.35"/>
    <row r="26572" s="8" customFormat="1" x14ac:dyDescent="0.35"/>
    <row r="26573" s="8" customFormat="1" x14ac:dyDescent="0.35"/>
    <row r="26574" s="8" customFormat="1" x14ac:dyDescent="0.35"/>
    <row r="26575" s="8" customFormat="1" x14ac:dyDescent="0.35"/>
    <row r="26576" s="8" customFormat="1" x14ac:dyDescent="0.35"/>
    <row r="26577" s="8" customFormat="1" x14ac:dyDescent="0.35"/>
    <row r="26578" s="8" customFormat="1" x14ac:dyDescent="0.35"/>
    <row r="26579" s="8" customFormat="1" x14ac:dyDescent="0.35"/>
    <row r="26580" s="8" customFormat="1" x14ac:dyDescent="0.35"/>
    <row r="26581" s="8" customFormat="1" x14ac:dyDescent="0.35"/>
    <row r="26582" s="8" customFormat="1" x14ac:dyDescent="0.35"/>
    <row r="26583" s="8" customFormat="1" x14ac:dyDescent="0.35"/>
    <row r="26584" s="8" customFormat="1" x14ac:dyDescent="0.35"/>
    <row r="26585" s="8" customFormat="1" x14ac:dyDescent="0.35"/>
    <row r="26586" s="8" customFormat="1" x14ac:dyDescent="0.35"/>
    <row r="26587" s="8" customFormat="1" x14ac:dyDescent="0.35"/>
    <row r="26588" s="8" customFormat="1" x14ac:dyDescent="0.35"/>
    <row r="26589" s="8" customFormat="1" x14ac:dyDescent="0.35"/>
    <row r="26590" s="8" customFormat="1" x14ac:dyDescent="0.35"/>
    <row r="26591" s="8" customFormat="1" x14ac:dyDescent="0.35"/>
    <row r="26592" s="8" customFormat="1" x14ac:dyDescent="0.35"/>
    <row r="26593" s="8" customFormat="1" x14ac:dyDescent="0.35"/>
    <row r="26594" s="8" customFormat="1" x14ac:dyDescent="0.35"/>
    <row r="26595" s="8" customFormat="1" x14ac:dyDescent="0.35"/>
    <row r="26596" s="8" customFormat="1" x14ac:dyDescent="0.35"/>
    <row r="26597" s="8" customFormat="1" x14ac:dyDescent="0.35"/>
    <row r="26598" s="8" customFormat="1" x14ac:dyDescent="0.35"/>
    <row r="26599" s="8" customFormat="1" x14ac:dyDescent="0.35"/>
    <row r="26600" s="8" customFormat="1" x14ac:dyDescent="0.35"/>
    <row r="26601" s="8" customFormat="1" x14ac:dyDescent="0.35"/>
    <row r="26602" s="8" customFormat="1" x14ac:dyDescent="0.35"/>
    <row r="26603" s="8" customFormat="1" x14ac:dyDescent="0.35"/>
    <row r="26604" s="8" customFormat="1" x14ac:dyDescent="0.35"/>
    <row r="26605" s="8" customFormat="1" x14ac:dyDescent="0.35"/>
    <row r="26606" s="8" customFormat="1" x14ac:dyDescent="0.35"/>
    <row r="26607" s="8" customFormat="1" x14ac:dyDescent="0.35"/>
    <row r="26608" s="8" customFormat="1" x14ac:dyDescent="0.35"/>
    <row r="26609" s="8" customFormat="1" x14ac:dyDescent="0.35"/>
    <row r="26610" s="8" customFormat="1" x14ac:dyDescent="0.35"/>
    <row r="26611" s="8" customFormat="1" x14ac:dyDescent="0.35"/>
    <row r="26612" s="8" customFormat="1" x14ac:dyDescent="0.35"/>
    <row r="26613" s="8" customFormat="1" x14ac:dyDescent="0.35"/>
    <row r="26614" s="8" customFormat="1" x14ac:dyDescent="0.35"/>
    <row r="26615" s="8" customFormat="1" x14ac:dyDescent="0.35"/>
    <row r="26616" s="8" customFormat="1" x14ac:dyDescent="0.35"/>
    <row r="26617" s="8" customFormat="1" x14ac:dyDescent="0.35"/>
    <row r="26618" s="8" customFormat="1" x14ac:dyDescent="0.35"/>
    <row r="26619" s="8" customFormat="1" x14ac:dyDescent="0.35"/>
    <row r="26620" s="8" customFormat="1" x14ac:dyDescent="0.35"/>
    <row r="26621" s="8" customFormat="1" x14ac:dyDescent="0.35"/>
    <row r="26622" s="8" customFormat="1" x14ac:dyDescent="0.35"/>
    <row r="26623" s="8" customFormat="1" x14ac:dyDescent="0.35"/>
    <row r="26624" s="8" customFormat="1" x14ac:dyDescent="0.35"/>
    <row r="26625" s="8" customFormat="1" x14ac:dyDescent="0.35"/>
    <row r="26626" s="8" customFormat="1" x14ac:dyDescent="0.35"/>
    <row r="26627" s="8" customFormat="1" x14ac:dyDescent="0.35"/>
    <row r="26628" s="8" customFormat="1" x14ac:dyDescent="0.35"/>
    <row r="26629" s="8" customFormat="1" x14ac:dyDescent="0.35"/>
    <row r="26630" s="8" customFormat="1" x14ac:dyDescent="0.35"/>
    <row r="26631" s="8" customFormat="1" x14ac:dyDescent="0.35"/>
    <row r="26632" s="8" customFormat="1" x14ac:dyDescent="0.35"/>
    <row r="26633" s="8" customFormat="1" x14ac:dyDescent="0.35"/>
    <row r="26634" s="8" customFormat="1" x14ac:dyDescent="0.35"/>
    <row r="26635" s="8" customFormat="1" x14ac:dyDescent="0.35"/>
    <row r="26636" s="8" customFormat="1" x14ac:dyDescent="0.35"/>
    <row r="26637" s="8" customFormat="1" x14ac:dyDescent="0.35"/>
    <row r="26638" s="8" customFormat="1" x14ac:dyDescent="0.35"/>
    <row r="26639" s="8" customFormat="1" x14ac:dyDescent="0.35"/>
    <row r="26640" s="8" customFormat="1" x14ac:dyDescent="0.35"/>
    <row r="26641" s="8" customFormat="1" x14ac:dyDescent="0.35"/>
    <row r="26642" s="8" customFormat="1" x14ac:dyDescent="0.35"/>
    <row r="26643" s="8" customFormat="1" x14ac:dyDescent="0.35"/>
    <row r="26644" s="8" customFormat="1" x14ac:dyDescent="0.35"/>
    <row r="26645" s="8" customFormat="1" x14ac:dyDescent="0.35"/>
    <row r="26646" s="8" customFormat="1" x14ac:dyDescent="0.35"/>
    <row r="26647" s="8" customFormat="1" x14ac:dyDescent="0.35"/>
    <row r="26648" s="8" customFormat="1" x14ac:dyDescent="0.35"/>
    <row r="26649" s="8" customFormat="1" x14ac:dyDescent="0.35"/>
    <row r="26650" s="8" customFormat="1" x14ac:dyDescent="0.35"/>
    <row r="26651" s="8" customFormat="1" x14ac:dyDescent="0.35"/>
    <row r="26652" s="8" customFormat="1" x14ac:dyDescent="0.35"/>
    <row r="26653" s="8" customFormat="1" x14ac:dyDescent="0.35"/>
    <row r="26654" s="8" customFormat="1" x14ac:dyDescent="0.35"/>
    <row r="26655" s="8" customFormat="1" x14ac:dyDescent="0.35"/>
    <row r="26656" s="8" customFormat="1" x14ac:dyDescent="0.35"/>
    <row r="26657" s="8" customFormat="1" x14ac:dyDescent="0.35"/>
    <row r="26658" s="8" customFormat="1" x14ac:dyDescent="0.35"/>
    <row r="26659" s="8" customFormat="1" x14ac:dyDescent="0.35"/>
    <row r="26660" s="8" customFormat="1" x14ac:dyDescent="0.35"/>
    <row r="26661" s="8" customFormat="1" x14ac:dyDescent="0.35"/>
    <row r="26662" s="8" customFormat="1" x14ac:dyDescent="0.35"/>
    <row r="26663" s="8" customFormat="1" x14ac:dyDescent="0.35"/>
    <row r="26664" s="8" customFormat="1" x14ac:dyDescent="0.35"/>
    <row r="26665" s="8" customFormat="1" x14ac:dyDescent="0.35"/>
    <row r="26666" s="8" customFormat="1" x14ac:dyDescent="0.35"/>
    <row r="26667" s="8" customFormat="1" x14ac:dyDescent="0.35"/>
    <row r="26668" s="8" customFormat="1" x14ac:dyDescent="0.35"/>
    <row r="26669" s="8" customFormat="1" x14ac:dyDescent="0.35"/>
    <row r="26670" s="8" customFormat="1" x14ac:dyDescent="0.35"/>
    <row r="26671" s="8" customFormat="1" x14ac:dyDescent="0.35"/>
    <row r="26672" s="8" customFormat="1" x14ac:dyDescent="0.35"/>
    <row r="26673" s="8" customFormat="1" x14ac:dyDescent="0.35"/>
    <row r="26674" s="8" customFormat="1" x14ac:dyDescent="0.35"/>
    <row r="26675" s="8" customFormat="1" x14ac:dyDescent="0.35"/>
    <row r="26676" s="8" customFormat="1" x14ac:dyDescent="0.35"/>
    <row r="26677" s="8" customFormat="1" x14ac:dyDescent="0.35"/>
    <row r="26678" s="8" customFormat="1" x14ac:dyDescent="0.35"/>
    <row r="26679" s="8" customFormat="1" x14ac:dyDescent="0.35"/>
    <row r="26680" s="8" customFormat="1" x14ac:dyDescent="0.35"/>
    <row r="26681" s="8" customFormat="1" x14ac:dyDescent="0.35"/>
    <row r="26682" s="8" customFormat="1" x14ac:dyDescent="0.35"/>
    <row r="26683" s="8" customFormat="1" x14ac:dyDescent="0.35"/>
    <row r="26684" s="8" customFormat="1" x14ac:dyDescent="0.35"/>
    <row r="26685" s="8" customFormat="1" x14ac:dyDescent="0.35"/>
    <row r="26686" s="8" customFormat="1" x14ac:dyDescent="0.35"/>
    <row r="26687" s="8" customFormat="1" x14ac:dyDescent="0.35"/>
    <row r="26688" s="8" customFormat="1" x14ac:dyDescent="0.35"/>
    <row r="26689" s="8" customFormat="1" x14ac:dyDescent="0.35"/>
    <row r="26690" s="8" customFormat="1" x14ac:dyDescent="0.35"/>
    <row r="26691" s="8" customFormat="1" x14ac:dyDescent="0.35"/>
    <row r="26692" s="8" customFormat="1" x14ac:dyDescent="0.35"/>
    <row r="26693" s="8" customFormat="1" x14ac:dyDescent="0.35"/>
    <row r="26694" s="8" customFormat="1" x14ac:dyDescent="0.35"/>
    <row r="26695" s="8" customFormat="1" x14ac:dyDescent="0.35"/>
    <row r="26696" s="8" customFormat="1" x14ac:dyDescent="0.35"/>
    <row r="26697" s="8" customFormat="1" x14ac:dyDescent="0.35"/>
    <row r="26698" s="8" customFormat="1" x14ac:dyDescent="0.35"/>
    <row r="26699" s="8" customFormat="1" x14ac:dyDescent="0.35"/>
    <row r="26700" s="8" customFormat="1" x14ac:dyDescent="0.35"/>
    <row r="26701" s="8" customFormat="1" x14ac:dyDescent="0.35"/>
    <row r="26702" s="8" customFormat="1" x14ac:dyDescent="0.35"/>
    <row r="26703" s="8" customFormat="1" x14ac:dyDescent="0.35"/>
    <row r="26704" s="8" customFormat="1" x14ac:dyDescent="0.35"/>
    <row r="26705" s="8" customFormat="1" x14ac:dyDescent="0.35"/>
    <row r="26706" s="8" customFormat="1" x14ac:dyDescent="0.35"/>
    <row r="26707" s="8" customFormat="1" x14ac:dyDescent="0.35"/>
    <row r="26708" s="8" customFormat="1" x14ac:dyDescent="0.35"/>
    <row r="26709" s="8" customFormat="1" x14ac:dyDescent="0.35"/>
    <row r="26710" s="8" customFormat="1" x14ac:dyDescent="0.35"/>
    <row r="26711" s="8" customFormat="1" x14ac:dyDescent="0.35"/>
    <row r="26712" s="8" customFormat="1" x14ac:dyDescent="0.35"/>
    <row r="26713" s="8" customFormat="1" x14ac:dyDescent="0.35"/>
    <row r="26714" s="8" customFormat="1" x14ac:dyDescent="0.35"/>
    <row r="26715" s="8" customFormat="1" x14ac:dyDescent="0.35"/>
    <row r="26716" s="8" customFormat="1" x14ac:dyDescent="0.35"/>
    <row r="26717" s="8" customFormat="1" x14ac:dyDescent="0.35"/>
    <row r="26718" s="8" customFormat="1" x14ac:dyDescent="0.35"/>
    <row r="26719" s="8" customFormat="1" x14ac:dyDescent="0.35"/>
    <row r="26720" s="8" customFormat="1" x14ac:dyDescent="0.35"/>
    <row r="26721" s="8" customFormat="1" x14ac:dyDescent="0.35"/>
    <row r="26722" s="8" customFormat="1" x14ac:dyDescent="0.35"/>
    <row r="26723" s="8" customFormat="1" x14ac:dyDescent="0.35"/>
    <row r="26724" s="8" customFormat="1" x14ac:dyDescent="0.35"/>
    <row r="26725" s="8" customFormat="1" x14ac:dyDescent="0.35"/>
    <row r="26726" s="8" customFormat="1" x14ac:dyDescent="0.35"/>
    <row r="26727" s="8" customFormat="1" x14ac:dyDescent="0.35"/>
    <row r="26728" s="8" customFormat="1" x14ac:dyDescent="0.35"/>
    <row r="26729" s="8" customFormat="1" x14ac:dyDescent="0.35"/>
    <row r="26730" s="8" customFormat="1" x14ac:dyDescent="0.35"/>
    <row r="26731" s="8" customFormat="1" x14ac:dyDescent="0.35"/>
    <row r="26732" s="8" customFormat="1" x14ac:dyDescent="0.35"/>
    <row r="26733" s="8" customFormat="1" x14ac:dyDescent="0.35"/>
    <row r="26734" s="8" customFormat="1" x14ac:dyDescent="0.35"/>
    <row r="26735" s="8" customFormat="1" x14ac:dyDescent="0.35"/>
    <row r="26736" s="8" customFormat="1" x14ac:dyDescent="0.35"/>
    <row r="26737" s="8" customFormat="1" x14ac:dyDescent="0.35"/>
    <row r="26738" s="8" customFormat="1" x14ac:dyDescent="0.35"/>
    <row r="26739" s="8" customFormat="1" x14ac:dyDescent="0.35"/>
    <row r="26740" s="8" customFormat="1" x14ac:dyDescent="0.35"/>
    <row r="26741" s="8" customFormat="1" x14ac:dyDescent="0.35"/>
    <row r="26742" s="8" customFormat="1" x14ac:dyDescent="0.35"/>
    <row r="26743" s="8" customFormat="1" x14ac:dyDescent="0.35"/>
    <row r="26744" s="8" customFormat="1" x14ac:dyDescent="0.35"/>
    <row r="26745" s="8" customFormat="1" x14ac:dyDescent="0.35"/>
    <row r="26746" s="8" customFormat="1" x14ac:dyDescent="0.35"/>
    <row r="26747" s="8" customFormat="1" x14ac:dyDescent="0.35"/>
    <row r="26748" s="8" customFormat="1" x14ac:dyDescent="0.35"/>
    <row r="26749" s="8" customFormat="1" x14ac:dyDescent="0.35"/>
    <row r="26750" s="8" customFormat="1" x14ac:dyDescent="0.35"/>
    <row r="26751" s="8" customFormat="1" x14ac:dyDescent="0.35"/>
    <row r="26752" s="8" customFormat="1" x14ac:dyDescent="0.35"/>
    <row r="26753" s="8" customFormat="1" x14ac:dyDescent="0.35"/>
    <row r="26754" s="8" customFormat="1" x14ac:dyDescent="0.35"/>
    <row r="26755" s="8" customFormat="1" x14ac:dyDescent="0.35"/>
    <row r="26756" s="8" customFormat="1" x14ac:dyDescent="0.35"/>
    <row r="26757" s="8" customFormat="1" x14ac:dyDescent="0.35"/>
    <row r="26758" s="8" customFormat="1" x14ac:dyDescent="0.35"/>
    <row r="26759" s="8" customFormat="1" x14ac:dyDescent="0.35"/>
    <row r="26760" s="8" customFormat="1" x14ac:dyDescent="0.35"/>
    <row r="26761" s="8" customFormat="1" x14ac:dyDescent="0.35"/>
    <row r="26762" s="8" customFormat="1" x14ac:dyDescent="0.35"/>
    <row r="26763" s="8" customFormat="1" x14ac:dyDescent="0.35"/>
    <row r="26764" s="8" customFormat="1" x14ac:dyDescent="0.35"/>
    <row r="26765" s="8" customFormat="1" x14ac:dyDescent="0.35"/>
    <row r="26766" s="8" customFormat="1" x14ac:dyDescent="0.35"/>
    <row r="26767" s="8" customFormat="1" x14ac:dyDescent="0.35"/>
    <row r="26768" s="8" customFormat="1" x14ac:dyDescent="0.35"/>
    <row r="26769" s="8" customFormat="1" x14ac:dyDescent="0.35"/>
    <row r="26770" s="8" customFormat="1" x14ac:dyDescent="0.35"/>
    <row r="26771" s="8" customFormat="1" x14ac:dyDescent="0.35"/>
    <row r="26772" s="8" customFormat="1" x14ac:dyDescent="0.35"/>
    <row r="26773" s="8" customFormat="1" x14ac:dyDescent="0.35"/>
    <row r="26774" s="8" customFormat="1" x14ac:dyDescent="0.35"/>
    <row r="26775" s="8" customFormat="1" x14ac:dyDescent="0.35"/>
    <row r="26776" s="8" customFormat="1" x14ac:dyDescent="0.35"/>
    <row r="26777" s="8" customFormat="1" x14ac:dyDescent="0.35"/>
    <row r="26778" s="8" customFormat="1" x14ac:dyDescent="0.35"/>
    <row r="26779" s="8" customFormat="1" x14ac:dyDescent="0.35"/>
    <row r="26780" s="8" customFormat="1" x14ac:dyDescent="0.35"/>
    <row r="26781" s="8" customFormat="1" x14ac:dyDescent="0.35"/>
    <row r="26782" s="8" customFormat="1" x14ac:dyDescent="0.35"/>
    <row r="26783" s="8" customFormat="1" x14ac:dyDescent="0.35"/>
    <row r="26784" s="8" customFormat="1" x14ac:dyDescent="0.35"/>
    <row r="26785" s="8" customFormat="1" x14ac:dyDescent="0.35"/>
    <row r="26786" s="8" customFormat="1" x14ac:dyDescent="0.35"/>
    <row r="26787" s="8" customFormat="1" x14ac:dyDescent="0.35"/>
    <row r="26788" s="8" customFormat="1" x14ac:dyDescent="0.35"/>
    <row r="26789" s="8" customFormat="1" x14ac:dyDescent="0.35"/>
    <row r="26790" s="8" customFormat="1" x14ac:dyDescent="0.35"/>
    <row r="26791" s="8" customFormat="1" x14ac:dyDescent="0.35"/>
    <row r="26792" s="8" customFormat="1" x14ac:dyDescent="0.35"/>
    <row r="26793" s="8" customFormat="1" x14ac:dyDescent="0.35"/>
    <row r="26794" s="8" customFormat="1" x14ac:dyDescent="0.35"/>
    <row r="26795" s="8" customFormat="1" x14ac:dyDescent="0.35"/>
    <row r="26796" s="8" customFormat="1" x14ac:dyDescent="0.35"/>
    <row r="26797" s="8" customFormat="1" x14ac:dyDescent="0.35"/>
    <row r="26798" s="8" customFormat="1" x14ac:dyDescent="0.35"/>
    <row r="26799" s="8" customFormat="1" x14ac:dyDescent="0.35"/>
    <row r="26800" s="8" customFormat="1" x14ac:dyDescent="0.35"/>
    <row r="26801" s="8" customFormat="1" x14ac:dyDescent="0.35"/>
    <row r="26802" s="8" customFormat="1" x14ac:dyDescent="0.35"/>
    <row r="26803" s="8" customFormat="1" x14ac:dyDescent="0.35"/>
    <row r="26804" s="8" customFormat="1" x14ac:dyDescent="0.35"/>
    <row r="26805" s="8" customFormat="1" x14ac:dyDescent="0.35"/>
    <row r="26806" s="8" customFormat="1" x14ac:dyDescent="0.35"/>
    <row r="26807" s="8" customFormat="1" x14ac:dyDescent="0.35"/>
    <row r="26808" s="8" customFormat="1" x14ac:dyDescent="0.35"/>
    <row r="26809" s="8" customFormat="1" x14ac:dyDescent="0.35"/>
    <row r="26810" s="8" customFormat="1" x14ac:dyDescent="0.35"/>
    <row r="26811" s="8" customFormat="1" x14ac:dyDescent="0.35"/>
    <row r="26812" s="8" customFormat="1" x14ac:dyDescent="0.35"/>
    <row r="26813" s="8" customFormat="1" x14ac:dyDescent="0.35"/>
    <row r="26814" s="8" customFormat="1" x14ac:dyDescent="0.35"/>
    <row r="26815" s="8" customFormat="1" x14ac:dyDescent="0.35"/>
    <row r="26816" s="8" customFormat="1" x14ac:dyDescent="0.35"/>
    <row r="26817" s="8" customFormat="1" x14ac:dyDescent="0.35"/>
    <row r="26818" s="8" customFormat="1" x14ac:dyDescent="0.35"/>
    <row r="26819" s="8" customFormat="1" x14ac:dyDescent="0.35"/>
    <row r="26820" s="8" customFormat="1" x14ac:dyDescent="0.35"/>
    <row r="26821" s="8" customFormat="1" x14ac:dyDescent="0.35"/>
    <row r="26822" s="8" customFormat="1" x14ac:dyDescent="0.35"/>
    <row r="26823" s="8" customFormat="1" x14ac:dyDescent="0.35"/>
    <row r="26824" s="8" customFormat="1" x14ac:dyDescent="0.35"/>
    <row r="26825" s="8" customFormat="1" x14ac:dyDescent="0.35"/>
    <row r="26826" s="8" customFormat="1" x14ac:dyDescent="0.35"/>
    <row r="26827" s="8" customFormat="1" x14ac:dyDescent="0.35"/>
    <row r="26828" s="8" customFormat="1" x14ac:dyDescent="0.35"/>
    <row r="26829" s="8" customFormat="1" x14ac:dyDescent="0.35"/>
    <row r="26830" s="8" customFormat="1" x14ac:dyDescent="0.35"/>
    <row r="26831" s="8" customFormat="1" x14ac:dyDescent="0.35"/>
    <row r="26832" s="8" customFormat="1" x14ac:dyDescent="0.35"/>
    <row r="26833" s="8" customFormat="1" x14ac:dyDescent="0.35"/>
    <row r="26834" s="8" customFormat="1" x14ac:dyDescent="0.35"/>
    <row r="26835" s="8" customFormat="1" x14ac:dyDescent="0.35"/>
    <row r="26836" s="8" customFormat="1" x14ac:dyDescent="0.35"/>
    <row r="26837" s="8" customFormat="1" x14ac:dyDescent="0.35"/>
    <row r="26838" s="8" customFormat="1" x14ac:dyDescent="0.35"/>
    <row r="26839" s="8" customFormat="1" x14ac:dyDescent="0.35"/>
    <row r="26840" s="8" customFormat="1" x14ac:dyDescent="0.35"/>
    <row r="26841" s="8" customFormat="1" x14ac:dyDescent="0.35"/>
    <row r="26842" s="8" customFormat="1" x14ac:dyDescent="0.35"/>
    <row r="26843" s="8" customFormat="1" x14ac:dyDescent="0.35"/>
    <row r="26844" s="8" customFormat="1" x14ac:dyDescent="0.35"/>
    <row r="26845" s="8" customFormat="1" x14ac:dyDescent="0.35"/>
    <row r="26846" s="8" customFormat="1" x14ac:dyDescent="0.35"/>
    <row r="26847" s="8" customFormat="1" x14ac:dyDescent="0.35"/>
    <row r="26848" s="8" customFormat="1" x14ac:dyDescent="0.35"/>
    <row r="26849" s="8" customFormat="1" x14ac:dyDescent="0.35"/>
    <row r="26850" s="8" customFormat="1" x14ac:dyDescent="0.35"/>
    <row r="26851" s="8" customFormat="1" x14ac:dyDescent="0.35"/>
    <row r="26852" s="8" customFormat="1" x14ac:dyDescent="0.35"/>
    <row r="26853" s="8" customFormat="1" x14ac:dyDescent="0.35"/>
    <row r="26854" s="8" customFormat="1" x14ac:dyDescent="0.35"/>
    <row r="26855" s="8" customFormat="1" x14ac:dyDescent="0.35"/>
    <row r="26856" s="8" customFormat="1" x14ac:dyDescent="0.35"/>
    <row r="26857" s="8" customFormat="1" x14ac:dyDescent="0.35"/>
    <row r="26858" s="8" customFormat="1" x14ac:dyDescent="0.35"/>
    <row r="26859" s="8" customFormat="1" x14ac:dyDescent="0.35"/>
    <row r="26860" s="8" customFormat="1" x14ac:dyDescent="0.35"/>
    <row r="26861" s="8" customFormat="1" x14ac:dyDescent="0.35"/>
    <row r="26862" s="8" customFormat="1" x14ac:dyDescent="0.35"/>
    <row r="26863" s="8" customFormat="1" x14ac:dyDescent="0.35"/>
    <row r="26864" s="8" customFormat="1" x14ac:dyDescent="0.35"/>
    <row r="26865" s="8" customFormat="1" x14ac:dyDescent="0.35"/>
    <row r="26866" s="8" customFormat="1" x14ac:dyDescent="0.35"/>
    <row r="26867" s="8" customFormat="1" x14ac:dyDescent="0.35"/>
    <row r="26868" s="8" customFormat="1" x14ac:dyDescent="0.35"/>
    <row r="26869" s="8" customFormat="1" x14ac:dyDescent="0.35"/>
    <row r="26870" s="8" customFormat="1" x14ac:dyDescent="0.35"/>
    <row r="26871" s="8" customFormat="1" x14ac:dyDescent="0.35"/>
    <row r="26872" s="8" customFormat="1" x14ac:dyDescent="0.35"/>
    <row r="26873" s="8" customFormat="1" x14ac:dyDescent="0.35"/>
    <row r="26874" s="8" customFormat="1" x14ac:dyDescent="0.35"/>
    <row r="26875" s="8" customFormat="1" x14ac:dyDescent="0.35"/>
    <row r="26876" s="8" customFormat="1" x14ac:dyDescent="0.35"/>
    <row r="26877" s="8" customFormat="1" x14ac:dyDescent="0.35"/>
    <row r="26878" s="8" customFormat="1" x14ac:dyDescent="0.35"/>
    <row r="26879" s="8" customFormat="1" x14ac:dyDescent="0.35"/>
    <row r="26880" s="8" customFormat="1" x14ac:dyDescent="0.35"/>
    <row r="26881" s="8" customFormat="1" x14ac:dyDescent="0.35"/>
    <row r="26882" s="8" customFormat="1" x14ac:dyDescent="0.35"/>
    <row r="26883" s="8" customFormat="1" x14ac:dyDescent="0.35"/>
    <row r="26884" s="8" customFormat="1" x14ac:dyDescent="0.35"/>
    <row r="26885" s="8" customFormat="1" x14ac:dyDescent="0.35"/>
    <row r="26886" s="8" customFormat="1" x14ac:dyDescent="0.35"/>
    <row r="26887" s="8" customFormat="1" x14ac:dyDescent="0.35"/>
    <row r="26888" s="8" customFormat="1" x14ac:dyDescent="0.35"/>
    <row r="26889" s="8" customFormat="1" x14ac:dyDescent="0.35"/>
    <row r="26890" s="8" customFormat="1" x14ac:dyDescent="0.35"/>
    <row r="26891" s="8" customFormat="1" x14ac:dyDescent="0.35"/>
    <row r="26892" s="8" customFormat="1" x14ac:dyDescent="0.35"/>
    <row r="26893" s="8" customFormat="1" x14ac:dyDescent="0.35"/>
    <row r="26894" s="8" customFormat="1" x14ac:dyDescent="0.35"/>
    <row r="26895" s="8" customFormat="1" x14ac:dyDescent="0.35"/>
    <row r="26896" s="8" customFormat="1" x14ac:dyDescent="0.35"/>
    <row r="26897" s="8" customFormat="1" x14ac:dyDescent="0.35"/>
    <row r="26898" s="8" customFormat="1" x14ac:dyDescent="0.35"/>
    <row r="26899" s="8" customFormat="1" x14ac:dyDescent="0.35"/>
    <row r="26900" s="8" customFormat="1" x14ac:dyDescent="0.35"/>
    <row r="26901" s="8" customFormat="1" x14ac:dyDescent="0.35"/>
    <row r="26902" s="8" customFormat="1" x14ac:dyDescent="0.35"/>
    <row r="26903" s="8" customFormat="1" x14ac:dyDescent="0.35"/>
    <row r="26904" s="8" customFormat="1" x14ac:dyDescent="0.35"/>
    <row r="26905" s="8" customFormat="1" x14ac:dyDescent="0.35"/>
    <row r="26906" s="8" customFormat="1" x14ac:dyDescent="0.35"/>
    <row r="26907" s="8" customFormat="1" x14ac:dyDescent="0.35"/>
    <row r="26908" s="8" customFormat="1" x14ac:dyDescent="0.35"/>
    <row r="26909" s="8" customFormat="1" x14ac:dyDescent="0.35"/>
    <row r="26910" s="8" customFormat="1" x14ac:dyDescent="0.35"/>
    <row r="26911" s="8" customFormat="1" x14ac:dyDescent="0.35"/>
    <row r="26912" s="8" customFormat="1" x14ac:dyDescent="0.35"/>
    <row r="26913" s="8" customFormat="1" x14ac:dyDescent="0.35"/>
    <row r="26914" s="8" customFormat="1" x14ac:dyDescent="0.35"/>
    <row r="26915" s="8" customFormat="1" x14ac:dyDescent="0.35"/>
    <row r="26916" s="8" customFormat="1" x14ac:dyDescent="0.35"/>
    <row r="26917" s="8" customFormat="1" x14ac:dyDescent="0.35"/>
    <row r="26918" s="8" customFormat="1" x14ac:dyDescent="0.35"/>
    <row r="26919" s="8" customFormat="1" x14ac:dyDescent="0.35"/>
    <row r="26920" s="8" customFormat="1" x14ac:dyDescent="0.35"/>
    <row r="26921" s="8" customFormat="1" x14ac:dyDescent="0.35"/>
    <row r="26922" s="8" customFormat="1" x14ac:dyDescent="0.35"/>
    <row r="26923" s="8" customFormat="1" x14ac:dyDescent="0.35"/>
    <row r="26924" s="8" customFormat="1" x14ac:dyDescent="0.35"/>
    <row r="26925" s="8" customFormat="1" x14ac:dyDescent="0.35"/>
    <row r="26926" s="8" customFormat="1" x14ac:dyDescent="0.35"/>
    <row r="26927" s="8" customFormat="1" x14ac:dyDescent="0.35"/>
    <row r="26928" s="8" customFormat="1" x14ac:dyDescent="0.35"/>
    <row r="26929" s="8" customFormat="1" x14ac:dyDescent="0.35"/>
    <row r="26930" s="8" customFormat="1" x14ac:dyDescent="0.35"/>
    <row r="26931" s="8" customFormat="1" x14ac:dyDescent="0.35"/>
    <row r="26932" s="8" customFormat="1" x14ac:dyDescent="0.35"/>
    <row r="26933" s="8" customFormat="1" x14ac:dyDescent="0.35"/>
    <row r="26934" s="8" customFormat="1" x14ac:dyDescent="0.35"/>
    <row r="26935" s="8" customFormat="1" x14ac:dyDescent="0.35"/>
    <row r="26936" s="8" customFormat="1" x14ac:dyDescent="0.35"/>
    <row r="26937" s="8" customFormat="1" x14ac:dyDescent="0.35"/>
    <row r="26938" s="8" customFormat="1" x14ac:dyDescent="0.35"/>
    <row r="26939" s="8" customFormat="1" x14ac:dyDescent="0.35"/>
    <row r="26940" s="8" customFormat="1" x14ac:dyDescent="0.35"/>
    <row r="26941" s="8" customFormat="1" x14ac:dyDescent="0.35"/>
    <row r="26942" s="8" customFormat="1" x14ac:dyDescent="0.35"/>
    <row r="26943" s="8" customFormat="1" x14ac:dyDescent="0.35"/>
    <row r="26944" s="8" customFormat="1" x14ac:dyDescent="0.35"/>
    <row r="26945" s="8" customFormat="1" x14ac:dyDescent="0.35"/>
    <row r="26946" s="8" customFormat="1" x14ac:dyDescent="0.35"/>
    <row r="26947" s="8" customFormat="1" x14ac:dyDescent="0.35"/>
    <row r="26948" s="8" customFormat="1" x14ac:dyDescent="0.35"/>
    <row r="26949" s="8" customFormat="1" x14ac:dyDescent="0.35"/>
    <row r="26950" s="8" customFormat="1" x14ac:dyDescent="0.35"/>
    <row r="26951" s="8" customFormat="1" x14ac:dyDescent="0.35"/>
    <row r="26952" s="8" customFormat="1" x14ac:dyDescent="0.35"/>
    <row r="26953" s="8" customFormat="1" x14ac:dyDescent="0.35"/>
    <row r="26954" s="8" customFormat="1" x14ac:dyDescent="0.35"/>
    <row r="26955" s="8" customFormat="1" x14ac:dyDescent="0.35"/>
    <row r="26956" s="8" customFormat="1" x14ac:dyDescent="0.35"/>
    <row r="26957" s="8" customFormat="1" x14ac:dyDescent="0.35"/>
    <row r="26958" s="8" customFormat="1" x14ac:dyDescent="0.35"/>
    <row r="26959" s="8" customFormat="1" x14ac:dyDescent="0.35"/>
    <row r="26960" s="8" customFormat="1" x14ac:dyDescent="0.35"/>
    <row r="26961" s="8" customFormat="1" x14ac:dyDescent="0.35"/>
    <row r="26962" s="8" customFormat="1" x14ac:dyDescent="0.35"/>
    <row r="26963" s="8" customFormat="1" x14ac:dyDescent="0.35"/>
    <row r="26964" s="8" customFormat="1" x14ac:dyDescent="0.35"/>
    <row r="26965" s="8" customFormat="1" x14ac:dyDescent="0.35"/>
    <row r="26966" s="8" customFormat="1" x14ac:dyDescent="0.35"/>
    <row r="26967" s="8" customFormat="1" x14ac:dyDescent="0.35"/>
    <row r="26968" s="8" customFormat="1" x14ac:dyDescent="0.35"/>
    <row r="26969" s="8" customFormat="1" x14ac:dyDescent="0.35"/>
    <row r="26970" s="8" customFormat="1" x14ac:dyDescent="0.35"/>
    <row r="26971" s="8" customFormat="1" x14ac:dyDescent="0.35"/>
    <row r="26972" s="8" customFormat="1" x14ac:dyDescent="0.35"/>
    <row r="26973" s="8" customFormat="1" x14ac:dyDescent="0.35"/>
    <row r="26974" s="8" customFormat="1" x14ac:dyDescent="0.35"/>
    <row r="26975" s="8" customFormat="1" x14ac:dyDescent="0.35"/>
    <row r="26976" s="8" customFormat="1" x14ac:dyDescent="0.35"/>
    <row r="26977" s="8" customFormat="1" x14ac:dyDescent="0.35"/>
    <row r="26978" s="8" customFormat="1" x14ac:dyDescent="0.35"/>
    <row r="26979" s="8" customFormat="1" x14ac:dyDescent="0.35"/>
    <row r="26980" s="8" customFormat="1" x14ac:dyDescent="0.35"/>
    <row r="26981" s="8" customFormat="1" x14ac:dyDescent="0.35"/>
    <row r="26982" s="8" customFormat="1" x14ac:dyDescent="0.35"/>
    <row r="26983" s="8" customFormat="1" x14ac:dyDescent="0.35"/>
    <row r="26984" s="8" customFormat="1" x14ac:dyDescent="0.35"/>
    <row r="26985" s="8" customFormat="1" x14ac:dyDescent="0.35"/>
    <row r="26986" s="8" customFormat="1" x14ac:dyDescent="0.35"/>
    <row r="26987" s="8" customFormat="1" x14ac:dyDescent="0.35"/>
    <row r="26988" s="8" customFormat="1" x14ac:dyDescent="0.35"/>
    <row r="26989" s="8" customFormat="1" x14ac:dyDescent="0.35"/>
    <row r="26990" s="8" customFormat="1" x14ac:dyDescent="0.35"/>
    <row r="26991" s="8" customFormat="1" x14ac:dyDescent="0.35"/>
    <row r="26992" s="8" customFormat="1" x14ac:dyDescent="0.35"/>
    <row r="26993" s="8" customFormat="1" x14ac:dyDescent="0.35"/>
    <row r="26994" s="8" customFormat="1" x14ac:dyDescent="0.35"/>
    <row r="26995" s="8" customFormat="1" x14ac:dyDescent="0.35"/>
    <row r="26996" s="8" customFormat="1" x14ac:dyDescent="0.35"/>
    <row r="26997" s="8" customFormat="1" x14ac:dyDescent="0.35"/>
    <row r="26998" s="8" customFormat="1" x14ac:dyDescent="0.35"/>
    <row r="26999" s="8" customFormat="1" x14ac:dyDescent="0.35"/>
    <row r="27000" s="8" customFormat="1" x14ac:dyDescent="0.35"/>
    <row r="27001" s="8" customFormat="1" x14ac:dyDescent="0.35"/>
    <row r="27002" s="8" customFormat="1" x14ac:dyDescent="0.35"/>
    <row r="27003" s="8" customFormat="1" x14ac:dyDescent="0.35"/>
    <row r="27004" s="8" customFormat="1" x14ac:dyDescent="0.35"/>
    <row r="27005" s="8" customFormat="1" x14ac:dyDescent="0.35"/>
    <row r="27006" s="8" customFormat="1" x14ac:dyDescent="0.35"/>
    <row r="27007" s="8" customFormat="1" x14ac:dyDescent="0.35"/>
    <row r="27008" s="8" customFormat="1" x14ac:dyDescent="0.35"/>
    <row r="27009" s="8" customFormat="1" x14ac:dyDescent="0.35"/>
    <row r="27010" s="8" customFormat="1" x14ac:dyDescent="0.35"/>
    <row r="27011" s="8" customFormat="1" x14ac:dyDescent="0.35"/>
    <row r="27012" s="8" customFormat="1" x14ac:dyDescent="0.35"/>
    <row r="27013" s="8" customFormat="1" x14ac:dyDescent="0.35"/>
    <row r="27014" s="8" customFormat="1" x14ac:dyDescent="0.35"/>
    <row r="27015" s="8" customFormat="1" x14ac:dyDescent="0.35"/>
    <row r="27016" s="8" customFormat="1" x14ac:dyDescent="0.35"/>
    <row r="27017" s="8" customFormat="1" x14ac:dyDescent="0.35"/>
    <row r="27018" s="8" customFormat="1" x14ac:dyDescent="0.35"/>
    <row r="27019" s="8" customFormat="1" x14ac:dyDescent="0.35"/>
    <row r="27020" s="8" customFormat="1" x14ac:dyDescent="0.35"/>
    <row r="27021" s="8" customFormat="1" x14ac:dyDescent="0.35"/>
    <row r="27022" s="8" customFormat="1" x14ac:dyDescent="0.35"/>
    <row r="27023" s="8" customFormat="1" x14ac:dyDescent="0.35"/>
    <row r="27024" s="8" customFormat="1" x14ac:dyDescent="0.35"/>
    <row r="27025" s="8" customFormat="1" x14ac:dyDescent="0.35"/>
    <row r="27026" s="8" customFormat="1" x14ac:dyDescent="0.35"/>
    <row r="27027" s="8" customFormat="1" x14ac:dyDescent="0.35"/>
    <row r="27028" s="8" customFormat="1" x14ac:dyDescent="0.35"/>
    <row r="27029" s="8" customFormat="1" x14ac:dyDescent="0.35"/>
    <row r="27030" s="8" customFormat="1" x14ac:dyDescent="0.35"/>
    <row r="27031" s="8" customFormat="1" x14ac:dyDescent="0.35"/>
    <row r="27032" s="8" customFormat="1" x14ac:dyDescent="0.35"/>
    <row r="27033" s="8" customFormat="1" x14ac:dyDescent="0.35"/>
    <row r="27034" s="8" customFormat="1" x14ac:dyDescent="0.35"/>
    <row r="27035" s="8" customFormat="1" x14ac:dyDescent="0.35"/>
    <row r="27036" s="8" customFormat="1" x14ac:dyDescent="0.35"/>
    <row r="27037" s="8" customFormat="1" x14ac:dyDescent="0.35"/>
    <row r="27038" s="8" customFormat="1" x14ac:dyDescent="0.35"/>
    <row r="27039" s="8" customFormat="1" x14ac:dyDescent="0.35"/>
    <row r="27040" s="8" customFormat="1" x14ac:dyDescent="0.35"/>
    <row r="27041" s="8" customFormat="1" x14ac:dyDescent="0.35"/>
    <row r="27042" s="8" customFormat="1" x14ac:dyDescent="0.35"/>
    <row r="27043" s="8" customFormat="1" x14ac:dyDescent="0.35"/>
    <row r="27044" s="8" customFormat="1" x14ac:dyDescent="0.35"/>
    <row r="27045" s="8" customFormat="1" x14ac:dyDescent="0.35"/>
    <row r="27046" s="8" customFormat="1" x14ac:dyDescent="0.35"/>
    <row r="27047" s="8" customFormat="1" x14ac:dyDescent="0.35"/>
    <row r="27048" s="8" customFormat="1" x14ac:dyDescent="0.35"/>
    <row r="27049" s="8" customFormat="1" x14ac:dyDescent="0.35"/>
    <row r="27050" s="8" customFormat="1" x14ac:dyDescent="0.35"/>
    <row r="27051" s="8" customFormat="1" x14ac:dyDescent="0.35"/>
    <row r="27052" s="8" customFormat="1" x14ac:dyDescent="0.35"/>
    <row r="27053" s="8" customFormat="1" x14ac:dyDescent="0.35"/>
    <row r="27054" s="8" customFormat="1" x14ac:dyDescent="0.35"/>
    <row r="27055" s="8" customFormat="1" x14ac:dyDescent="0.35"/>
    <row r="27056" s="8" customFormat="1" x14ac:dyDescent="0.35"/>
    <row r="27057" s="8" customFormat="1" x14ac:dyDescent="0.35"/>
    <row r="27058" s="8" customFormat="1" x14ac:dyDescent="0.35"/>
    <row r="27059" s="8" customFormat="1" x14ac:dyDescent="0.35"/>
    <row r="27060" s="8" customFormat="1" x14ac:dyDescent="0.35"/>
    <row r="27061" s="8" customFormat="1" x14ac:dyDescent="0.35"/>
    <row r="27062" s="8" customFormat="1" x14ac:dyDescent="0.35"/>
    <row r="27063" s="8" customFormat="1" x14ac:dyDescent="0.35"/>
    <row r="27064" s="8" customFormat="1" x14ac:dyDescent="0.35"/>
    <row r="27065" s="8" customFormat="1" x14ac:dyDescent="0.35"/>
    <row r="27066" s="8" customFormat="1" x14ac:dyDescent="0.35"/>
    <row r="27067" s="8" customFormat="1" x14ac:dyDescent="0.35"/>
    <row r="27068" s="8" customFormat="1" x14ac:dyDescent="0.35"/>
    <row r="27069" s="8" customFormat="1" x14ac:dyDescent="0.35"/>
    <row r="27070" s="8" customFormat="1" x14ac:dyDescent="0.35"/>
    <row r="27071" s="8" customFormat="1" x14ac:dyDescent="0.35"/>
    <row r="27072" s="8" customFormat="1" x14ac:dyDescent="0.35"/>
    <row r="27073" s="8" customFormat="1" x14ac:dyDescent="0.35"/>
    <row r="27074" s="8" customFormat="1" x14ac:dyDescent="0.35"/>
    <row r="27075" s="8" customFormat="1" x14ac:dyDescent="0.35"/>
    <row r="27076" s="8" customFormat="1" x14ac:dyDescent="0.35"/>
    <row r="27077" s="8" customFormat="1" x14ac:dyDescent="0.35"/>
    <row r="27078" s="8" customFormat="1" x14ac:dyDescent="0.35"/>
    <row r="27079" s="8" customFormat="1" x14ac:dyDescent="0.35"/>
    <row r="27080" s="8" customFormat="1" x14ac:dyDescent="0.35"/>
    <row r="27081" s="8" customFormat="1" x14ac:dyDescent="0.35"/>
    <row r="27082" s="8" customFormat="1" x14ac:dyDescent="0.35"/>
    <row r="27083" s="8" customFormat="1" x14ac:dyDescent="0.35"/>
    <row r="27084" s="8" customFormat="1" x14ac:dyDescent="0.35"/>
    <row r="27085" s="8" customFormat="1" x14ac:dyDescent="0.35"/>
    <row r="27086" s="8" customFormat="1" x14ac:dyDescent="0.35"/>
    <row r="27087" s="8" customFormat="1" x14ac:dyDescent="0.35"/>
    <row r="27088" s="8" customFormat="1" x14ac:dyDescent="0.35"/>
    <row r="27089" s="8" customFormat="1" x14ac:dyDescent="0.35"/>
    <row r="27090" s="8" customFormat="1" x14ac:dyDescent="0.35"/>
    <row r="27091" s="8" customFormat="1" x14ac:dyDescent="0.35"/>
    <row r="27092" s="8" customFormat="1" x14ac:dyDescent="0.35"/>
    <row r="27093" s="8" customFormat="1" x14ac:dyDescent="0.35"/>
    <row r="27094" s="8" customFormat="1" x14ac:dyDescent="0.35"/>
    <row r="27095" s="8" customFormat="1" x14ac:dyDescent="0.35"/>
    <row r="27096" s="8" customFormat="1" x14ac:dyDescent="0.35"/>
    <row r="27097" s="8" customFormat="1" x14ac:dyDescent="0.35"/>
    <row r="27098" s="8" customFormat="1" x14ac:dyDescent="0.35"/>
    <row r="27099" s="8" customFormat="1" x14ac:dyDescent="0.35"/>
    <row r="27100" s="8" customFormat="1" x14ac:dyDescent="0.35"/>
    <row r="27101" s="8" customFormat="1" x14ac:dyDescent="0.35"/>
    <row r="27102" s="8" customFormat="1" x14ac:dyDescent="0.35"/>
    <row r="27103" s="8" customFormat="1" x14ac:dyDescent="0.35"/>
    <row r="27104" s="8" customFormat="1" x14ac:dyDescent="0.35"/>
    <row r="27105" s="8" customFormat="1" x14ac:dyDescent="0.35"/>
    <row r="27106" s="8" customFormat="1" x14ac:dyDescent="0.35"/>
    <row r="27107" s="8" customFormat="1" x14ac:dyDescent="0.35"/>
    <row r="27108" s="8" customFormat="1" x14ac:dyDescent="0.35"/>
    <row r="27109" s="8" customFormat="1" x14ac:dyDescent="0.35"/>
    <row r="27110" s="8" customFormat="1" x14ac:dyDescent="0.35"/>
    <row r="27111" s="8" customFormat="1" x14ac:dyDescent="0.35"/>
    <row r="27112" s="8" customFormat="1" x14ac:dyDescent="0.35"/>
    <row r="27113" s="8" customFormat="1" x14ac:dyDescent="0.35"/>
    <row r="27114" s="8" customFormat="1" x14ac:dyDescent="0.35"/>
    <row r="27115" s="8" customFormat="1" x14ac:dyDescent="0.35"/>
    <row r="27116" s="8" customFormat="1" x14ac:dyDescent="0.35"/>
    <row r="27117" s="8" customFormat="1" x14ac:dyDescent="0.35"/>
    <row r="27118" s="8" customFormat="1" x14ac:dyDescent="0.35"/>
    <row r="27119" s="8" customFormat="1" x14ac:dyDescent="0.35"/>
    <row r="27120" s="8" customFormat="1" x14ac:dyDescent="0.35"/>
    <row r="27121" s="8" customFormat="1" x14ac:dyDescent="0.35"/>
    <row r="27122" s="8" customFormat="1" x14ac:dyDescent="0.35"/>
    <row r="27123" s="8" customFormat="1" x14ac:dyDescent="0.35"/>
    <row r="27124" s="8" customFormat="1" x14ac:dyDescent="0.35"/>
    <row r="27125" s="8" customFormat="1" x14ac:dyDescent="0.35"/>
    <row r="27126" s="8" customFormat="1" x14ac:dyDescent="0.35"/>
    <row r="27127" s="8" customFormat="1" x14ac:dyDescent="0.35"/>
    <row r="27128" s="8" customFormat="1" x14ac:dyDescent="0.35"/>
    <row r="27129" s="8" customFormat="1" x14ac:dyDescent="0.35"/>
    <row r="27130" s="8" customFormat="1" x14ac:dyDescent="0.35"/>
    <row r="27131" s="8" customFormat="1" x14ac:dyDescent="0.35"/>
    <row r="27132" s="8" customFormat="1" x14ac:dyDescent="0.35"/>
    <row r="27133" s="8" customFormat="1" x14ac:dyDescent="0.35"/>
    <row r="27134" s="8" customFormat="1" x14ac:dyDescent="0.35"/>
    <row r="27135" s="8" customFormat="1" x14ac:dyDescent="0.35"/>
    <row r="27136" s="8" customFormat="1" x14ac:dyDescent="0.35"/>
    <row r="27137" s="8" customFormat="1" x14ac:dyDescent="0.35"/>
    <row r="27138" s="8" customFormat="1" x14ac:dyDescent="0.35"/>
    <row r="27139" s="8" customFormat="1" x14ac:dyDescent="0.35"/>
    <row r="27140" s="8" customFormat="1" x14ac:dyDescent="0.35"/>
    <row r="27141" s="8" customFormat="1" x14ac:dyDescent="0.35"/>
    <row r="27142" s="8" customFormat="1" x14ac:dyDescent="0.35"/>
    <row r="27143" s="8" customFormat="1" x14ac:dyDescent="0.35"/>
    <row r="27144" s="8" customFormat="1" x14ac:dyDescent="0.35"/>
    <row r="27145" s="8" customFormat="1" x14ac:dyDescent="0.35"/>
    <row r="27146" s="8" customFormat="1" x14ac:dyDescent="0.35"/>
    <row r="27147" s="8" customFormat="1" x14ac:dyDescent="0.35"/>
    <row r="27148" s="8" customFormat="1" x14ac:dyDescent="0.35"/>
    <row r="27149" s="8" customFormat="1" x14ac:dyDescent="0.35"/>
    <row r="27150" s="8" customFormat="1" x14ac:dyDescent="0.35"/>
    <row r="27151" s="8" customFormat="1" x14ac:dyDescent="0.35"/>
    <row r="27152" s="8" customFormat="1" x14ac:dyDescent="0.35"/>
    <row r="27153" s="8" customFormat="1" x14ac:dyDescent="0.35"/>
    <row r="27154" s="8" customFormat="1" x14ac:dyDescent="0.35"/>
    <row r="27155" s="8" customFormat="1" x14ac:dyDescent="0.35"/>
    <row r="27156" s="8" customFormat="1" x14ac:dyDescent="0.35"/>
    <row r="27157" s="8" customFormat="1" x14ac:dyDescent="0.35"/>
    <row r="27158" s="8" customFormat="1" x14ac:dyDescent="0.35"/>
    <row r="27159" s="8" customFormat="1" x14ac:dyDescent="0.35"/>
    <row r="27160" s="8" customFormat="1" x14ac:dyDescent="0.35"/>
    <row r="27161" s="8" customFormat="1" x14ac:dyDescent="0.35"/>
    <row r="27162" s="8" customFormat="1" x14ac:dyDescent="0.35"/>
    <row r="27163" s="8" customFormat="1" x14ac:dyDescent="0.35"/>
    <row r="27164" s="8" customFormat="1" x14ac:dyDescent="0.35"/>
    <row r="27165" s="8" customFormat="1" x14ac:dyDescent="0.35"/>
    <row r="27166" s="8" customFormat="1" x14ac:dyDescent="0.35"/>
    <row r="27167" s="8" customFormat="1" x14ac:dyDescent="0.35"/>
    <row r="27168" s="8" customFormat="1" x14ac:dyDescent="0.35"/>
    <row r="27169" s="8" customFormat="1" x14ac:dyDescent="0.35"/>
    <row r="27170" s="8" customFormat="1" x14ac:dyDescent="0.35"/>
    <row r="27171" s="8" customFormat="1" x14ac:dyDescent="0.35"/>
    <row r="27172" s="8" customFormat="1" x14ac:dyDescent="0.35"/>
    <row r="27173" s="8" customFormat="1" x14ac:dyDescent="0.35"/>
    <row r="27174" s="8" customFormat="1" x14ac:dyDescent="0.35"/>
    <row r="27175" s="8" customFormat="1" x14ac:dyDescent="0.35"/>
    <row r="27176" s="8" customFormat="1" x14ac:dyDescent="0.35"/>
    <row r="27177" s="8" customFormat="1" x14ac:dyDescent="0.35"/>
    <row r="27178" s="8" customFormat="1" x14ac:dyDescent="0.35"/>
    <row r="27179" s="8" customFormat="1" x14ac:dyDescent="0.35"/>
    <row r="27180" s="8" customFormat="1" x14ac:dyDescent="0.35"/>
    <row r="27181" s="8" customFormat="1" x14ac:dyDescent="0.35"/>
    <row r="27182" s="8" customFormat="1" x14ac:dyDescent="0.35"/>
    <row r="27183" s="8" customFormat="1" x14ac:dyDescent="0.35"/>
    <row r="27184" s="8" customFormat="1" x14ac:dyDescent="0.35"/>
    <row r="27185" s="8" customFormat="1" x14ac:dyDescent="0.35"/>
    <row r="27186" s="8" customFormat="1" x14ac:dyDescent="0.35"/>
    <row r="27187" s="8" customFormat="1" x14ac:dyDescent="0.35"/>
    <row r="27188" s="8" customFormat="1" x14ac:dyDescent="0.35"/>
    <row r="27189" s="8" customFormat="1" x14ac:dyDescent="0.35"/>
    <row r="27190" s="8" customFormat="1" x14ac:dyDescent="0.35"/>
    <row r="27191" s="8" customFormat="1" x14ac:dyDescent="0.35"/>
    <row r="27192" s="8" customFormat="1" x14ac:dyDescent="0.35"/>
    <row r="27193" s="8" customFormat="1" x14ac:dyDescent="0.35"/>
    <row r="27194" s="8" customFormat="1" x14ac:dyDescent="0.35"/>
    <row r="27195" s="8" customFormat="1" x14ac:dyDescent="0.35"/>
    <row r="27196" s="8" customFormat="1" x14ac:dyDescent="0.35"/>
    <row r="27197" s="8" customFormat="1" x14ac:dyDescent="0.35"/>
    <row r="27198" s="8" customFormat="1" x14ac:dyDescent="0.35"/>
    <row r="27199" s="8" customFormat="1" x14ac:dyDescent="0.35"/>
    <row r="27200" s="8" customFormat="1" x14ac:dyDescent="0.35"/>
    <row r="27201" s="8" customFormat="1" x14ac:dyDescent="0.35"/>
    <row r="27202" s="8" customFormat="1" x14ac:dyDescent="0.35"/>
    <row r="27203" s="8" customFormat="1" x14ac:dyDescent="0.35"/>
    <row r="27204" s="8" customFormat="1" x14ac:dyDescent="0.35"/>
    <row r="27205" s="8" customFormat="1" x14ac:dyDescent="0.35"/>
    <row r="27206" s="8" customFormat="1" x14ac:dyDescent="0.35"/>
    <row r="27207" s="8" customFormat="1" x14ac:dyDescent="0.35"/>
    <row r="27208" s="8" customFormat="1" x14ac:dyDescent="0.35"/>
    <row r="27209" s="8" customFormat="1" x14ac:dyDescent="0.35"/>
    <row r="27210" s="8" customFormat="1" x14ac:dyDescent="0.35"/>
    <row r="27211" s="8" customFormat="1" x14ac:dyDescent="0.35"/>
    <row r="27212" s="8" customFormat="1" x14ac:dyDescent="0.35"/>
    <row r="27213" s="8" customFormat="1" x14ac:dyDescent="0.35"/>
    <row r="27214" s="8" customFormat="1" x14ac:dyDescent="0.35"/>
    <row r="27215" s="8" customFormat="1" x14ac:dyDescent="0.35"/>
    <row r="27216" s="8" customFormat="1" x14ac:dyDescent="0.35"/>
    <row r="27217" s="8" customFormat="1" x14ac:dyDescent="0.35"/>
    <row r="27218" s="8" customFormat="1" x14ac:dyDescent="0.35"/>
    <row r="27219" s="8" customFormat="1" x14ac:dyDescent="0.35"/>
    <row r="27220" s="8" customFormat="1" x14ac:dyDescent="0.35"/>
    <row r="27221" s="8" customFormat="1" x14ac:dyDescent="0.35"/>
    <row r="27222" s="8" customFormat="1" x14ac:dyDescent="0.35"/>
    <row r="27223" s="8" customFormat="1" x14ac:dyDescent="0.35"/>
    <row r="27224" s="8" customFormat="1" x14ac:dyDescent="0.35"/>
    <row r="27225" s="8" customFormat="1" x14ac:dyDescent="0.35"/>
    <row r="27226" s="8" customFormat="1" x14ac:dyDescent="0.35"/>
    <row r="27227" s="8" customFormat="1" x14ac:dyDescent="0.35"/>
    <row r="27228" s="8" customFormat="1" x14ac:dyDescent="0.35"/>
    <row r="27229" s="8" customFormat="1" x14ac:dyDescent="0.35"/>
    <row r="27230" s="8" customFormat="1" x14ac:dyDescent="0.35"/>
    <row r="27231" s="8" customFormat="1" x14ac:dyDescent="0.35"/>
    <row r="27232" s="8" customFormat="1" x14ac:dyDescent="0.35"/>
    <row r="27233" s="8" customFormat="1" x14ac:dyDescent="0.35"/>
    <row r="27234" s="8" customFormat="1" x14ac:dyDescent="0.35"/>
    <row r="27235" s="8" customFormat="1" x14ac:dyDescent="0.35"/>
    <row r="27236" s="8" customFormat="1" x14ac:dyDescent="0.35"/>
    <row r="27237" s="8" customFormat="1" x14ac:dyDescent="0.35"/>
    <row r="27238" s="8" customFormat="1" x14ac:dyDescent="0.35"/>
    <row r="27239" s="8" customFormat="1" x14ac:dyDescent="0.35"/>
    <row r="27240" s="8" customFormat="1" x14ac:dyDescent="0.35"/>
    <row r="27241" s="8" customFormat="1" x14ac:dyDescent="0.35"/>
    <row r="27242" s="8" customFormat="1" x14ac:dyDescent="0.35"/>
    <row r="27243" s="8" customFormat="1" x14ac:dyDescent="0.35"/>
    <row r="27244" s="8" customFormat="1" x14ac:dyDescent="0.35"/>
    <row r="27245" s="8" customFormat="1" x14ac:dyDescent="0.35"/>
    <row r="27246" s="8" customFormat="1" x14ac:dyDescent="0.35"/>
    <row r="27247" s="8" customFormat="1" x14ac:dyDescent="0.35"/>
    <row r="27248" s="8" customFormat="1" x14ac:dyDescent="0.35"/>
    <row r="27249" s="8" customFormat="1" x14ac:dyDescent="0.35"/>
    <row r="27250" s="8" customFormat="1" x14ac:dyDescent="0.35"/>
    <row r="27251" s="8" customFormat="1" x14ac:dyDescent="0.35"/>
    <row r="27252" s="8" customFormat="1" x14ac:dyDescent="0.35"/>
    <row r="27253" s="8" customFormat="1" x14ac:dyDescent="0.35"/>
    <row r="27254" s="8" customFormat="1" x14ac:dyDescent="0.35"/>
    <row r="27255" s="8" customFormat="1" x14ac:dyDescent="0.35"/>
    <row r="27256" s="8" customFormat="1" x14ac:dyDescent="0.35"/>
    <row r="27257" s="8" customFormat="1" x14ac:dyDescent="0.35"/>
    <row r="27258" s="8" customFormat="1" x14ac:dyDescent="0.35"/>
    <row r="27259" s="8" customFormat="1" x14ac:dyDescent="0.35"/>
    <row r="27260" s="8" customFormat="1" x14ac:dyDescent="0.35"/>
    <row r="27261" s="8" customFormat="1" x14ac:dyDescent="0.35"/>
    <row r="27262" s="8" customFormat="1" x14ac:dyDescent="0.35"/>
    <row r="27263" s="8" customFormat="1" x14ac:dyDescent="0.35"/>
    <row r="27264" s="8" customFormat="1" x14ac:dyDescent="0.35"/>
    <row r="27265" s="8" customFormat="1" x14ac:dyDescent="0.35"/>
    <row r="27266" s="8" customFormat="1" x14ac:dyDescent="0.35"/>
    <row r="27267" s="8" customFormat="1" x14ac:dyDescent="0.35"/>
    <row r="27268" s="8" customFormat="1" x14ac:dyDescent="0.35"/>
    <row r="27269" s="8" customFormat="1" x14ac:dyDescent="0.35"/>
    <row r="27270" s="8" customFormat="1" x14ac:dyDescent="0.35"/>
    <row r="27271" s="8" customFormat="1" x14ac:dyDescent="0.35"/>
    <row r="27272" s="8" customFormat="1" x14ac:dyDescent="0.35"/>
    <row r="27273" s="8" customFormat="1" x14ac:dyDescent="0.35"/>
    <row r="27274" s="8" customFormat="1" x14ac:dyDescent="0.35"/>
    <row r="27275" s="8" customFormat="1" x14ac:dyDescent="0.35"/>
    <row r="27276" s="8" customFormat="1" x14ac:dyDescent="0.35"/>
    <row r="27277" s="8" customFormat="1" x14ac:dyDescent="0.35"/>
    <row r="27278" s="8" customFormat="1" x14ac:dyDescent="0.35"/>
    <row r="27279" s="8" customFormat="1" x14ac:dyDescent="0.35"/>
    <row r="27280" s="8" customFormat="1" x14ac:dyDescent="0.35"/>
    <row r="27281" s="8" customFormat="1" x14ac:dyDescent="0.35"/>
    <row r="27282" s="8" customFormat="1" x14ac:dyDescent="0.35"/>
    <row r="27283" s="8" customFormat="1" x14ac:dyDescent="0.35"/>
    <row r="27284" s="8" customFormat="1" x14ac:dyDescent="0.35"/>
    <row r="27285" s="8" customFormat="1" x14ac:dyDescent="0.35"/>
    <row r="27286" s="8" customFormat="1" x14ac:dyDescent="0.35"/>
    <row r="27287" s="8" customFormat="1" x14ac:dyDescent="0.35"/>
    <row r="27288" s="8" customFormat="1" x14ac:dyDescent="0.35"/>
    <row r="27289" s="8" customFormat="1" x14ac:dyDescent="0.35"/>
    <row r="27290" s="8" customFormat="1" x14ac:dyDescent="0.35"/>
    <row r="27291" s="8" customFormat="1" x14ac:dyDescent="0.35"/>
    <row r="27292" s="8" customFormat="1" x14ac:dyDescent="0.35"/>
    <row r="27293" s="8" customFormat="1" x14ac:dyDescent="0.35"/>
    <row r="27294" s="8" customFormat="1" x14ac:dyDescent="0.35"/>
    <row r="27295" s="8" customFormat="1" x14ac:dyDescent="0.35"/>
    <row r="27296" s="8" customFormat="1" x14ac:dyDescent="0.35"/>
    <row r="27297" s="8" customFormat="1" x14ac:dyDescent="0.35"/>
    <row r="27298" s="8" customFormat="1" x14ac:dyDescent="0.35"/>
    <row r="27299" s="8" customFormat="1" x14ac:dyDescent="0.35"/>
    <row r="27300" s="8" customFormat="1" x14ac:dyDescent="0.35"/>
    <row r="27301" s="8" customFormat="1" x14ac:dyDescent="0.35"/>
    <row r="27302" s="8" customFormat="1" x14ac:dyDescent="0.35"/>
    <row r="27303" s="8" customFormat="1" x14ac:dyDescent="0.35"/>
    <row r="27304" s="8" customFormat="1" x14ac:dyDescent="0.35"/>
    <row r="27305" s="8" customFormat="1" x14ac:dyDescent="0.35"/>
    <row r="27306" s="8" customFormat="1" x14ac:dyDescent="0.35"/>
    <row r="27307" s="8" customFormat="1" x14ac:dyDescent="0.35"/>
    <row r="27308" s="8" customFormat="1" x14ac:dyDescent="0.35"/>
    <row r="27309" s="8" customFormat="1" x14ac:dyDescent="0.35"/>
    <row r="27310" s="8" customFormat="1" x14ac:dyDescent="0.35"/>
    <row r="27311" s="8" customFormat="1" x14ac:dyDescent="0.35"/>
    <row r="27312" s="8" customFormat="1" x14ac:dyDescent="0.35"/>
    <row r="27313" s="8" customFormat="1" x14ac:dyDescent="0.35"/>
    <row r="27314" s="8" customFormat="1" x14ac:dyDescent="0.35"/>
    <row r="27315" s="8" customFormat="1" x14ac:dyDescent="0.35"/>
    <row r="27316" s="8" customFormat="1" x14ac:dyDescent="0.35"/>
    <row r="27317" s="8" customFormat="1" x14ac:dyDescent="0.35"/>
    <row r="27318" s="8" customFormat="1" x14ac:dyDescent="0.35"/>
    <row r="27319" s="8" customFormat="1" x14ac:dyDescent="0.35"/>
    <row r="27320" s="8" customFormat="1" x14ac:dyDescent="0.35"/>
    <row r="27321" s="8" customFormat="1" x14ac:dyDescent="0.35"/>
    <row r="27322" s="8" customFormat="1" x14ac:dyDescent="0.35"/>
    <row r="27323" s="8" customFormat="1" x14ac:dyDescent="0.35"/>
    <row r="27324" s="8" customFormat="1" x14ac:dyDescent="0.35"/>
    <row r="27325" s="8" customFormat="1" x14ac:dyDescent="0.35"/>
    <row r="27326" s="8" customFormat="1" x14ac:dyDescent="0.35"/>
    <row r="27327" s="8" customFormat="1" x14ac:dyDescent="0.35"/>
    <row r="27328" s="8" customFormat="1" x14ac:dyDescent="0.35"/>
    <row r="27329" s="8" customFormat="1" x14ac:dyDescent="0.35"/>
    <row r="27330" s="8" customFormat="1" x14ac:dyDescent="0.35"/>
    <row r="27331" s="8" customFormat="1" x14ac:dyDescent="0.35"/>
    <row r="27332" s="8" customFormat="1" x14ac:dyDescent="0.35"/>
    <row r="27333" s="8" customFormat="1" x14ac:dyDescent="0.35"/>
    <row r="27334" s="8" customFormat="1" x14ac:dyDescent="0.35"/>
    <row r="27335" s="8" customFormat="1" x14ac:dyDescent="0.35"/>
    <row r="27336" s="8" customFormat="1" x14ac:dyDescent="0.35"/>
    <row r="27337" s="8" customFormat="1" x14ac:dyDescent="0.35"/>
    <row r="27338" s="8" customFormat="1" x14ac:dyDescent="0.35"/>
    <row r="27339" s="8" customFormat="1" x14ac:dyDescent="0.35"/>
    <row r="27340" s="8" customFormat="1" x14ac:dyDescent="0.35"/>
    <row r="27341" s="8" customFormat="1" x14ac:dyDescent="0.35"/>
    <row r="27342" s="8" customFormat="1" x14ac:dyDescent="0.35"/>
    <row r="27343" s="8" customFormat="1" x14ac:dyDescent="0.35"/>
    <row r="27344" s="8" customFormat="1" x14ac:dyDescent="0.35"/>
    <row r="27345" s="8" customFormat="1" x14ac:dyDescent="0.35"/>
    <row r="27346" s="8" customFormat="1" x14ac:dyDescent="0.35"/>
    <row r="27347" s="8" customFormat="1" x14ac:dyDescent="0.35"/>
    <row r="27348" s="8" customFormat="1" x14ac:dyDescent="0.35"/>
    <row r="27349" s="8" customFormat="1" x14ac:dyDescent="0.35"/>
    <row r="27350" s="8" customFormat="1" x14ac:dyDescent="0.35"/>
    <row r="27351" s="8" customFormat="1" x14ac:dyDescent="0.35"/>
    <row r="27352" s="8" customFormat="1" x14ac:dyDescent="0.35"/>
    <row r="27353" s="8" customFormat="1" x14ac:dyDescent="0.35"/>
    <row r="27354" s="8" customFormat="1" x14ac:dyDescent="0.35"/>
    <row r="27355" s="8" customFormat="1" x14ac:dyDescent="0.35"/>
    <row r="27356" s="8" customFormat="1" x14ac:dyDescent="0.35"/>
    <row r="27357" s="8" customFormat="1" x14ac:dyDescent="0.35"/>
    <row r="27358" s="8" customFormat="1" x14ac:dyDescent="0.35"/>
    <row r="27359" s="8" customFormat="1" x14ac:dyDescent="0.35"/>
    <row r="27360" s="8" customFormat="1" x14ac:dyDescent="0.35"/>
    <row r="27361" s="8" customFormat="1" x14ac:dyDescent="0.35"/>
    <row r="27362" s="8" customFormat="1" x14ac:dyDescent="0.35"/>
    <row r="27363" s="8" customFormat="1" x14ac:dyDescent="0.35"/>
    <row r="27364" s="8" customFormat="1" x14ac:dyDescent="0.35"/>
    <row r="27365" s="8" customFormat="1" x14ac:dyDescent="0.35"/>
    <row r="27366" s="8" customFormat="1" x14ac:dyDescent="0.35"/>
    <row r="27367" s="8" customFormat="1" x14ac:dyDescent="0.35"/>
    <row r="27368" s="8" customFormat="1" x14ac:dyDescent="0.35"/>
    <row r="27369" s="8" customFormat="1" x14ac:dyDescent="0.35"/>
    <row r="27370" s="8" customFormat="1" x14ac:dyDescent="0.35"/>
    <row r="27371" s="8" customFormat="1" x14ac:dyDescent="0.35"/>
    <row r="27372" s="8" customFormat="1" x14ac:dyDescent="0.35"/>
    <row r="27373" s="8" customFormat="1" x14ac:dyDescent="0.35"/>
    <row r="27374" s="8" customFormat="1" x14ac:dyDescent="0.35"/>
    <row r="27375" s="8" customFormat="1" x14ac:dyDescent="0.35"/>
    <row r="27376" s="8" customFormat="1" x14ac:dyDescent="0.35"/>
    <row r="27377" s="8" customFormat="1" x14ac:dyDescent="0.35"/>
    <row r="27378" s="8" customFormat="1" x14ac:dyDescent="0.35"/>
    <row r="27379" s="8" customFormat="1" x14ac:dyDescent="0.35"/>
    <row r="27380" s="8" customFormat="1" x14ac:dyDescent="0.35"/>
    <row r="27381" s="8" customFormat="1" x14ac:dyDescent="0.35"/>
    <row r="27382" s="8" customFormat="1" x14ac:dyDescent="0.35"/>
    <row r="27383" s="8" customFormat="1" x14ac:dyDescent="0.35"/>
    <row r="27384" s="8" customFormat="1" x14ac:dyDescent="0.35"/>
    <row r="27385" s="8" customFormat="1" x14ac:dyDescent="0.35"/>
    <row r="27386" s="8" customFormat="1" x14ac:dyDescent="0.35"/>
    <row r="27387" s="8" customFormat="1" x14ac:dyDescent="0.35"/>
    <row r="27388" s="8" customFormat="1" x14ac:dyDescent="0.35"/>
    <row r="27389" s="8" customFormat="1" x14ac:dyDescent="0.35"/>
    <row r="27390" s="8" customFormat="1" x14ac:dyDescent="0.35"/>
    <row r="27391" s="8" customFormat="1" x14ac:dyDescent="0.35"/>
    <row r="27392" s="8" customFormat="1" x14ac:dyDescent="0.35"/>
    <row r="27393" s="8" customFormat="1" x14ac:dyDescent="0.35"/>
    <row r="27394" s="8" customFormat="1" x14ac:dyDescent="0.35"/>
    <row r="27395" s="8" customFormat="1" x14ac:dyDescent="0.35"/>
    <row r="27396" s="8" customFormat="1" x14ac:dyDescent="0.35"/>
    <row r="27397" s="8" customFormat="1" x14ac:dyDescent="0.35"/>
    <row r="27398" s="8" customFormat="1" x14ac:dyDescent="0.35"/>
    <row r="27399" s="8" customFormat="1" x14ac:dyDescent="0.35"/>
    <row r="27400" s="8" customFormat="1" x14ac:dyDescent="0.35"/>
    <row r="27401" s="8" customFormat="1" x14ac:dyDescent="0.35"/>
    <row r="27402" s="8" customFormat="1" x14ac:dyDescent="0.35"/>
    <row r="27403" s="8" customFormat="1" x14ac:dyDescent="0.35"/>
    <row r="27404" s="8" customFormat="1" x14ac:dyDescent="0.35"/>
    <row r="27405" s="8" customFormat="1" x14ac:dyDescent="0.35"/>
    <row r="27406" s="8" customFormat="1" x14ac:dyDescent="0.35"/>
    <row r="27407" s="8" customFormat="1" x14ac:dyDescent="0.35"/>
    <row r="27408" s="8" customFormat="1" x14ac:dyDescent="0.35"/>
    <row r="27409" s="8" customFormat="1" x14ac:dyDescent="0.35"/>
    <row r="27410" s="8" customFormat="1" x14ac:dyDescent="0.35"/>
    <row r="27411" s="8" customFormat="1" x14ac:dyDescent="0.35"/>
    <row r="27412" s="8" customFormat="1" x14ac:dyDescent="0.35"/>
    <row r="27413" s="8" customFormat="1" x14ac:dyDescent="0.35"/>
    <row r="27414" s="8" customFormat="1" x14ac:dyDescent="0.35"/>
    <row r="27415" s="8" customFormat="1" x14ac:dyDescent="0.35"/>
    <row r="27416" s="8" customFormat="1" x14ac:dyDescent="0.35"/>
    <row r="27417" s="8" customFormat="1" x14ac:dyDescent="0.35"/>
    <row r="27418" s="8" customFormat="1" x14ac:dyDescent="0.35"/>
    <row r="27419" s="8" customFormat="1" x14ac:dyDescent="0.35"/>
    <row r="27420" s="8" customFormat="1" x14ac:dyDescent="0.35"/>
    <row r="27421" s="8" customFormat="1" x14ac:dyDescent="0.35"/>
    <row r="27422" s="8" customFormat="1" x14ac:dyDescent="0.35"/>
    <row r="27423" s="8" customFormat="1" x14ac:dyDescent="0.35"/>
    <row r="27424" s="8" customFormat="1" x14ac:dyDescent="0.35"/>
    <row r="27425" s="8" customFormat="1" x14ac:dyDescent="0.35"/>
    <row r="27426" s="8" customFormat="1" x14ac:dyDescent="0.35"/>
    <row r="27427" s="8" customFormat="1" x14ac:dyDescent="0.35"/>
    <row r="27428" s="8" customFormat="1" x14ac:dyDescent="0.35"/>
    <row r="27429" s="8" customFormat="1" x14ac:dyDescent="0.35"/>
    <row r="27430" s="8" customFormat="1" x14ac:dyDescent="0.35"/>
    <row r="27431" s="8" customFormat="1" x14ac:dyDescent="0.35"/>
    <row r="27432" s="8" customFormat="1" x14ac:dyDescent="0.35"/>
    <row r="27433" s="8" customFormat="1" x14ac:dyDescent="0.35"/>
    <row r="27434" s="8" customFormat="1" x14ac:dyDescent="0.35"/>
    <row r="27435" s="8" customFormat="1" x14ac:dyDescent="0.35"/>
    <row r="27436" s="8" customFormat="1" x14ac:dyDescent="0.35"/>
    <row r="27437" s="8" customFormat="1" x14ac:dyDescent="0.35"/>
    <row r="27438" s="8" customFormat="1" x14ac:dyDescent="0.35"/>
    <row r="27439" s="8" customFormat="1" x14ac:dyDescent="0.35"/>
    <row r="27440" s="8" customFormat="1" x14ac:dyDescent="0.35"/>
    <row r="27441" s="8" customFormat="1" x14ac:dyDescent="0.35"/>
    <row r="27442" s="8" customFormat="1" x14ac:dyDescent="0.35"/>
    <row r="27443" s="8" customFormat="1" x14ac:dyDescent="0.35"/>
    <row r="27444" s="8" customFormat="1" x14ac:dyDescent="0.35"/>
    <row r="27445" s="8" customFormat="1" x14ac:dyDescent="0.35"/>
    <row r="27446" s="8" customFormat="1" x14ac:dyDescent="0.35"/>
    <row r="27447" s="8" customFormat="1" x14ac:dyDescent="0.35"/>
    <row r="27448" s="8" customFormat="1" x14ac:dyDescent="0.35"/>
    <row r="27449" s="8" customFormat="1" x14ac:dyDescent="0.35"/>
    <row r="27450" s="8" customFormat="1" x14ac:dyDescent="0.35"/>
    <row r="27451" s="8" customFormat="1" x14ac:dyDescent="0.35"/>
    <row r="27452" s="8" customFormat="1" x14ac:dyDescent="0.35"/>
    <row r="27453" s="8" customFormat="1" x14ac:dyDescent="0.35"/>
    <row r="27454" s="8" customFormat="1" x14ac:dyDescent="0.35"/>
    <row r="27455" s="8" customFormat="1" x14ac:dyDescent="0.35"/>
    <row r="27456" s="8" customFormat="1" x14ac:dyDescent="0.35"/>
    <row r="27457" s="8" customFormat="1" x14ac:dyDescent="0.35"/>
    <row r="27458" s="8" customFormat="1" x14ac:dyDescent="0.35"/>
    <row r="27459" s="8" customFormat="1" x14ac:dyDescent="0.35"/>
    <row r="27460" s="8" customFormat="1" x14ac:dyDescent="0.35"/>
    <row r="27461" s="8" customFormat="1" x14ac:dyDescent="0.35"/>
    <row r="27462" s="8" customFormat="1" x14ac:dyDescent="0.35"/>
    <row r="27463" s="8" customFormat="1" x14ac:dyDescent="0.35"/>
    <row r="27464" s="8" customFormat="1" x14ac:dyDescent="0.35"/>
    <row r="27465" s="8" customFormat="1" x14ac:dyDescent="0.35"/>
    <row r="27466" s="8" customFormat="1" x14ac:dyDescent="0.35"/>
    <row r="27467" s="8" customFormat="1" x14ac:dyDescent="0.35"/>
    <row r="27468" s="8" customFormat="1" x14ac:dyDescent="0.35"/>
    <row r="27469" s="8" customFormat="1" x14ac:dyDescent="0.35"/>
    <row r="27470" s="8" customFormat="1" x14ac:dyDescent="0.35"/>
    <row r="27471" s="8" customFormat="1" x14ac:dyDescent="0.35"/>
    <row r="27472" s="8" customFormat="1" x14ac:dyDescent="0.35"/>
    <row r="27473" s="8" customFormat="1" x14ac:dyDescent="0.35"/>
    <row r="27474" s="8" customFormat="1" x14ac:dyDescent="0.35"/>
    <row r="27475" s="8" customFormat="1" x14ac:dyDescent="0.35"/>
    <row r="27476" s="8" customFormat="1" x14ac:dyDescent="0.35"/>
    <row r="27477" s="8" customFormat="1" x14ac:dyDescent="0.35"/>
    <row r="27478" s="8" customFormat="1" x14ac:dyDescent="0.35"/>
    <row r="27479" s="8" customFormat="1" x14ac:dyDescent="0.35"/>
    <row r="27480" s="8" customFormat="1" x14ac:dyDescent="0.35"/>
    <row r="27481" s="8" customFormat="1" x14ac:dyDescent="0.35"/>
    <row r="27482" s="8" customFormat="1" x14ac:dyDescent="0.35"/>
    <row r="27483" s="8" customFormat="1" x14ac:dyDescent="0.35"/>
    <row r="27484" s="8" customFormat="1" x14ac:dyDescent="0.35"/>
    <row r="27485" s="8" customFormat="1" x14ac:dyDescent="0.35"/>
    <row r="27486" s="8" customFormat="1" x14ac:dyDescent="0.35"/>
    <row r="27487" s="8" customFormat="1" x14ac:dyDescent="0.35"/>
    <row r="27488" s="8" customFormat="1" x14ac:dyDescent="0.35"/>
    <row r="27489" s="8" customFormat="1" x14ac:dyDescent="0.35"/>
    <row r="27490" s="8" customFormat="1" x14ac:dyDescent="0.35"/>
    <row r="27491" s="8" customFormat="1" x14ac:dyDescent="0.35"/>
    <row r="27492" s="8" customFormat="1" x14ac:dyDescent="0.35"/>
    <row r="27493" s="8" customFormat="1" x14ac:dyDescent="0.35"/>
    <row r="27494" s="8" customFormat="1" x14ac:dyDescent="0.35"/>
    <row r="27495" s="8" customFormat="1" x14ac:dyDescent="0.35"/>
    <row r="27496" s="8" customFormat="1" x14ac:dyDescent="0.35"/>
    <row r="27497" s="8" customFormat="1" x14ac:dyDescent="0.35"/>
    <row r="27498" s="8" customFormat="1" x14ac:dyDescent="0.35"/>
    <row r="27499" s="8" customFormat="1" x14ac:dyDescent="0.35"/>
    <row r="27500" s="8" customFormat="1" x14ac:dyDescent="0.35"/>
    <row r="27501" s="8" customFormat="1" x14ac:dyDescent="0.35"/>
    <row r="27502" s="8" customFormat="1" x14ac:dyDescent="0.35"/>
    <row r="27503" s="8" customFormat="1" x14ac:dyDescent="0.35"/>
    <row r="27504" s="8" customFormat="1" x14ac:dyDescent="0.35"/>
    <row r="27505" s="8" customFormat="1" x14ac:dyDescent="0.35"/>
    <row r="27506" s="8" customFormat="1" x14ac:dyDescent="0.35"/>
    <row r="27507" s="8" customFormat="1" x14ac:dyDescent="0.35"/>
    <row r="27508" s="8" customFormat="1" x14ac:dyDescent="0.35"/>
    <row r="27509" s="8" customFormat="1" x14ac:dyDescent="0.35"/>
    <row r="27510" s="8" customFormat="1" x14ac:dyDescent="0.35"/>
    <row r="27511" s="8" customFormat="1" x14ac:dyDescent="0.35"/>
    <row r="27512" s="8" customFormat="1" x14ac:dyDescent="0.35"/>
    <row r="27513" s="8" customFormat="1" x14ac:dyDescent="0.35"/>
    <row r="27514" s="8" customFormat="1" x14ac:dyDescent="0.35"/>
    <row r="27515" s="8" customFormat="1" x14ac:dyDescent="0.35"/>
    <row r="27516" s="8" customFormat="1" x14ac:dyDescent="0.35"/>
    <row r="27517" s="8" customFormat="1" x14ac:dyDescent="0.35"/>
    <row r="27518" s="8" customFormat="1" x14ac:dyDescent="0.35"/>
    <row r="27519" s="8" customFormat="1" x14ac:dyDescent="0.35"/>
    <row r="27520" s="8" customFormat="1" x14ac:dyDescent="0.35"/>
    <row r="27521" s="8" customFormat="1" x14ac:dyDescent="0.35"/>
    <row r="27522" s="8" customFormat="1" x14ac:dyDescent="0.35"/>
    <row r="27523" s="8" customFormat="1" x14ac:dyDescent="0.35"/>
    <row r="27524" s="8" customFormat="1" x14ac:dyDescent="0.35"/>
    <row r="27525" s="8" customFormat="1" x14ac:dyDescent="0.35"/>
    <row r="27526" s="8" customFormat="1" x14ac:dyDescent="0.35"/>
    <row r="27527" s="8" customFormat="1" x14ac:dyDescent="0.35"/>
    <row r="27528" s="8" customFormat="1" x14ac:dyDescent="0.35"/>
    <row r="27529" s="8" customFormat="1" x14ac:dyDescent="0.35"/>
    <row r="27530" s="8" customFormat="1" x14ac:dyDescent="0.35"/>
    <row r="27531" s="8" customFormat="1" x14ac:dyDescent="0.35"/>
    <row r="27532" s="8" customFormat="1" x14ac:dyDescent="0.35"/>
    <row r="27533" s="8" customFormat="1" x14ac:dyDescent="0.35"/>
    <row r="27534" s="8" customFormat="1" x14ac:dyDescent="0.35"/>
    <row r="27535" s="8" customFormat="1" x14ac:dyDescent="0.35"/>
    <row r="27536" s="8" customFormat="1" x14ac:dyDescent="0.35"/>
    <row r="27537" s="8" customFormat="1" x14ac:dyDescent="0.35"/>
    <row r="27538" s="8" customFormat="1" x14ac:dyDescent="0.35"/>
    <row r="27539" s="8" customFormat="1" x14ac:dyDescent="0.35"/>
    <row r="27540" s="8" customFormat="1" x14ac:dyDescent="0.35"/>
    <row r="27541" s="8" customFormat="1" x14ac:dyDescent="0.35"/>
    <row r="27542" s="8" customFormat="1" x14ac:dyDescent="0.35"/>
    <row r="27543" s="8" customFormat="1" x14ac:dyDescent="0.35"/>
    <row r="27544" s="8" customFormat="1" x14ac:dyDescent="0.35"/>
    <row r="27545" s="8" customFormat="1" x14ac:dyDescent="0.35"/>
    <row r="27546" s="8" customFormat="1" x14ac:dyDescent="0.35"/>
    <row r="27547" s="8" customFormat="1" x14ac:dyDescent="0.35"/>
    <row r="27548" s="8" customFormat="1" x14ac:dyDescent="0.35"/>
    <row r="27549" s="8" customFormat="1" x14ac:dyDescent="0.35"/>
    <row r="27550" s="8" customFormat="1" x14ac:dyDescent="0.35"/>
    <row r="27551" s="8" customFormat="1" x14ac:dyDescent="0.35"/>
    <row r="27552" s="8" customFormat="1" x14ac:dyDescent="0.35"/>
    <row r="27553" s="8" customFormat="1" x14ac:dyDescent="0.35"/>
    <row r="27554" s="8" customFormat="1" x14ac:dyDescent="0.35"/>
    <row r="27555" s="8" customFormat="1" x14ac:dyDescent="0.35"/>
    <row r="27556" s="8" customFormat="1" x14ac:dyDescent="0.35"/>
    <row r="27557" s="8" customFormat="1" x14ac:dyDescent="0.35"/>
    <row r="27558" s="8" customFormat="1" x14ac:dyDescent="0.35"/>
    <row r="27559" s="8" customFormat="1" x14ac:dyDescent="0.35"/>
    <row r="27560" s="8" customFormat="1" x14ac:dyDescent="0.35"/>
    <row r="27561" s="8" customFormat="1" x14ac:dyDescent="0.35"/>
    <row r="27562" s="8" customFormat="1" x14ac:dyDescent="0.35"/>
    <row r="27563" s="8" customFormat="1" x14ac:dyDescent="0.35"/>
    <row r="27564" s="8" customFormat="1" x14ac:dyDescent="0.35"/>
    <row r="27565" s="8" customFormat="1" x14ac:dyDescent="0.35"/>
    <row r="27566" s="8" customFormat="1" x14ac:dyDescent="0.35"/>
    <row r="27567" s="8" customFormat="1" x14ac:dyDescent="0.35"/>
    <row r="27568" s="8" customFormat="1" x14ac:dyDescent="0.35"/>
    <row r="27569" s="8" customFormat="1" x14ac:dyDescent="0.35"/>
    <row r="27570" s="8" customFormat="1" x14ac:dyDescent="0.35"/>
    <row r="27571" s="8" customFormat="1" x14ac:dyDescent="0.35"/>
    <row r="27572" s="8" customFormat="1" x14ac:dyDescent="0.35"/>
    <row r="27573" s="8" customFormat="1" x14ac:dyDescent="0.35"/>
    <row r="27574" s="8" customFormat="1" x14ac:dyDescent="0.35"/>
    <row r="27575" s="8" customFormat="1" x14ac:dyDescent="0.35"/>
    <row r="27576" s="8" customFormat="1" x14ac:dyDescent="0.35"/>
    <row r="27577" s="8" customFormat="1" x14ac:dyDescent="0.35"/>
    <row r="27578" s="8" customFormat="1" x14ac:dyDescent="0.35"/>
    <row r="27579" s="8" customFormat="1" x14ac:dyDescent="0.35"/>
    <row r="27580" s="8" customFormat="1" x14ac:dyDescent="0.35"/>
    <row r="27581" s="8" customFormat="1" x14ac:dyDescent="0.35"/>
    <row r="27582" s="8" customFormat="1" x14ac:dyDescent="0.35"/>
    <row r="27583" s="8" customFormat="1" x14ac:dyDescent="0.35"/>
    <row r="27584" s="8" customFormat="1" x14ac:dyDescent="0.35"/>
    <row r="27585" s="8" customFormat="1" x14ac:dyDescent="0.35"/>
    <row r="27586" s="8" customFormat="1" x14ac:dyDescent="0.35"/>
    <row r="27587" s="8" customFormat="1" x14ac:dyDescent="0.35"/>
    <row r="27588" s="8" customFormat="1" x14ac:dyDescent="0.35"/>
    <row r="27589" s="8" customFormat="1" x14ac:dyDescent="0.35"/>
    <row r="27590" s="8" customFormat="1" x14ac:dyDescent="0.35"/>
    <row r="27591" s="8" customFormat="1" x14ac:dyDescent="0.35"/>
    <row r="27592" s="8" customFormat="1" x14ac:dyDescent="0.35"/>
    <row r="27593" s="8" customFormat="1" x14ac:dyDescent="0.35"/>
    <row r="27594" s="8" customFormat="1" x14ac:dyDescent="0.35"/>
    <row r="27595" s="8" customFormat="1" x14ac:dyDescent="0.35"/>
    <row r="27596" s="8" customFormat="1" x14ac:dyDescent="0.35"/>
    <row r="27597" s="8" customFormat="1" x14ac:dyDescent="0.35"/>
    <row r="27598" s="8" customFormat="1" x14ac:dyDescent="0.35"/>
    <row r="27599" s="8" customFormat="1" x14ac:dyDescent="0.35"/>
    <row r="27600" s="8" customFormat="1" x14ac:dyDescent="0.35"/>
    <row r="27601" s="8" customFormat="1" x14ac:dyDescent="0.35"/>
    <row r="27602" s="8" customFormat="1" x14ac:dyDescent="0.35"/>
    <row r="27603" s="8" customFormat="1" x14ac:dyDescent="0.35"/>
    <row r="27604" s="8" customFormat="1" x14ac:dyDescent="0.35"/>
    <row r="27605" s="8" customFormat="1" x14ac:dyDescent="0.35"/>
    <row r="27606" s="8" customFormat="1" x14ac:dyDescent="0.35"/>
    <row r="27607" s="8" customFormat="1" x14ac:dyDescent="0.35"/>
    <row r="27608" s="8" customFormat="1" x14ac:dyDescent="0.35"/>
    <row r="27609" s="8" customFormat="1" x14ac:dyDescent="0.35"/>
    <row r="27610" s="8" customFormat="1" x14ac:dyDescent="0.35"/>
    <row r="27611" s="8" customFormat="1" x14ac:dyDescent="0.35"/>
    <row r="27612" s="8" customFormat="1" x14ac:dyDescent="0.35"/>
    <row r="27613" s="8" customFormat="1" x14ac:dyDescent="0.35"/>
    <row r="27614" s="8" customFormat="1" x14ac:dyDescent="0.35"/>
    <row r="27615" s="8" customFormat="1" x14ac:dyDescent="0.35"/>
    <row r="27616" s="8" customFormat="1" x14ac:dyDescent="0.35"/>
    <row r="27617" s="8" customFormat="1" x14ac:dyDescent="0.35"/>
    <row r="27618" s="8" customFormat="1" x14ac:dyDescent="0.35"/>
    <row r="27619" s="8" customFormat="1" x14ac:dyDescent="0.35"/>
    <row r="27620" s="8" customFormat="1" x14ac:dyDescent="0.35"/>
    <row r="27621" s="8" customFormat="1" x14ac:dyDescent="0.35"/>
    <row r="27622" s="8" customFormat="1" x14ac:dyDescent="0.35"/>
    <row r="27623" s="8" customFormat="1" x14ac:dyDescent="0.35"/>
    <row r="27624" s="8" customFormat="1" x14ac:dyDescent="0.35"/>
    <row r="27625" s="8" customFormat="1" x14ac:dyDescent="0.35"/>
    <row r="27626" s="8" customFormat="1" x14ac:dyDescent="0.35"/>
    <row r="27627" s="8" customFormat="1" x14ac:dyDescent="0.35"/>
    <row r="27628" s="8" customFormat="1" x14ac:dyDescent="0.35"/>
    <row r="27629" s="8" customFormat="1" x14ac:dyDescent="0.35"/>
    <row r="27630" s="8" customFormat="1" x14ac:dyDescent="0.35"/>
    <row r="27631" s="8" customFormat="1" x14ac:dyDescent="0.35"/>
    <row r="27632" s="8" customFormat="1" x14ac:dyDescent="0.35"/>
    <row r="27633" s="8" customFormat="1" x14ac:dyDescent="0.35"/>
    <row r="27634" s="8" customFormat="1" x14ac:dyDescent="0.35"/>
    <row r="27635" s="8" customFormat="1" x14ac:dyDescent="0.35"/>
    <row r="27636" s="8" customFormat="1" x14ac:dyDescent="0.35"/>
    <row r="27637" s="8" customFormat="1" x14ac:dyDescent="0.35"/>
    <row r="27638" s="8" customFormat="1" x14ac:dyDescent="0.35"/>
    <row r="27639" s="8" customFormat="1" x14ac:dyDescent="0.35"/>
    <row r="27640" s="8" customFormat="1" x14ac:dyDescent="0.35"/>
    <row r="27641" s="8" customFormat="1" x14ac:dyDescent="0.35"/>
    <row r="27642" s="8" customFormat="1" x14ac:dyDescent="0.35"/>
    <row r="27643" s="8" customFormat="1" x14ac:dyDescent="0.35"/>
    <row r="27644" s="8" customFormat="1" x14ac:dyDescent="0.35"/>
    <row r="27645" s="8" customFormat="1" x14ac:dyDescent="0.35"/>
    <row r="27646" s="8" customFormat="1" x14ac:dyDescent="0.35"/>
    <row r="27647" s="8" customFormat="1" x14ac:dyDescent="0.35"/>
    <row r="27648" s="8" customFormat="1" x14ac:dyDescent="0.35"/>
    <row r="27649" s="8" customFormat="1" x14ac:dyDescent="0.35"/>
    <row r="27650" s="8" customFormat="1" x14ac:dyDescent="0.35"/>
    <row r="27651" s="8" customFormat="1" x14ac:dyDescent="0.35"/>
    <row r="27652" s="8" customFormat="1" x14ac:dyDescent="0.35"/>
    <row r="27653" s="8" customFormat="1" x14ac:dyDescent="0.35"/>
    <row r="27654" s="8" customFormat="1" x14ac:dyDescent="0.35"/>
    <row r="27655" s="8" customFormat="1" x14ac:dyDescent="0.35"/>
    <row r="27656" s="8" customFormat="1" x14ac:dyDescent="0.35"/>
    <row r="27657" s="8" customFormat="1" x14ac:dyDescent="0.35"/>
    <row r="27658" s="8" customFormat="1" x14ac:dyDescent="0.35"/>
    <row r="27659" s="8" customFormat="1" x14ac:dyDescent="0.35"/>
    <row r="27660" s="8" customFormat="1" x14ac:dyDescent="0.35"/>
    <row r="27661" s="8" customFormat="1" x14ac:dyDescent="0.35"/>
    <row r="27662" s="8" customFormat="1" x14ac:dyDescent="0.35"/>
    <row r="27663" s="8" customFormat="1" x14ac:dyDescent="0.35"/>
    <row r="27664" s="8" customFormat="1" x14ac:dyDescent="0.35"/>
    <row r="27665" s="8" customFormat="1" x14ac:dyDescent="0.35"/>
    <row r="27666" s="8" customFormat="1" x14ac:dyDescent="0.35"/>
    <row r="27667" s="8" customFormat="1" x14ac:dyDescent="0.35"/>
    <row r="27668" s="8" customFormat="1" x14ac:dyDescent="0.35"/>
    <row r="27669" s="8" customFormat="1" x14ac:dyDescent="0.35"/>
    <row r="27670" s="8" customFormat="1" x14ac:dyDescent="0.35"/>
    <row r="27671" s="8" customFormat="1" x14ac:dyDescent="0.35"/>
    <row r="27672" s="8" customFormat="1" x14ac:dyDescent="0.35"/>
    <row r="27673" s="8" customFormat="1" x14ac:dyDescent="0.35"/>
    <row r="27674" s="8" customFormat="1" x14ac:dyDescent="0.35"/>
    <row r="27675" s="8" customFormat="1" x14ac:dyDescent="0.35"/>
    <row r="27676" s="8" customFormat="1" x14ac:dyDescent="0.35"/>
    <row r="27677" s="8" customFormat="1" x14ac:dyDescent="0.35"/>
    <row r="27678" s="8" customFormat="1" x14ac:dyDescent="0.35"/>
    <row r="27679" s="8" customFormat="1" x14ac:dyDescent="0.35"/>
    <row r="27680" s="8" customFormat="1" x14ac:dyDescent="0.35"/>
    <row r="27681" s="8" customFormat="1" x14ac:dyDescent="0.35"/>
    <row r="27682" s="8" customFormat="1" x14ac:dyDescent="0.35"/>
    <row r="27683" s="8" customFormat="1" x14ac:dyDescent="0.35"/>
    <row r="27684" s="8" customFormat="1" x14ac:dyDescent="0.35"/>
    <row r="27685" s="8" customFormat="1" x14ac:dyDescent="0.35"/>
    <row r="27686" s="8" customFormat="1" x14ac:dyDescent="0.35"/>
    <row r="27687" s="8" customFormat="1" x14ac:dyDescent="0.35"/>
    <row r="27688" s="8" customFormat="1" x14ac:dyDescent="0.35"/>
    <row r="27689" s="8" customFormat="1" x14ac:dyDescent="0.35"/>
    <row r="27690" s="8" customFormat="1" x14ac:dyDescent="0.35"/>
    <row r="27691" s="8" customFormat="1" x14ac:dyDescent="0.35"/>
    <row r="27692" s="8" customFormat="1" x14ac:dyDescent="0.35"/>
    <row r="27693" s="8" customFormat="1" x14ac:dyDescent="0.35"/>
    <row r="27694" s="8" customFormat="1" x14ac:dyDescent="0.35"/>
    <row r="27695" s="8" customFormat="1" x14ac:dyDescent="0.35"/>
    <row r="27696" s="8" customFormat="1" x14ac:dyDescent="0.35"/>
    <row r="27697" s="8" customFormat="1" x14ac:dyDescent="0.35"/>
    <row r="27698" s="8" customFormat="1" x14ac:dyDescent="0.35"/>
    <row r="27699" s="8" customFormat="1" x14ac:dyDescent="0.35"/>
    <row r="27700" s="8" customFormat="1" x14ac:dyDescent="0.35"/>
    <row r="27701" s="8" customFormat="1" x14ac:dyDescent="0.35"/>
    <row r="27702" s="8" customFormat="1" x14ac:dyDescent="0.35"/>
    <row r="27703" s="8" customFormat="1" x14ac:dyDescent="0.35"/>
    <row r="27704" s="8" customFormat="1" x14ac:dyDescent="0.35"/>
    <row r="27705" s="8" customFormat="1" x14ac:dyDescent="0.35"/>
    <row r="27706" s="8" customFormat="1" x14ac:dyDescent="0.35"/>
    <row r="27707" s="8" customFormat="1" x14ac:dyDescent="0.35"/>
    <row r="27708" s="8" customFormat="1" x14ac:dyDescent="0.35"/>
    <row r="27709" s="8" customFormat="1" x14ac:dyDescent="0.35"/>
    <row r="27710" s="8" customFormat="1" x14ac:dyDescent="0.35"/>
    <row r="27711" s="8" customFormat="1" x14ac:dyDescent="0.35"/>
    <row r="27712" s="8" customFormat="1" x14ac:dyDescent="0.35"/>
    <row r="27713" s="8" customFormat="1" x14ac:dyDescent="0.35"/>
    <row r="27714" s="8" customFormat="1" x14ac:dyDescent="0.35"/>
    <row r="27715" s="8" customFormat="1" x14ac:dyDescent="0.35"/>
    <row r="27716" s="8" customFormat="1" x14ac:dyDescent="0.35"/>
    <row r="27717" s="8" customFormat="1" x14ac:dyDescent="0.35"/>
    <row r="27718" s="8" customFormat="1" x14ac:dyDescent="0.35"/>
    <row r="27719" s="8" customFormat="1" x14ac:dyDescent="0.35"/>
    <row r="27720" s="8" customFormat="1" x14ac:dyDescent="0.35"/>
    <row r="27721" s="8" customFormat="1" x14ac:dyDescent="0.35"/>
    <row r="27722" s="8" customFormat="1" x14ac:dyDescent="0.35"/>
    <row r="27723" s="8" customFormat="1" x14ac:dyDescent="0.35"/>
    <row r="27724" s="8" customFormat="1" x14ac:dyDescent="0.35"/>
    <row r="27725" s="8" customFormat="1" x14ac:dyDescent="0.35"/>
    <row r="27726" s="8" customFormat="1" x14ac:dyDescent="0.35"/>
    <row r="27727" s="8" customFormat="1" x14ac:dyDescent="0.35"/>
    <row r="27728" s="8" customFormat="1" x14ac:dyDescent="0.35"/>
    <row r="27729" s="8" customFormat="1" x14ac:dyDescent="0.35"/>
    <row r="27730" s="8" customFormat="1" x14ac:dyDescent="0.35"/>
    <row r="27731" s="8" customFormat="1" x14ac:dyDescent="0.35"/>
    <row r="27732" s="8" customFormat="1" x14ac:dyDescent="0.35"/>
    <row r="27733" s="8" customFormat="1" x14ac:dyDescent="0.35"/>
    <row r="27734" s="8" customFormat="1" x14ac:dyDescent="0.35"/>
    <row r="27735" s="8" customFormat="1" x14ac:dyDescent="0.35"/>
    <row r="27736" s="8" customFormat="1" x14ac:dyDescent="0.35"/>
    <row r="27737" s="8" customFormat="1" x14ac:dyDescent="0.35"/>
    <row r="27738" s="8" customFormat="1" x14ac:dyDescent="0.35"/>
    <row r="27739" s="8" customFormat="1" x14ac:dyDescent="0.35"/>
    <row r="27740" s="8" customFormat="1" x14ac:dyDescent="0.35"/>
    <row r="27741" s="8" customFormat="1" x14ac:dyDescent="0.35"/>
    <row r="27742" s="8" customFormat="1" x14ac:dyDescent="0.35"/>
    <row r="27743" s="8" customFormat="1" x14ac:dyDescent="0.35"/>
    <row r="27744" s="8" customFormat="1" x14ac:dyDescent="0.35"/>
    <row r="27745" s="8" customFormat="1" x14ac:dyDescent="0.35"/>
    <row r="27746" s="8" customFormat="1" x14ac:dyDescent="0.35"/>
    <row r="27747" s="8" customFormat="1" x14ac:dyDescent="0.35"/>
    <row r="27748" s="8" customFormat="1" x14ac:dyDescent="0.35"/>
    <row r="27749" s="8" customFormat="1" x14ac:dyDescent="0.35"/>
    <row r="27750" s="8" customFormat="1" x14ac:dyDescent="0.35"/>
    <row r="27751" s="8" customFormat="1" x14ac:dyDescent="0.35"/>
    <row r="27752" s="8" customFormat="1" x14ac:dyDescent="0.35"/>
    <row r="27753" s="8" customFormat="1" x14ac:dyDescent="0.35"/>
    <row r="27754" s="8" customFormat="1" x14ac:dyDescent="0.35"/>
    <row r="27755" s="8" customFormat="1" x14ac:dyDescent="0.35"/>
    <row r="27756" s="8" customFormat="1" x14ac:dyDescent="0.35"/>
    <row r="27757" s="8" customFormat="1" x14ac:dyDescent="0.35"/>
    <row r="27758" s="8" customFormat="1" x14ac:dyDescent="0.35"/>
    <row r="27759" s="8" customFormat="1" x14ac:dyDescent="0.35"/>
    <row r="27760" s="8" customFormat="1" x14ac:dyDescent="0.35"/>
    <row r="27761" s="8" customFormat="1" x14ac:dyDescent="0.35"/>
    <row r="27762" s="8" customFormat="1" x14ac:dyDescent="0.35"/>
    <row r="27763" s="8" customFormat="1" x14ac:dyDescent="0.35"/>
    <row r="27764" s="8" customFormat="1" x14ac:dyDescent="0.35"/>
    <row r="27765" s="8" customFormat="1" x14ac:dyDescent="0.35"/>
    <row r="27766" s="8" customFormat="1" x14ac:dyDescent="0.35"/>
    <row r="27767" s="8" customFormat="1" x14ac:dyDescent="0.35"/>
    <row r="27768" s="8" customFormat="1" x14ac:dyDescent="0.35"/>
    <row r="27769" s="8" customFormat="1" x14ac:dyDescent="0.35"/>
    <row r="27770" s="8" customFormat="1" x14ac:dyDescent="0.35"/>
    <row r="27771" s="8" customFormat="1" x14ac:dyDescent="0.35"/>
    <row r="27772" s="8" customFormat="1" x14ac:dyDescent="0.35"/>
    <row r="27773" s="8" customFormat="1" x14ac:dyDescent="0.35"/>
    <row r="27774" s="8" customFormat="1" x14ac:dyDescent="0.35"/>
    <row r="27775" s="8" customFormat="1" x14ac:dyDescent="0.35"/>
    <row r="27776" s="8" customFormat="1" x14ac:dyDescent="0.35"/>
    <row r="27777" s="8" customFormat="1" x14ac:dyDescent="0.35"/>
    <row r="27778" s="8" customFormat="1" x14ac:dyDescent="0.35"/>
    <row r="27779" s="8" customFormat="1" x14ac:dyDescent="0.35"/>
    <row r="27780" s="8" customFormat="1" x14ac:dyDescent="0.35"/>
    <row r="27781" s="8" customFormat="1" x14ac:dyDescent="0.35"/>
    <row r="27782" s="8" customFormat="1" x14ac:dyDescent="0.35"/>
    <row r="27783" s="8" customFormat="1" x14ac:dyDescent="0.35"/>
    <row r="27784" s="8" customFormat="1" x14ac:dyDescent="0.35"/>
    <row r="27785" s="8" customFormat="1" x14ac:dyDescent="0.35"/>
    <row r="27786" s="8" customFormat="1" x14ac:dyDescent="0.35"/>
    <row r="27787" s="8" customFormat="1" x14ac:dyDescent="0.35"/>
    <row r="27788" s="8" customFormat="1" x14ac:dyDescent="0.35"/>
    <row r="27789" s="8" customFormat="1" x14ac:dyDescent="0.35"/>
    <row r="27790" s="8" customFormat="1" x14ac:dyDescent="0.35"/>
    <row r="27791" s="8" customFormat="1" x14ac:dyDescent="0.35"/>
    <row r="27792" s="8" customFormat="1" x14ac:dyDescent="0.35"/>
    <row r="27793" s="8" customFormat="1" x14ac:dyDescent="0.35"/>
    <row r="27794" s="8" customFormat="1" x14ac:dyDescent="0.35"/>
    <row r="27795" s="8" customFormat="1" x14ac:dyDescent="0.35"/>
    <row r="27796" s="8" customFormat="1" x14ac:dyDescent="0.35"/>
    <row r="27797" s="8" customFormat="1" x14ac:dyDescent="0.35"/>
    <row r="27798" s="8" customFormat="1" x14ac:dyDescent="0.35"/>
    <row r="27799" s="8" customFormat="1" x14ac:dyDescent="0.35"/>
    <row r="27800" s="8" customFormat="1" x14ac:dyDescent="0.35"/>
    <row r="27801" s="8" customFormat="1" x14ac:dyDescent="0.35"/>
    <row r="27802" s="8" customFormat="1" x14ac:dyDescent="0.35"/>
    <row r="27803" s="8" customFormat="1" x14ac:dyDescent="0.35"/>
    <row r="27804" s="8" customFormat="1" x14ac:dyDescent="0.35"/>
    <row r="27805" s="8" customFormat="1" x14ac:dyDescent="0.35"/>
    <row r="27806" s="8" customFormat="1" x14ac:dyDescent="0.35"/>
    <row r="27807" s="8" customFormat="1" x14ac:dyDescent="0.35"/>
    <row r="27808" s="8" customFormat="1" x14ac:dyDescent="0.35"/>
    <row r="27809" s="8" customFormat="1" x14ac:dyDescent="0.35"/>
    <row r="27810" s="8" customFormat="1" x14ac:dyDescent="0.35"/>
    <row r="27811" s="8" customFormat="1" x14ac:dyDescent="0.35"/>
    <row r="27812" s="8" customFormat="1" x14ac:dyDescent="0.35"/>
    <row r="27813" s="8" customFormat="1" x14ac:dyDescent="0.35"/>
    <row r="27814" s="8" customFormat="1" x14ac:dyDescent="0.35"/>
    <row r="27815" s="8" customFormat="1" x14ac:dyDescent="0.35"/>
    <row r="27816" s="8" customFormat="1" x14ac:dyDescent="0.35"/>
    <row r="27817" s="8" customFormat="1" x14ac:dyDescent="0.35"/>
    <row r="27818" s="8" customFormat="1" x14ac:dyDescent="0.35"/>
    <row r="27819" s="8" customFormat="1" x14ac:dyDescent="0.35"/>
    <row r="27820" s="8" customFormat="1" x14ac:dyDescent="0.35"/>
    <row r="27821" s="8" customFormat="1" x14ac:dyDescent="0.35"/>
    <row r="27822" s="8" customFormat="1" x14ac:dyDescent="0.35"/>
    <row r="27823" s="8" customFormat="1" x14ac:dyDescent="0.35"/>
    <row r="27824" s="8" customFormat="1" x14ac:dyDescent="0.35"/>
    <row r="27825" s="8" customFormat="1" x14ac:dyDescent="0.35"/>
    <row r="27826" s="8" customFormat="1" x14ac:dyDescent="0.35"/>
    <row r="27827" s="8" customFormat="1" x14ac:dyDescent="0.35"/>
    <row r="27828" s="8" customFormat="1" x14ac:dyDescent="0.35"/>
    <row r="27829" s="8" customFormat="1" x14ac:dyDescent="0.35"/>
    <row r="27830" s="8" customFormat="1" x14ac:dyDescent="0.35"/>
    <row r="27831" s="8" customFormat="1" x14ac:dyDescent="0.35"/>
    <row r="27832" s="8" customFormat="1" x14ac:dyDescent="0.35"/>
    <row r="27833" s="8" customFormat="1" x14ac:dyDescent="0.35"/>
    <row r="27834" s="8" customFormat="1" x14ac:dyDescent="0.35"/>
    <row r="27835" s="8" customFormat="1" x14ac:dyDescent="0.35"/>
    <row r="27836" s="8" customFormat="1" x14ac:dyDescent="0.35"/>
    <row r="27837" s="8" customFormat="1" x14ac:dyDescent="0.35"/>
    <row r="27838" s="8" customFormat="1" x14ac:dyDescent="0.35"/>
    <row r="27839" s="8" customFormat="1" x14ac:dyDescent="0.35"/>
    <row r="27840" s="8" customFormat="1" x14ac:dyDescent="0.35"/>
    <row r="27841" s="8" customFormat="1" x14ac:dyDescent="0.35"/>
    <row r="27842" s="8" customFormat="1" x14ac:dyDescent="0.35"/>
    <row r="27843" s="8" customFormat="1" x14ac:dyDescent="0.35"/>
    <row r="27844" s="8" customFormat="1" x14ac:dyDescent="0.35"/>
    <row r="27845" s="8" customFormat="1" x14ac:dyDescent="0.35"/>
    <row r="27846" s="8" customFormat="1" x14ac:dyDescent="0.35"/>
    <row r="27847" s="8" customFormat="1" x14ac:dyDescent="0.35"/>
    <row r="27848" s="8" customFormat="1" x14ac:dyDescent="0.35"/>
    <row r="27849" s="8" customFormat="1" x14ac:dyDescent="0.35"/>
    <row r="27850" s="8" customFormat="1" x14ac:dyDescent="0.35"/>
    <row r="27851" s="8" customFormat="1" x14ac:dyDescent="0.35"/>
    <row r="27852" s="8" customFormat="1" x14ac:dyDescent="0.35"/>
    <row r="27853" s="8" customFormat="1" x14ac:dyDescent="0.35"/>
    <row r="27854" s="8" customFormat="1" x14ac:dyDescent="0.35"/>
    <row r="27855" s="8" customFormat="1" x14ac:dyDescent="0.35"/>
    <row r="27856" s="8" customFormat="1" x14ac:dyDescent="0.35"/>
    <row r="27857" s="8" customFormat="1" x14ac:dyDescent="0.35"/>
    <row r="27858" s="8" customFormat="1" x14ac:dyDescent="0.35"/>
    <row r="27859" s="8" customFormat="1" x14ac:dyDescent="0.35"/>
    <row r="27860" s="8" customFormat="1" x14ac:dyDescent="0.35"/>
    <row r="27861" s="8" customFormat="1" x14ac:dyDescent="0.35"/>
    <row r="27862" s="8" customFormat="1" x14ac:dyDescent="0.35"/>
    <row r="27863" s="8" customFormat="1" x14ac:dyDescent="0.35"/>
    <row r="27864" s="8" customFormat="1" x14ac:dyDescent="0.35"/>
    <row r="27865" s="8" customFormat="1" x14ac:dyDescent="0.35"/>
    <row r="27866" s="8" customFormat="1" x14ac:dyDescent="0.35"/>
    <row r="27867" s="8" customFormat="1" x14ac:dyDescent="0.35"/>
    <row r="27868" s="8" customFormat="1" x14ac:dyDescent="0.35"/>
    <row r="27869" s="8" customFormat="1" x14ac:dyDescent="0.35"/>
    <row r="27870" s="8" customFormat="1" x14ac:dyDescent="0.35"/>
    <row r="27871" s="8" customFormat="1" x14ac:dyDescent="0.35"/>
    <row r="27872" s="8" customFormat="1" x14ac:dyDescent="0.35"/>
    <row r="27873" s="8" customFormat="1" x14ac:dyDescent="0.35"/>
    <row r="27874" s="8" customFormat="1" x14ac:dyDescent="0.35"/>
    <row r="27875" s="8" customFormat="1" x14ac:dyDescent="0.35"/>
    <row r="27876" s="8" customFormat="1" x14ac:dyDescent="0.35"/>
    <row r="27877" s="8" customFormat="1" x14ac:dyDescent="0.35"/>
    <row r="27878" s="8" customFormat="1" x14ac:dyDescent="0.35"/>
    <row r="27879" s="8" customFormat="1" x14ac:dyDescent="0.35"/>
    <row r="27880" s="8" customFormat="1" x14ac:dyDescent="0.35"/>
    <row r="27881" s="8" customFormat="1" x14ac:dyDescent="0.35"/>
    <row r="27882" s="8" customFormat="1" x14ac:dyDescent="0.35"/>
    <row r="27883" s="8" customFormat="1" x14ac:dyDescent="0.35"/>
    <row r="27884" s="8" customFormat="1" x14ac:dyDescent="0.35"/>
    <row r="27885" s="8" customFormat="1" x14ac:dyDescent="0.35"/>
    <row r="27886" s="8" customFormat="1" x14ac:dyDescent="0.35"/>
    <row r="27887" s="8" customFormat="1" x14ac:dyDescent="0.35"/>
    <row r="27888" s="8" customFormat="1" x14ac:dyDescent="0.35"/>
    <row r="27889" s="8" customFormat="1" x14ac:dyDescent="0.35"/>
    <row r="27890" s="8" customFormat="1" x14ac:dyDescent="0.35"/>
    <row r="27891" s="8" customFormat="1" x14ac:dyDescent="0.35"/>
    <row r="27892" s="8" customFormat="1" x14ac:dyDescent="0.35"/>
    <row r="27893" s="8" customFormat="1" x14ac:dyDescent="0.35"/>
    <row r="27894" s="8" customFormat="1" x14ac:dyDescent="0.35"/>
    <row r="27895" s="8" customFormat="1" x14ac:dyDescent="0.35"/>
    <row r="27896" s="8" customFormat="1" x14ac:dyDescent="0.35"/>
    <row r="27897" s="8" customFormat="1" x14ac:dyDescent="0.35"/>
    <row r="27898" s="8" customFormat="1" x14ac:dyDescent="0.35"/>
    <row r="27899" s="8" customFormat="1" x14ac:dyDescent="0.35"/>
    <row r="27900" s="8" customFormat="1" x14ac:dyDescent="0.35"/>
    <row r="27901" s="8" customFormat="1" x14ac:dyDescent="0.35"/>
    <row r="27902" s="8" customFormat="1" x14ac:dyDescent="0.35"/>
    <row r="27903" s="8" customFormat="1" x14ac:dyDescent="0.35"/>
    <row r="27904" s="8" customFormat="1" x14ac:dyDescent="0.35"/>
    <row r="27905" s="8" customFormat="1" x14ac:dyDescent="0.35"/>
    <row r="27906" s="8" customFormat="1" x14ac:dyDescent="0.35"/>
    <row r="27907" s="8" customFormat="1" x14ac:dyDescent="0.35"/>
    <row r="27908" s="8" customFormat="1" x14ac:dyDescent="0.35"/>
    <row r="27909" s="8" customFormat="1" x14ac:dyDescent="0.35"/>
    <row r="27910" s="8" customFormat="1" x14ac:dyDescent="0.35"/>
    <row r="27911" s="8" customFormat="1" x14ac:dyDescent="0.35"/>
    <row r="27912" s="8" customFormat="1" x14ac:dyDescent="0.35"/>
    <row r="27913" s="8" customFormat="1" x14ac:dyDescent="0.35"/>
    <row r="27914" s="8" customFormat="1" x14ac:dyDescent="0.35"/>
    <row r="27915" s="8" customFormat="1" x14ac:dyDescent="0.35"/>
    <row r="27916" s="8" customFormat="1" x14ac:dyDescent="0.35"/>
    <row r="27917" s="8" customFormat="1" x14ac:dyDescent="0.35"/>
    <row r="27918" s="8" customFormat="1" x14ac:dyDescent="0.35"/>
    <row r="27919" s="8" customFormat="1" x14ac:dyDescent="0.35"/>
    <row r="27920" s="8" customFormat="1" x14ac:dyDescent="0.35"/>
    <row r="27921" s="8" customFormat="1" x14ac:dyDescent="0.35"/>
    <row r="27922" s="8" customFormat="1" x14ac:dyDescent="0.35"/>
    <row r="27923" s="8" customFormat="1" x14ac:dyDescent="0.35"/>
    <row r="27924" s="8" customFormat="1" x14ac:dyDescent="0.35"/>
    <row r="27925" s="8" customFormat="1" x14ac:dyDescent="0.35"/>
    <row r="27926" s="8" customFormat="1" x14ac:dyDescent="0.35"/>
    <row r="27927" s="8" customFormat="1" x14ac:dyDescent="0.35"/>
    <row r="27928" s="8" customFormat="1" x14ac:dyDescent="0.35"/>
    <row r="27929" s="8" customFormat="1" x14ac:dyDescent="0.35"/>
    <row r="27930" s="8" customFormat="1" x14ac:dyDescent="0.35"/>
    <row r="27931" s="8" customFormat="1" x14ac:dyDescent="0.35"/>
    <row r="27932" s="8" customFormat="1" x14ac:dyDescent="0.35"/>
    <row r="27933" s="8" customFormat="1" x14ac:dyDescent="0.35"/>
    <row r="27934" s="8" customFormat="1" x14ac:dyDescent="0.35"/>
    <row r="27935" s="8" customFormat="1" x14ac:dyDescent="0.35"/>
    <row r="27936" s="8" customFormat="1" x14ac:dyDescent="0.35"/>
    <row r="27937" s="8" customFormat="1" x14ac:dyDescent="0.35"/>
    <row r="27938" s="8" customFormat="1" x14ac:dyDescent="0.35"/>
    <row r="27939" s="8" customFormat="1" x14ac:dyDescent="0.35"/>
    <row r="27940" s="8" customFormat="1" x14ac:dyDescent="0.35"/>
    <row r="27941" s="8" customFormat="1" x14ac:dyDescent="0.35"/>
    <row r="27942" s="8" customFormat="1" x14ac:dyDescent="0.35"/>
    <row r="27943" s="8" customFormat="1" x14ac:dyDescent="0.35"/>
    <row r="27944" s="8" customFormat="1" x14ac:dyDescent="0.35"/>
    <row r="27945" s="8" customFormat="1" x14ac:dyDescent="0.35"/>
    <row r="27946" s="8" customFormat="1" x14ac:dyDescent="0.35"/>
    <row r="27947" s="8" customFormat="1" x14ac:dyDescent="0.35"/>
    <row r="27948" s="8" customFormat="1" x14ac:dyDescent="0.35"/>
    <row r="27949" s="8" customFormat="1" x14ac:dyDescent="0.35"/>
    <row r="27950" s="8" customFormat="1" x14ac:dyDescent="0.35"/>
    <row r="27951" s="8" customFormat="1" x14ac:dyDescent="0.35"/>
    <row r="27952" s="8" customFormat="1" x14ac:dyDescent="0.35"/>
    <row r="27953" s="8" customFormat="1" x14ac:dyDescent="0.35"/>
    <row r="27954" s="8" customFormat="1" x14ac:dyDescent="0.35"/>
    <row r="27955" s="8" customFormat="1" x14ac:dyDescent="0.35"/>
    <row r="27956" s="8" customFormat="1" x14ac:dyDescent="0.35"/>
    <row r="27957" s="8" customFormat="1" x14ac:dyDescent="0.35"/>
    <row r="27958" s="8" customFormat="1" x14ac:dyDescent="0.35"/>
    <row r="27959" s="8" customFormat="1" x14ac:dyDescent="0.35"/>
    <row r="27960" s="8" customFormat="1" x14ac:dyDescent="0.35"/>
    <row r="27961" s="8" customFormat="1" x14ac:dyDescent="0.35"/>
    <row r="27962" s="8" customFormat="1" x14ac:dyDescent="0.35"/>
    <row r="27963" s="8" customFormat="1" x14ac:dyDescent="0.35"/>
    <row r="27964" s="8" customFormat="1" x14ac:dyDescent="0.35"/>
    <row r="27965" s="8" customFormat="1" x14ac:dyDescent="0.35"/>
    <row r="27966" s="8" customFormat="1" x14ac:dyDescent="0.35"/>
    <row r="27967" s="8" customFormat="1" x14ac:dyDescent="0.35"/>
    <row r="27968" s="8" customFormat="1" x14ac:dyDescent="0.35"/>
    <row r="27969" s="8" customFormat="1" x14ac:dyDescent="0.35"/>
    <row r="27970" s="8" customFormat="1" x14ac:dyDescent="0.35"/>
    <row r="27971" s="8" customFormat="1" x14ac:dyDescent="0.35"/>
    <row r="27972" s="8" customFormat="1" x14ac:dyDescent="0.35"/>
    <row r="27973" s="8" customFormat="1" x14ac:dyDescent="0.35"/>
    <row r="27974" s="8" customFormat="1" x14ac:dyDescent="0.35"/>
    <row r="27975" s="8" customFormat="1" x14ac:dyDescent="0.35"/>
    <row r="27976" s="8" customFormat="1" x14ac:dyDescent="0.35"/>
    <row r="27977" s="8" customFormat="1" x14ac:dyDescent="0.35"/>
    <row r="27978" s="8" customFormat="1" x14ac:dyDescent="0.35"/>
    <row r="27979" s="8" customFormat="1" x14ac:dyDescent="0.35"/>
    <row r="27980" s="8" customFormat="1" x14ac:dyDescent="0.35"/>
    <row r="27981" s="8" customFormat="1" x14ac:dyDescent="0.35"/>
    <row r="27982" s="8" customFormat="1" x14ac:dyDescent="0.35"/>
    <row r="27983" s="8" customFormat="1" x14ac:dyDescent="0.35"/>
    <row r="27984" s="8" customFormat="1" x14ac:dyDescent="0.35"/>
    <row r="27985" s="8" customFormat="1" x14ac:dyDescent="0.35"/>
    <row r="27986" s="8" customFormat="1" x14ac:dyDescent="0.35"/>
    <row r="27987" s="8" customFormat="1" x14ac:dyDescent="0.35"/>
    <row r="27988" s="8" customFormat="1" x14ac:dyDescent="0.35"/>
    <row r="27989" s="8" customFormat="1" x14ac:dyDescent="0.35"/>
    <row r="27990" s="8" customFormat="1" x14ac:dyDescent="0.35"/>
    <row r="27991" s="8" customFormat="1" x14ac:dyDescent="0.35"/>
    <row r="27992" s="8" customFormat="1" x14ac:dyDescent="0.35"/>
    <row r="27993" s="8" customFormat="1" x14ac:dyDescent="0.35"/>
    <row r="27994" s="8" customFormat="1" x14ac:dyDescent="0.35"/>
    <row r="27995" s="8" customFormat="1" x14ac:dyDescent="0.35"/>
    <row r="27996" s="8" customFormat="1" x14ac:dyDescent="0.35"/>
    <row r="27997" s="8" customFormat="1" x14ac:dyDescent="0.35"/>
    <row r="27998" s="8" customFormat="1" x14ac:dyDescent="0.35"/>
    <row r="27999" s="8" customFormat="1" x14ac:dyDescent="0.35"/>
    <row r="28000" s="8" customFormat="1" x14ac:dyDescent="0.35"/>
    <row r="28001" s="8" customFormat="1" x14ac:dyDescent="0.35"/>
    <row r="28002" s="8" customFormat="1" x14ac:dyDescent="0.35"/>
    <row r="28003" s="8" customFormat="1" x14ac:dyDescent="0.35"/>
    <row r="28004" s="8" customFormat="1" x14ac:dyDescent="0.35"/>
    <row r="28005" s="8" customFormat="1" x14ac:dyDescent="0.35"/>
    <row r="28006" s="8" customFormat="1" x14ac:dyDescent="0.35"/>
    <row r="28007" s="8" customFormat="1" x14ac:dyDescent="0.35"/>
    <row r="28008" s="8" customFormat="1" x14ac:dyDescent="0.35"/>
    <row r="28009" s="8" customFormat="1" x14ac:dyDescent="0.35"/>
    <row r="28010" s="8" customFormat="1" x14ac:dyDescent="0.35"/>
    <row r="28011" s="8" customFormat="1" x14ac:dyDescent="0.35"/>
    <row r="28012" s="8" customFormat="1" x14ac:dyDescent="0.35"/>
    <row r="28013" s="8" customFormat="1" x14ac:dyDescent="0.35"/>
    <row r="28014" s="8" customFormat="1" x14ac:dyDescent="0.35"/>
    <row r="28015" s="8" customFormat="1" x14ac:dyDescent="0.35"/>
    <row r="28016" s="8" customFormat="1" x14ac:dyDescent="0.35"/>
    <row r="28017" s="8" customFormat="1" x14ac:dyDescent="0.35"/>
    <row r="28018" s="8" customFormat="1" x14ac:dyDescent="0.35"/>
    <row r="28019" s="8" customFormat="1" x14ac:dyDescent="0.35"/>
    <row r="28020" s="8" customFormat="1" x14ac:dyDescent="0.35"/>
    <row r="28021" s="8" customFormat="1" x14ac:dyDescent="0.35"/>
    <row r="28022" s="8" customFormat="1" x14ac:dyDescent="0.35"/>
    <row r="28023" s="8" customFormat="1" x14ac:dyDescent="0.35"/>
    <row r="28024" s="8" customFormat="1" x14ac:dyDescent="0.35"/>
    <row r="28025" s="8" customFormat="1" x14ac:dyDescent="0.35"/>
    <row r="28026" s="8" customFormat="1" x14ac:dyDescent="0.35"/>
    <row r="28027" s="8" customFormat="1" x14ac:dyDescent="0.35"/>
    <row r="28028" s="8" customFormat="1" x14ac:dyDescent="0.35"/>
    <row r="28029" s="8" customFormat="1" x14ac:dyDescent="0.35"/>
    <row r="28030" s="8" customFormat="1" x14ac:dyDescent="0.35"/>
    <row r="28031" s="8" customFormat="1" x14ac:dyDescent="0.35"/>
    <row r="28032" s="8" customFormat="1" x14ac:dyDescent="0.35"/>
    <row r="28033" s="8" customFormat="1" x14ac:dyDescent="0.35"/>
    <row r="28034" s="8" customFormat="1" x14ac:dyDescent="0.35"/>
    <row r="28035" s="8" customFormat="1" x14ac:dyDescent="0.35"/>
    <row r="28036" s="8" customFormat="1" x14ac:dyDescent="0.35"/>
    <row r="28037" s="8" customFormat="1" x14ac:dyDescent="0.35"/>
    <row r="28038" s="8" customFormat="1" x14ac:dyDescent="0.35"/>
    <row r="28039" s="8" customFormat="1" x14ac:dyDescent="0.35"/>
    <row r="28040" s="8" customFormat="1" x14ac:dyDescent="0.35"/>
    <row r="28041" s="8" customFormat="1" x14ac:dyDescent="0.35"/>
    <row r="28042" s="8" customFormat="1" x14ac:dyDescent="0.35"/>
    <row r="28043" s="8" customFormat="1" x14ac:dyDescent="0.35"/>
    <row r="28044" s="8" customFormat="1" x14ac:dyDescent="0.35"/>
    <row r="28045" s="8" customFormat="1" x14ac:dyDescent="0.35"/>
    <row r="28046" s="8" customFormat="1" x14ac:dyDescent="0.35"/>
    <row r="28047" s="8" customFormat="1" x14ac:dyDescent="0.35"/>
    <row r="28048" s="8" customFormat="1" x14ac:dyDescent="0.35"/>
    <row r="28049" s="8" customFormat="1" x14ac:dyDescent="0.35"/>
    <row r="28050" s="8" customFormat="1" x14ac:dyDescent="0.35"/>
    <row r="28051" s="8" customFormat="1" x14ac:dyDescent="0.35"/>
    <row r="28052" s="8" customFormat="1" x14ac:dyDescent="0.35"/>
    <row r="28053" s="8" customFormat="1" x14ac:dyDescent="0.35"/>
    <row r="28054" s="8" customFormat="1" x14ac:dyDescent="0.35"/>
    <row r="28055" s="8" customFormat="1" x14ac:dyDescent="0.35"/>
    <row r="28056" s="8" customFormat="1" x14ac:dyDescent="0.35"/>
    <row r="28057" s="8" customFormat="1" x14ac:dyDescent="0.35"/>
    <row r="28058" s="8" customFormat="1" x14ac:dyDescent="0.35"/>
    <row r="28059" s="8" customFormat="1" x14ac:dyDescent="0.35"/>
    <row r="28060" s="8" customFormat="1" x14ac:dyDescent="0.35"/>
    <row r="28061" s="8" customFormat="1" x14ac:dyDescent="0.35"/>
    <row r="28062" s="8" customFormat="1" x14ac:dyDescent="0.35"/>
    <row r="28063" s="8" customFormat="1" x14ac:dyDescent="0.35"/>
    <row r="28064" s="8" customFormat="1" x14ac:dyDescent="0.35"/>
    <row r="28065" s="8" customFormat="1" x14ac:dyDescent="0.35"/>
    <row r="28066" s="8" customFormat="1" x14ac:dyDescent="0.35"/>
    <row r="28067" s="8" customFormat="1" x14ac:dyDescent="0.35"/>
    <row r="28068" s="8" customFormat="1" x14ac:dyDescent="0.35"/>
    <row r="28069" s="8" customFormat="1" x14ac:dyDescent="0.35"/>
    <row r="28070" s="8" customFormat="1" x14ac:dyDescent="0.35"/>
    <row r="28071" s="8" customFormat="1" x14ac:dyDescent="0.35"/>
    <row r="28072" s="8" customFormat="1" x14ac:dyDescent="0.35"/>
    <row r="28073" s="8" customFormat="1" x14ac:dyDescent="0.35"/>
    <row r="28074" s="8" customFormat="1" x14ac:dyDescent="0.35"/>
    <row r="28075" s="8" customFormat="1" x14ac:dyDescent="0.35"/>
    <row r="28076" s="8" customFormat="1" x14ac:dyDescent="0.35"/>
    <row r="28077" s="8" customFormat="1" x14ac:dyDescent="0.35"/>
    <row r="28078" s="8" customFormat="1" x14ac:dyDescent="0.35"/>
    <row r="28079" s="8" customFormat="1" x14ac:dyDescent="0.35"/>
    <row r="28080" s="8" customFormat="1" x14ac:dyDescent="0.35"/>
    <row r="28081" s="8" customFormat="1" x14ac:dyDescent="0.35"/>
    <row r="28082" s="8" customFormat="1" x14ac:dyDescent="0.35"/>
    <row r="28083" s="8" customFormat="1" x14ac:dyDescent="0.35"/>
    <row r="28084" s="8" customFormat="1" x14ac:dyDescent="0.35"/>
    <row r="28085" s="8" customFormat="1" x14ac:dyDescent="0.35"/>
    <row r="28086" s="8" customFormat="1" x14ac:dyDescent="0.35"/>
    <row r="28087" s="8" customFormat="1" x14ac:dyDescent="0.35"/>
    <row r="28088" s="8" customFormat="1" x14ac:dyDescent="0.35"/>
    <row r="28089" s="8" customFormat="1" x14ac:dyDescent="0.35"/>
    <row r="28090" s="8" customFormat="1" x14ac:dyDescent="0.35"/>
    <row r="28091" s="8" customFormat="1" x14ac:dyDescent="0.35"/>
    <row r="28092" s="8" customFormat="1" x14ac:dyDescent="0.35"/>
    <row r="28093" s="8" customFormat="1" x14ac:dyDescent="0.35"/>
    <row r="28094" s="8" customFormat="1" x14ac:dyDescent="0.35"/>
    <row r="28095" s="8" customFormat="1" x14ac:dyDescent="0.35"/>
    <row r="28096" s="8" customFormat="1" x14ac:dyDescent="0.35"/>
    <row r="28097" s="8" customFormat="1" x14ac:dyDescent="0.35"/>
    <row r="28098" s="8" customFormat="1" x14ac:dyDescent="0.35"/>
    <row r="28099" s="8" customFormat="1" x14ac:dyDescent="0.35"/>
    <row r="28100" s="8" customFormat="1" x14ac:dyDescent="0.35"/>
    <row r="28101" s="8" customFormat="1" x14ac:dyDescent="0.35"/>
    <row r="28102" s="8" customFormat="1" x14ac:dyDescent="0.35"/>
    <row r="28103" s="8" customFormat="1" x14ac:dyDescent="0.35"/>
    <row r="28104" s="8" customFormat="1" x14ac:dyDescent="0.35"/>
    <row r="28105" s="8" customFormat="1" x14ac:dyDescent="0.35"/>
    <row r="28106" s="8" customFormat="1" x14ac:dyDescent="0.35"/>
    <row r="28107" s="8" customFormat="1" x14ac:dyDescent="0.35"/>
    <row r="28108" s="8" customFormat="1" x14ac:dyDescent="0.35"/>
    <row r="28109" s="8" customFormat="1" x14ac:dyDescent="0.35"/>
    <row r="28110" s="8" customFormat="1" x14ac:dyDescent="0.35"/>
    <row r="28111" s="8" customFormat="1" x14ac:dyDescent="0.35"/>
    <row r="28112" s="8" customFormat="1" x14ac:dyDescent="0.35"/>
    <row r="28113" s="8" customFormat="1" x14ac:dyDescent="0.35"/>
    <row r="28114" s="8" customFormat="1" x14ac:dyDescent="0.35"/>
    <row r="28115" s="8" customFormat="1" x14ac:dyDescent="0.35"/>
    <row r="28116" s="8" customFormat="1" x14ac:dyDescent="0.35"/>
    <row r="28117" s="8" customFormat="1" x14ac:dyDescent="0.35"/>
    <row r="28118" s="8" customFormat="1" x14ac:dyDescent="0.35"/>
    <row r="28119" s="8" customFormat="1" x14ac:dyDescent="0.35"/>
    <row r="28120" s="8" customFormat="1" x14ac:dyDescent="0.35"/>
    <row r="28121" s="8" customFormat="1" x14ac:dyDescent="0.35"/>
    <row r="28122" s="8" customFormat="1" x14ac:dyDescent="0.35"/>
    <row r="28123" s="8" customFormat="1" x14ac:dyDescent="0.35"/>
    <row r="28124" s="8" customFormat="1" x14ac:dyDescent="0.35"/>
    <row r="28125" s="8" customFormat="1" x14ac:dyDescent="0.35"/>
    <row r="28126" s="8" customFormat="1" x14ac:dyDescent="0.35"/>
    <row r="28127" s="8" customFormat="1" x14ac:dyDescent="0.35"/>
    <row r="28128" s="8" customFormat="1" x14ac:dyDescent="0.35"/>
    <row r="28129" s="8" customFormat="1" x14ac:dyDescent="0.35"/>
    <row r="28130" s="8" customFormat="1" x14ac:dyDescent="0.35"/>
    <row r="28131" s="8" customFormat="1" x14ac:dyDescent="0.35"/>
    <row r="28132" s="8" customFormat="1" x14ac:dyDescent="0.35"/>
    <row r="28133" s="8" customFormat="1" x14ac:dyDescent="0.35"/>
    <row r="28134" s="8" customFormat="1" x14ac:dyDescent="0.35"/>
    <row r="28135" s="8" customFormat="1" x14ac:dyDescent="0.35"/>
    <row r="28136" s="8" customFormat="1" x14ac:dyDescent="0.35"/>
    <row r="28137" s="8" customFormat="1" x14ac:dyDescent="0.35"/>
    <row r="28138" s="8" customFormat="1" x14ac:dyDescent="0.35"/>
    <row r="28139" s="8" customFormat="1" x14ac:dyDescent="0.35"/>
    <row r="28140" s="8" customFormat="1" x14ac:dyDescent="0.35"/>
    <row r="28141" s="8" customFormat="1" x14ac:dyDescent="0.35"/>
    <row r="28142" s="8" customFormat="1" x14ac:dyDescent="0.35"/>
    <row r="28143" s="8" customFormat="1" x14ac:dyDescent="0.35"/>
    <row r="28144" s="8" customFormat="1" x14ac:dyDescent="0.35"/>
    <row r="28145" s="8" customFormat="1" x14ac:dyDescent="0.35"/>
    <row r="28146" s="8" customFormat="1" x14ac:dyDescent="0.35"/>
    <row r="28147" s="8" customFormat="1" x14ac:dyDescent="0.35"/>
    <row r="28148" s="8" customFormat="1" x14ac:dyDescent="0.35"/>
    <row r="28149" s="8" customFormat="1" x14ac:dyDescent="0.35"/>
    <row r="28150" s="8" customFormat="1" x14ac:dyDescent="0.35"/>
    <row r="28151" s="8" customFormat="1" x14ac:dyDescent="0.35"/>
    <row r="28152" s="8" customFormat="1" x14ac:dyDescent="0.35"/>
    <row r="28153" s="8" customFormat="1" x14ac:dyDescent="0.35"/>
    <row r="28154" s="8" customFormat="1" x14ac:dyDescent="0.35"/>
    <row r="28155" s="8" customFormat="1" x14ac:dyDescent="0.35"/>
    <row r="28156" s="8" customFormat="1" x14ac:dyDescent="0.35"/>
    <row r="28157" s="8" customFormat="1" x14ac:dyDescent="0.35"/>
    <row r="28158" s="8" customFormat="1" x14ac:dyDescent="0.35"/>
    <row r="28159" s="8" customFormat="1" x14ac:dyDescent="0.35"/>
    <row r="28160" s="8" customFormat="1" x14ac:dyDescent="0.35"/>
    <row r="28161" s="8" customFormat="1" x14ac:dyDescent="0.35"/>
    <row r="28162" s="8" customFormat="1" x14ac:dyDescent="0.35"/>
    <row r="28163" s="8" customFormat="1" x14ac:dyDescent="0.35"/>
    <row r="28164" s="8" customFormat="1" x14ac:dyDescent="0.35"/>
    <row r="28165" s="8" customFormat="1" x14ac:dyDescent="0.35"/>
    <row r="28166" s="8" customFormat="1" x14ac:dyDescent="0.35"/>
    <row r="28167" s="8" customFormat="1" x14ac:dyDescent="0.35"/>
    <row r="28168" s="8" customFormat="1" x14ac:dyDescent="0.35"/>
    <row r="28169" s="8" customFormat="1" x14ac:dyDescent="0.35"/>
    <row r="28170" s="8" customFormat="1" x14ac:dyDescent="0.35"/>
    <row r="28171" s="8" customFormat="1" x14ac:dyDescent="0.35"/>
    <row r="28172" s="8" customFormat="1" x14ac:dyDescent="0.35"/>
    <row r="28173" s="8" customFormat="1" x14ac:dyDescent="0.35"/>
    <row r="28174" s="8" customFormat="1" x14ac:dyDescent="0.35"/>
    <row r="28175" s="8" customFormat="1" x14ac:dyDescent="0.35"/>
    <row r="28176" s="8" customFormat="1" x14ac:dyDescent="0.35"/>
    <row r="28177" s="8" customFormat="1" x14ac:dyDescent="0.35"/>
    <row r="28178" s="8" customFormat="1" x14ac:dyDescent="0.35"/>
    <row r="28179" s="8" customFormat="1" x14ac:dyDescent="0.35"/>
    <row r="28180" s="8" customFormat="1" x14ac:dyDescent="0.35"/>
    <row r="28181" s="8" customFormat="1" x14ac:dyDescent="0.35"/>
    <row r="28182" s="8" customFormat="1" x14ac:dyDescent="0.35"/>
    <row r="28183" s="8" customFormat="1" x14ac:dyDescent="0.35"/>
    <row r="28184" s="8" customFormat="1" x14ac:dyDescent="0.35"/>
    <row r="28185" s="8" customFormat="1" x14ac:dyDescent="0.35"/>
    <row r="28186" s="8" customFormat="1" x14ac:dyDescent="0.35"/>
    <row r="28187" s="8" customFormat="1" x14ac:dyDescent="0.35"/>
    <row r="28188" s="8" customFormat="1" x14ac:dyDescent="0.35"/>
    <row r="28189" s="8" customFormat="1" x14ac:dyDescent="0.35"/>
    <row r="28190" s="8" customFormat="1" x14ac:dyDescent="0.35"/>
    <row r="28191" s="8" customFormat="1" x14ac:dyDescent="0.35"/>
    <row r="28192" s="8" customFormat="1" x14ac:dyDescent="0.35"/>
    <row r="28193" s="8" customFormat="1" x14ac:dyDescent="0.35"/>
    <row r="28194" s="8" customFormat="1" x14ac:dyDescent="0.35"/>
    <row r="28195" s="8" customFormat="1" x14ac:dyDescent="0.35"/>
    <row r="28196" s="8" customFormat="1" x14ac:dyDescent="0.35"/>
    <row r="28197" s="8" customFormat="1" x14ac:dyDescent="0.35"/>
    <row r="28198" s="8" customFormat="1" x14ac:dyDescent="0.35"/>
    <row r="28199" s="8" customFormat="1" x14ac:dyDescent="0.35"/>
    <row r="28200" s="8" customFormat="1" x14ac:dyDescent="0.35"/>
    <row r="28201" s="8" customFormat="1" x14ac:dyDescent="0.35"/>
    <row r="28202" s="8" customFormat="1" x14ac:dyDescent="0.35"/>
    <row r="28203" s="8" customFormat="1" x14ac:dyDescent="0.35"/>
    <row r="28204" s="8" customFormat="1" x14ac:dyDescent="0.35"/>
    <row r="28205" s="8" customFormat="1" x14ac:dyDescent="0.35"/>
    <row r="28206" s="8" customFormat="1" x14ac:dyDescent="0.35"/>
    <row r="28207" s="8" customFormat="1" x14ac:dyDescent="0.35"/>
    <row r="28208" s="8" customFormat="1" x14ac:dyDescent="0.35"/>
    <row r="28209" s="8" customFormat="1" x14ac:dyDescent="0.35"/>
    <row r="28210" s="8" customFormat="1" x14ac:dyDescent="0.35"/>
    <row r="28211" s="8" customFormat="1" x14ac:dyDescent="0.35"/>
    <row r="28212" s="8" customFormat="1" x14ac:dyDescent="0.35"/>
    <row r="28213" s="8" customFormat="1" x14ac:dyDescent="0.35"/>
    <row r="28214" s="8" customFormat="1" x14ac:dyDescent="0.35"/>
    <row r="28215" s="8" customFormat="1" x14ac:dyDescent="0.35"/>
    <row r="28216" s="8" customFormat="1" x14ac:dyDescent="0.35"/>
    <row r="28217" s="8" customFormat="1" x14ac:dyDescent="0.35"/>
    <row r="28218" s="8" customFormat="1" x14ac:dyDescent="0.35"/>
    <row r="28219" s="8" customFormat="1" x14ac:dyDescent="0.35"/>
    <row r="28220" s="8" customFormat="1" x14ac:dyDescent="0.35"/>
    <row r="28221" s="8" customFormat="1" x14ac:dyDescent="0.35"/>
    <row r="28222" s="8" customFormat="1" x14ac:dyDescent="0.35"/>
    <row r="28223" s="8" customFormat="1" x14ac:dyDescent="0.35"/>
    <row r="28224" s="8" customFormat="1" x14ac:dyDescent="0.35"/>
    <row r="28225" s="8" customFormat="1" x14ac:dyDescent="0.35"/>
    <row r="28226" s="8" customFormat="1" x14ac:dyDescent="0.35"/>
    <row r="28227" s="8" customFormat="1" x14ac:dyDescent="0.35"/>
    <row r="28228" s="8" customFormat="1" x14ac:dyDescent="0.35"/>
    <row r="28229" s="8" customFormat="1" x14ac:dyDescent="0.35"/>
    <row r="28230" s="8" customFormat="1" x14ac:dyDescent="0.35"/>
    <row r="28231" s="8" customFormat="1" x14ac:dyDescent="0.35"/>
    <row r="28232" s="8" customFormat="1" x14ac:dyDescent="0.35"/>
    <row r="28233" s="8" customFormat="1" x14ac:dyDescent="0.35"/>
    <row r="28234" s="8" customFormat="1" x14ac:dyDescent="0.35"/>
    <row r="28235" s="8" customFormat="1" x14ac:dyDescent="0.35"/>
    <row r="28236" s="8" customFormat="1" x14ac:dyDescent="0.35"/>
    <row r="28237" s="8" customFormat="1" x14ac:dyDescent="0.35"/>
    <row r="28238" s="8" customFormat="1" x14ac:dyDescent="0.35"/>
    <row r="28239" s="8" customFormat="1" x14ac:dyDescent="0.35"/>
    <row r="28240" s="8" customFormat="1" x14ac:dyDescent="0.35"/>
    <row r="28241" s="8" customFormat="1" x14ac:dyDescent="0.35"/>
    <row r="28242" s="8" customFormat="1" x14ac:dyDescent="0.35"/>
    <row r="28243" s="8" customFormat="1" x14ac:dyDescent="0.35"/>
    <row r="28244" s="8" customFormat="1" x14ac:dyDescent="0.35"/>
    <row r="28245" s="8" customFormat="1" x14ac:dyDescent="0.35"/>
    <row r="28246" s="8" customFormat="1" x14ac:dyDescent="0.35"/>
    <row r="28247" s="8" customFormat="1" x14ac:dyDescent="0.35"/>
    <row r="28248" s="8" customFormat="1" x14ac:dyDescent="0.35"/>
    <row r="28249" s="8" customFormat="1" x14ac:dyDescent="0.35"/>
    <row r="28250" s="8" customFormat="1" x14ac:dyDescent="0.35"/>
    <row r="28251" s="8" customFormat="1" x14ac:dyDescent="0.35"/>
    <row r="28252" s="8" customFormat="1" x14ac:dyDescent="0.35"/>
    <row r="28253" s="8" customFormat="1" x14ac:dyDescent="0.35"/>
    <row r="28254" s="8" customFormat="1" x14ac:dyDescent="0.35"/>
    <row r="28255" s="8" customFormat="1" x14ac:dyDescent="0.35"/>
    <row r="28256" s="8" customFormat="1" x14ac:dyDescent="0.35"/>
    <row r="28257" s="8" customFormat="1" x14ac:dyDescent="0.35"/>
    <row r="28258" s="8" customFormat="1" x14ac:dyDescent="0.35"/>
    <row r="28259" s="8" customFormat="1" x14ac:dyDescent="0.35"/>
    <row r="28260" s="8" customFormat="1" x14ac:dyDescent="0.35"/>
    <row r="28261" s="8" customFormat="1" x14ac:dyDescent="0.35"/>
    <row r="28262" s="8" customFormat="1" x14ac:dyDescent="0.35"/>
    <row r="28263" s="8" customFormat="1" x14ac:dyDescent="0.35"/>
    <row r="28264" s="8" customFormat="1" x14ac:dyDescent="0.35"/>
    <row r="28265" s="8" customFormat="1" x14ac:dyDescent="0.35"/>
    <row r="28266" s="8" customFormat="1" x14ac:dyDescent="0.35"/>
    <row r="28267" s="8" customFormat="1" x14ac:dyDescent="0.35"/>
    <row r="28268" s="8" customFormat="1" x14ac:dyDescent="0.35"/>
    <row r="28269" s="8" customFormat="1" x14ac:dyDescent="0.35"/>
    <row r="28270" s="8" customFormat="1" x14ac:dyDescent="0.35"/>
    <row r="28271" s="8" customFormat="1" x14ac:dyDescent="0.35"/>
    <row r="28272" s="8" customFormat="1" x14ac:dyDescent="0.35"/>
    <row r="28273" s="8" customFormat="1" x14ac:dyDescent="0.35"/>
    <row r="28274" s="8" customFormat="1" x14ac:dyDescent="0.35"/>
    <row r="28275" s="8" customFormat="1" x14ac:dyDescent="0.35"/>
    <row r="28276" s="8" customFormat="1" x14ac:dyDescent="0.35"/>
    <row r="28277" s="8" customFormat="1" x14ac:dyDescent="0.35"/>
    <row r="28278" s="8" customFormat="1" x14ac:dyDescent="0.35"/>
    <row r="28279" s="8" customFormat="1" x14ac:dyDescent="0.35"/>
    <row r="28280" s="8" customFormat="1" x14ac:dyDescent="0.35"/>
    <row r="28281" s="8" customFormat="1" x14ac:dyDescent="0.35"/>
    <row r="28282" s="8" customFormat="1" x14ac:dyDescent="0.35"/>
    <row r="28283" s="8" customFormat="1" x14ac:dyDescent="0.35"/>
    <row r="28284" s="8" customFormat="1" x14ac:dyDescent="0.35"/>
    <row r="28285" s="8" customFormat="1" x14ac:dyDescent="0.35"/>
    <row r="28286" s="8" customFormat="1" x14ac:dyDescent="0.35"/>
    <row r="28287" s="8" customFormat="1" x14ac:dyDescent="0.35"/>
    <row r="28288" s="8" customFormat="1" x14ac:dyDescent="0.35"/>
    <row r="28289" s="8" customFormat="1" x14ac:dyDescent="0.35"/>
    <row r="28290" s="8" customFormat="1" x14ac:dyDescent="0.35"/>
    <row r="28291" s="8" customFormat="1" x14ac:dyDescent="0.35"/>
    <row r="28292" s="8" customFormat="1" x14ac:dyDescent="0.35"/>
    <row r="28293" s="8" customFormat="1" x14ac:dyDescent="0.35"/>
    <row r="28294" s="8" customFormat="1" x14ac:dyDescent="0.35"/>
    <row r="28295" s="8" customFormat="1" x14ac:dyDescent="0.35"/>
    <row r="28296" s="8" customFormat="1" x14ac:dyDescent="0.35"/>
    <row r="28297" s="8" customFormat="1" x14ac:dyDescent="0.35"/>
    <row r="28298" s="8" customFormat="1" x14ac:dyDescent="0.35"/>
    <row r="28299" s="8" customFormat="1" x14ac:dyDescent="0.35"/>
    <row r="28300" s="8" customFormat="1" x14ac:dyDescent="0.35"/>
    <row r="28301" s="8" customFormat="1" x14ac:dyDescent="0.35"/>
    <row r="28302" s="8" customFormat="1" x14ac:dyDescent="0.35"/>
    <row r="28303" s="8" customFormat="1" x14ac:dyDescent="0.35"/>
    <row r="28304" s="8" customFormat="1" x14ac:dyDescent="0.35"/>
    <row r="28305" s="8" customFormat="1" x14ac:dyDescent="0.35"/>
    <row r="28306" s="8" customFormat="1" x14ac:dyDescent="0.35"/>
    <row r="28307" s="8" customFormat="1" x14ac:dyDescent="0.35"/>
    <row r="28308" s="8" customFormat="1" x14ac:dyDescent="0.35"/>
    <row r="28309" s="8" customFormat="1" x14ac:dyDescent="0.35"/>
    <row r="28310" s="8" customFormat="1" x14ac:dyDescent="0.35"/>
    <row r="28311" s="8" customFormat="1" x14ac:dyDescent="0.35"/>
    <row r="28312" s="8" customFormat="1" x14ac:dyDescent="0.35"/>
    <row r="28313" s="8" customFormat="1" x14ac:dyDescent="0.35"/>
    <row r="28314" s="8" customFormat="1" x14ac:dyDescent="0.35"/>
    <row r="28315" s="8" customFormat="1" x14ac:dyDescent="0.35"/>
    <row r="28316" s="8" customFormat="1" x14ac:dyDescent="0.35"/>
    <row r="28317" s="8" customFormat="1" x14ac:dyDescent="0.35"/>
    <row r="28318" s="8" customFormat="1" x14ac:dyDescent="0.35"/>
    <row r="28319" s="8" customFormat="1" x14ac:dyDescent="0.35"/>
    <row r="28320" s="8" customFormat="1" x14ac:dyDescent="0.35"/>
    <row r="28321" s="8" customFormat="1" x14ac:dyDescent="0.35"/>
    <row r="28322" s="8" customFormat="1" x14ac:dyDescent="0.35"/>
    <row r="28323" s="8" customFormat="1" x14ac:dyDescent="0.35"/>
    <row r="28324" s="8" customFormat="1" x14ac:dyDescent="0.35"/>
    <row r="28325" s="8" customFormat="1" x14ac:dyDescent="0.35"/>
    <row r="28326" s="8" customFormat="1" x14ac:dyDescent="0.35"/>
    <row r="28327" s="8" customFormat="1" x14ac:dyDescent="0.35"/>
    <row r="28328" s="8" customFormat="1" x14ac:dyDescent="0.35"/>
    <row r="28329" s="8" customFormat="1" x14ac:dyDescent="0.35"/>
    <row r="28330" s="8" customFormat="1" x14ac:dyDescent="0.35"/>
    <row r="28331" s="8" customFormat="1" x14ac:dyDescent="0.35"/>
    <row r="28332" s="8" customFormat="1" x14ac:dyDescent="0.35"/>
    <row r="28333" s="8" customFormat="1" x14ac:dyDescent="0.35"/>
    <row r="28334" s="8" customFormat="1" x14ac:dyDescent="0.35"/>
    <row r="28335" s="8" customFormat="1" x14ac:dyDescent="0.35"/>
    <row r="28336" s="8" customFormat="1" x14ac:dyDescent="0.35"/>
    <row r="28337" s="8" customFormat="1" x14ac:dyDescent="0.35"/>
    <row r="28338" s="8" customFormat="1" x14ac:dyDescent="0.35"/>
    <row r="28339" s="8" customFormat="1" x14ac:dyDescent="0.35"/>
    <row r="28340" s="8" customFormat="1" x14ac:dyDescent="0.35"/>
    <row r="28341" s="8" customFormat="1" x14ac:dyDescent="0.35"/>
    <row r="28342" s="8" customFormat="1" x14ac:dyDescent="0.35"/>
    <row r="28343" s="8" customFormat="1" x14ac:dyDescent="0.35"/>
    <row r="28344" s="8" customFormat="1" x14ac:dyDescent="0.35"/>
    <row r="28345" s="8" customFormat="1" x14ac:dyDescent="0.35"/>
    <row r="28346" s="8" customFormat="1" x14ac:dyDescent="0.35"/>
    <row r="28347" s="8" customFormat="1" x14ac:dyDescent="0.35"/>
    <row r="28348" s="8" customFormat="1" x14ac:dyDescent="0.35"/>
    <row r="28349" s="8" customFormat="1" x14ac:dyDescent="0.35"/>
    <row r="28350" s="8" customFormat="1" x14ac:dyDescent="0.35"/>
    <row r="28351" s="8" customFormat="1" x14ac:dyDescent="0.35"/>
    <row r="28352" s="8" customFormat="1" x14ac:dyDescent="0.35"/>
    <row r="28353" s="8" customFormat="1" x14ac:dyDescent="0.35"/>
    <row r="28354" s="8" customFormat="1" x14ac:dyDescent="0.35"/>
    <row r="28355" s="8" customFormat="1" x14ac:dyDescent="0.35"/>
    <row r="28356" s="8" customFormat="1" x14ac:dyDescent="0.35"/>
    <row r="28357" s="8" customFormat="1" x14ac:dyDescent="0.35"/>
    <row r="28358" s="8" customFormat="1" x14ac:dyDescent="0.35"/>
    <row r="28359" s="8" customFormat="1" x14ac:dyDescent="0.35"/>
    <row r="28360" s="8" customFormat="1" x14ac:dyDescent="0.35"/>
    <row r="28361" s="8" customFormat="1" x14ac:dyDescent="0.35"/>
    <row r="28362" s="8" customFormat="1" x14ac:dyDescent="0.35"/>
    <row r="28363" s="8" customFormat="1" x14ac:dyDescent="0.35"/>
    <row r="28364" s="8" customFormat="1" x14ac:dyDescent="0.35"/>
    <row r="28365" s="8" customFormat="1" x14ac:dyDescent="0.35"/>
    <row r="28366" s="8" customFormat="1" x14ac:dyDescent="0.35"/>
    <row r="28367" s="8" customFormat="1" x14ac:dyDescent="0.35"/>
    <row r="28368" s="8" customFormat="1" x14ac:dyDescent="0.35"/>
    <row r="28369" s="8" customFormat="1" x14ac:dyDescent="0.35"/>
    <row r="28370" s="8" customFormat="1" x14ac:dyDescent="0.35"/>
    <row r="28371" s="8" customFormat="1" x14ac:dyDescent="0.35"/>
    <row r="28372" s="8" customFormat="1" x14ac:dyDescent="0.35"/>
    <row r="28373" s="8" customFormat="1" x14ac:dyDescent="0.35"/>
    <row r="28374" s="8" customFormat="1" x14ac:dyDescent="0.35"/>
    <row r="28375" s="8" customFormat="1" x14ac:dyDescent="0.35"/>
    <row r="28376" s="8" customFormat="1" x14ac:dyDescent="0.35"/>
    <row r="28377" s="8" customFormat="1" x14ac:dyDescent="0.35"/>
    <row r="28378" s="8" customFormat="1" x14ac:dyDescent="0.35"/>
    <row r="28379" s="8" customFormat="1" x14ac:dyDescent="0.35"/>
    <row r="28380" s="8" customFormat="1" x14ac:dyDescent="0.35"/>
    <row r="28381" s="8" customFormat="1" x14ac:dyDescent="0.35"/>
    <row r="28382" s="8" customFormat="1" x14ac:dyDescent="0.35"/>
    <row r="28383" s="8" customFormat="1" x14ac:dyDescent="0.35"/>
    <row r="28384" s="8" customFormat="1" x14ac:dyDescent="0.35"/>
    <row r="28385" s="8" customFormat="1" x14ac:dyDescent="0.35"/>
    <row r="28386" s="8" customFormat="1" x14ac:dyDescent="0.35"/>
    <row r="28387" s="8" customFormat="1" x14ac:dyDescent="0.35"/>
    <row r="28388" s="8" customFormat="1" x14ac:dyDescent="0.35"/>
    <row r="28389" s="8" customFormat="1" x14ac:dyDescent="0.35"/>
    <row r="28390" s="8" customFormat="1" x14ac:dyDescent="0.35"/>
    <row r="28391" s="8" customFormat="1" x14ac:dyDescent="0.35"/>
    <row r="28392" s="8" customFormat="1" x14ac:dyDescent="0.35"/>
    <row r="28393" s="8" customFormat="1" x14ac:dyDescent="0.35"/>
    <row r="28394" s="8" customFormat="1" x14ac:dyDescent="0.35"/>
    <row r="28395" s="8" customFormat="1" x14ac:dyDescent="0.35"/>
    <row r="28396" s="8" customFormat="1" x14ac:dyDescent="0.35"/>
    <row r="28397" s="8" customFormat="1" x14ac:dyDescent="0.35"/>
    <row r="28398" s="8" customFormat="1" x14ac:dyDescent="0.35"/>
    <row r="28399" s="8" customFormat="1" x14ac:dyDescent="0.35"/>
    <row r="28400" s="8" customFormat="1" x14ac:dyDescent="0.35"/>
    <row r="28401" s="8" customFormat="1" x14ac:dyDescent="0.35"/>
    <row r="28402" s="8" customFormat="1" x14ac:dyDescent="0.35"/>
    <row r="28403" s="8" customFormat="1" x14ac:dyDescent="0.35"/>
    <row r="28404" s="8" customFormat="1" x14ac:dyDescent="0.35"/>
    <row r="28405" s="8" customFormat="1" x14ac:dyDescent="0.35"/>
    <row r="28406" s="8" customFormat="1" x14ac:dyDescent="0.35"/>
    <row r="28407" s="8" customFormat="1" x14ac:dyDescent="0.35"/>
    <row r="28408" s="8" customFormat="1" x14ac:dyDescent="0.35"/>
    <row r="28409" s="8" customFormat="1" x14ac:dyDescent="0.35"/>
    <row r="28410" s="8" customFormat="1" x14ac:dyDescent="0.35"/>
    <row r="28411" s="8" customFormat="1" x14ac:dyDescent="0.35"/>
    <row r="28412" s="8" customFormat="1" x14ac:dyDescent="0.35"/>
    <row r="28413" s="8" customFormat="1" x14ac:dyDescent="0.35"/>
    <row r="28414" s="8" customFormat="1" x14ac:dyDescent="0.35"/>
    <row r="28415" s="8" customFormat="1" x14ac:dyDescent="0.35"/>
    <row r="28416" s="8" customFormat="1" x14ac:dyDescent="0.35"/>
    <row r="28417" s="8" customFormat="1" x14ac:dyDescent="0.35"/>
    <row r="28418" s="8" customFormat="1" x14ac:dyDescent="0.35"/>
    <row r="28419" s="8" customFormat="1" x14ac:dyDescent="0.35"/>
    <row r="28420" s="8" customFormat="1" x14ac:dyDescent="0.35"/>
    <row r="28421" s="8" customFormat="1" x14ac:dyDescent="0.35"/>
    <row r="28422" s="8" customFormat="1" x14ac:dyDescent="0.35"/>
    <row r="28423" s="8" customFormat="1" x14ac:dyDescent="0.35"/>
    <row r="28424" s="8" customFormat="1" x14ac:dyDescent="0.35"/>
    <row r="28425" s="8" customFormat="1" x14ac:dyDescent="0.35"/>
    <row r="28426" s="8" customFormat="1" x14ac:dyDescent="0.35"/>
    <row r="28427" s="8" customFormat="1" x14ac:dyDescent="0.35"/>
    <row r="28428" s="8" customFormat="1" x14ac:dyDescent="0.35"/>
    <row r="28429" s="8" customFormat="1" x14ac:dyDescent="0.35"/>
    <row r="28430" s="8" customFormat="1" x14ac:dyDescent="0.35"/>
    <row r="28431" s="8" customFormat="1" x14ac:dyDescent="0.35"/>
    <row r="28432" s="8" customFormat="1" x14ac:dyDescent="0.35"/>
    <row r="28433" s="8" customFormat="1" x14ac:dyDescent="0.35"/>
    <row r="28434" s="8" customFormat="1" x14ac:dyDescent="0.35"/>
    <row r="28435" s="8" customFormat="1" x14ac:dyDescent="0.35"/>
    <row r="28436" s="8" customFormat="1" x14ac:dyDescent="0.35"/>
    <row r="28437" s="8" customFormat="1" x14ac:dyDescent="0.35"/>
    <row r="28438" s="8" customFormat="1" x14ac:dyDescent="0.35"/>
    <row r="28439" s="8" customFormat="1" x14ac:dyDescent="0.35"/>
    <row r="28440" s="8" customFormat="1" x14ac:dyDescent="0.35"/>
    <row r="28441" s="8" customFormat="1" x14ac:dyDescent="0.35"/>
    <row r="28442" s="8" customFormat="1" x14ac:dyDescent="0.35"/>
    <row r="28443" s="8" customFormat="1" x14ac:dyDescent="0.35"/>
    <row r="28444" s="8" customFormat="1" x14ac:dyDescent="0.35"/>
    <row r="28445" s="8" customFormat="1" x14ac:dyDescent="0.35"/>
    <row r="28446" s="8" customFormat="1" x14ac:dyDescent="0.35"/>
    <row r="28447" s="8" customFormat="1" x14ac:dyDescent="0.35"/>
    <row r="28448" s="8" customFormat="1" x14ac:dyDescent="0.35"/>
    <row r="28449" s="8" customFormat="1" x14ac:dyDescent="0.35"/>
    <row r="28450" s="8" customFormat="1" x14ac:dyDescent="0.35"/>
    <row r="28451" s="8" customFormat="1" x14ac:dyDescent="0.35"/>
    <row r="28452" s="8" customFormat="1" x14ac:dyDescent="0.35"/>
    <row r="28453" s="8" customFormat="1" x14ac:dyDescent="0.35"/>
    <row r="28454" s="8" customFormat="1" x14ac:dyDescent="0.35"/>
    <row r="28455" s="8" customFormat="1" x14ac:dyDescent="0.35"/>
    <row r="28456" s="8" customFormat="1" x14ac:dyDescent="0.35"/>
    <row r="28457" s="8" customFormat="1" x14ac:dyDescent="0.35"/>
    <row r="28458" s="8" customFormat="1" x14ac:dyDescent="0.35"/>
    <row r="28459" s="8" customFormat="1" x14ac:dyDescent="0.35"/>
    <row r="28460" s="8" customFormat="1" x14ac:dyDescent="0.35"/>
    <row r="28461" s="8" customFormat="1" x14ac:dyDescent="0.35"/>
    <row r="28462" s="8" customFormat="1" x14ac:dyDescent="0.35"/>
    <row r="28463" s="8" customFormat="1" x14ac:dyDescent="0.35"/>
    <row r="28464" s="8" customFormat="1" x14ac:dyDescent="0.35"/>
    <row r="28465" s="8" customFormat="1" x14ac:dyDescent="0.35"/>
    <row r="28466" s="8" customFormat="1" x14ac:dyDescent="0.35"/>
    <row r="28467" s="8" customFormat="1" x14ac:dyDescent="0.35"/>
    <row r="28468" s="8" customFormat="1" x14ac:dyDescent="0.35"/>
    <row r="28469" s="8" customFormat="1" x14ac:dyDescent="0.35"/>
    <row r="28470" s="8" customFormat="1" x14ac:dyDescent="0.35"/>
    <row r="28471" s="8" customFormat="1" x14ac:dyDescent="0.35"/>
    <row r="28472" s="8" customFormat="1" x14ac:dyDescent="0.35"/>
    <row r="28473" s="8" customFormat="1" x14ac:dyDescent="0.35"/>
    <row r="28474" s="8" customFormat="1" x14ac:dyDescent="0.35"/>
    <row r="28475" s="8" customFormat="1" x14ac:dyDescent="0.35"/>
    <row r="28476" s="8" customFormat="1" x14ac:dyDescent="0.35"/>
    <row r="28477" s="8" customFormat="1" x14ac:dyDescent="0.35"/>
    <row r="28478" s="8" customFormat="1" x14ac:dyDescent="0.35"/>
    <row r="28479" s="8" customFormat="1" x14ac:dyDescent="0.35"/>
    <row r="28480" s="8" customFormat="1" x14ac:dyDescent="0.35"/>
    <row r="28481" s="8" customFormat="1" x14ac:dyDescent="0.35"/>
    <row r="28482" s="8" customFormat="1" x14ac:dyDescent="0.35"/>
    <row r="28483" s="8" customFormat="1" x14ac:dyDescent="0.35"/>
    <row r="28484" s="8" customFormat="1" x14ac:dyDescent="0.35"/>
    <row r="28485" s="8" customFormat="1" x14ac:dyDescent="0.35"/>
    <row r="28486" s="8" customFormat="1" x14ac:dyDescent="0.35"/>
    <row r="28487" s="8" customFormat="1" x14ac:dyDescent="0.35"/>
    <row r="28488" s="8" customFormat="1" x14ac:dyDescent="0.35"/>
    <row r="28489" s="8" customFormat="1" x14ac:dyDescent="0.35"/>
    <row r="28490" s="8" customFormat="1" x14ac:dyDescent="0.35"/>
    <row r="28491" s="8" customFormat="1" x14ac:dyDescent="0.35"/>
    <row r="28492" s="8" customFormat="1" x14ac:dyDescent="0.35"/>
    <row r="28493" s="8" customFormat="1" x14ac:dyDescent="0.35"/>
    <row r="28494" s="8" customFormat="1" x14ac:dyDescent="0.35"/>
    <row r="28495" s="8" customFormat="1" x14ac:dyDescent="0.35"/>
    <row r="28496" s="8" customFormat="1" x14ac:dyDescent="0.35"/>
    <row r="28497" s="8" customFormat="1" x14ac:dyDescent="0.35"/>
    <row r="28498" s="8" customFormat="1" x14ac:dyDescent="0.35"/>
    <row r="28499" s="8" customFormat="1" x14ac:dyDescent="0.35"/>
    <row r="28500" s="8" customFormat="1" x14ac:dyDescent="0.35"/>
    <row r="28501" s="8" customFormat="1" x14ac:dyDescent="0.35"/>
    <row r="28502" s="8" customFormat="1" x14ac:dyDescent="0.35"/>
    <row r="28503" s="8" customFormat="1" x14ac:dyDescent="0.35"/>
    <row r="28504" s="8" customFormat="1" x14ac:dyDescent="0.35"/>
    <row r="28505" s="8" customFormat="1" x14ac:dyDescent="0.35"/>
    <row r="28506" s="8" customFormat="1" x14ac:dyDescent="0.35"/>
    <row r="28507" s="8" customFormat="1" x14ac:dyDescent="0.35"/>
    <row r="28508" s="8" customFormat="1" x14ac:dyDescent="0.35"/>
    <row r="28509" s="8" customFormat="1" x14ac:dyDescent="0.35"/>
    <row r="28510" s="8" customFormat="1" x14ac:dyDescent="0.35"/>
    <row r="28511" s="8" customFormat="1" x14ac:dyDescent="0.35"/>
    <row r="28512" s="8" customFormat="1" x14ac:dyDescent="0.35"/>
    <row r="28513" s="8" customFormat="1" x14ac:dyDescent="0.35"/>
    <row r="28514" s="8" customFormat="1" x14ac:dyDescent="0.35"/>
    <row r="28515" s="8" customFormat="1" x14ac:dyDescent="0.35"/>
    <row r="28516" s="8" customFormat="1" x14ac:dyDescent="0.35"/>
    <row r="28517" s="8" customFormat="1" x14ac:dyDescent="0.35"/>
    <row r="28518" s="8" customFormat="1" x14ac:dyDescent="0.35"/>
    <row r="28519" s="8" customFormat="1" x14ac:dyDescent="0.35"/>
    <row r="28520" s="8" customFormat="1" x14ac:dyDescent="0.35"/>
    <row r="28521" s="8" customFormat="1" x14ac:dyDescent="0.35"/>
    <row r="28522" s="8" customFormat="1" x14ac:dyDescent="0.35"/>
    <row r="28523" s="8" customFormat="1" x14ac:dyDescent="0.35"/>
    <row r="28524" s="8" customFormat="1" x14ac:dyDescent="0.35"/>
    <row r="28525" s="8" customFormat="1" x14ac:dyDescent="0.35"/>
    <row r="28526" s="8" customFormat="1" x14ac:dyDescent="0.35"/>
    <row r="28527" s="8" customFormat="1" x14ac:dyDescent="0.35"/>
    <row r="28528" s="8" customFormat="1" x14ac:dyDescent="0.35"/>
    <row r="28529" s="8" customFormat="1" x14ac:dyDescent="0.35"/>
    <row r="28530" s="8" customFormat="1" x14ac:dyDescent="0.35"/>
    <row r="28531" s="8" customFormat="1" x14ac:dyDescent="0.35"/>
    <row r="28532" s="8" customFormat="1" x14ac:dyDescent="0.35"/>
    <row r="28533" s="8" customFormat="1" x14ac:dyDescent="0.35"/>
    <row r="28534" s="8" customFormat="1" x14ac:dyDescent="0.35"/>
    <row r="28535" s="8" customFormat="1" x14ac:dyDescent="0.35"/>
    <row r="28536" s="8" customFormat="1" x14ac:dyDescent="0.35"/>
    <row r="28537" s="8" customFormat="1" x14ac:dyDescent="0.35"/>
    <row r="28538" s="8" customFormat="1" x14ac:dyDescent="0.35"/>
    <row r="28539" s="8" customFormat="1" x14ac:dyDescent="0.35"/>
    <row r="28540" s="8" customFormat="1" x14ac:dyDescent="0.35"/>
    <row r="28541" s="8" customFormat="1" x14ac:dyDescent="0.35"/>
    <row r="28542" s="8" customFormat="1" x14ac:dyDescent="0.35"/>
    <row r="28543" s="8" customFormat="1" x14ac:dyDescent="0.35"/>
    <row r="28544" s="8" customFormat="1" x14ac:dyDescent="0.35"/>
    <row r="28545" s="8" customFormat="1" x14ac:dyDescent="0.35"/>
    <row r="28546" s="8" customFormat="1" x14ac:dyDescent="0.35"/>
    <row r="28547" s="8" customFormat="1" x14ac:dyDescent="0.35"/>
    <row r="28548" s="8" customFormat="1" x14ac:dyDescent="0.35"/>
    <row r="28549" s="8" customFormat="1" x14ac:dyDescent="0.35"/>
    <row r="28550" s="8" customFormat="1" x14ac:dyDescent="0.35"/>
    <row r="28551" s="8" customFormat="1" x14ac:dyDescent="0.35"/>
    <row r="28552" s="8" customFormat="1" x14ac:dyDescent="0.35"/>
    <row r="28553" s="8" customFormat="1" x14ac:dyDescent="0.35"/>
    <row r="28554" s="8" customFormat="1" x14ac:dyDescent="0.35"/>
    <row r="28555" s="8" customFormat="1" x14ac:dyDescent="0.35"/>
    <row r="28556" s="8" customFormat="1" x14ac:dyDescent="0.35"/>
    <row r="28557" s="8" customFormat="1" x14ac:dyDescent="0.35"/>
    <row r="28558" s="8" customFormat="1" x14ac:dyDescent="0.35"/>
    <row r="28559" s="8" customFormat="1" x14ac:dyDescent="0.35"/>
    <row r="28560" s="8" customFormat="1" x14ac:dyDescent="0.35"/>
    <row r="28561" s="8" customFormat="1" x14ac:dyDescent="0.35"/>
    <row r="28562" s="8" customFormat="1" x14ac:dyDescent="0.35"/>
    <row r="28563" s="8" customFormat="1" x14ac:dyDescent="0.35"/>
    <row r="28564" s="8" customFormat="1" x14ac:dyDescent="0.35"/>
    <row r="28565" s="8" customFormat="1" x14ac:dyDescent="0.35"/>
    <row r="28566" s="8" customFormat="1" x14ac:dyDescent="0.35"/>
    <row r="28567" s="8" customFormat="1" x14ac:dyDescent="0.35"/>
    <row r="28568" s="8" customFormat="1" x14ac:dyDescent="0.35"/>
    <row r="28569" s="8" customFormat="1" x14ac:dyDescent="0.35"/>
    <row r="28570" s="8" customFormat="1" x14ac:dyDescent="0.35"/>
    <row r="28571" s="8" customFormat="1" x14ac:dyDescent="0.35"/>
    <row r="28572" s="8" customFormat="1" x14ac:dyDescent="0.35"/>
    <row r="28573" s="8" customFormat="1" x14ac:dyDescent="0.35"/>
    <row r="28574" s="8" customFormat="1" x14ac:dyDescent="0.35"/>
    <row r="28575" s="8" customFormat="1" x14ac:dyDescent="0.35"/>
    <row r="28576" s="8" customFormat="1" x14ac:dyDescent="0.35"/>
    <row r="28577" s="8" customFormat="1" x14ac:dyDescent="0.35"/>
    <row r="28578" s="8" customFormat="1" x14ac:dyDescent="0.35"/>
    <row r="28579" s="8" customFormat="1" x14ac:dyDescent="0.35"/>
    <row r="28580" s="8" customFormat="1" x14ac:dyDescent="0.35"/>
    <row r="28581" s="8" customFormat="1" x14ac:dyDescent="0.35"/>
    <row r="28582" s="8" customFormat="1" x14ac:dyDescent="0.35"/>
    <row r="28583" s="8" customFormat="1" x14ac:dyDescent="0.35"/>
    <row r="28584" s="8" customFormat="1" x14ac:dyDescent="0.35"/>
    <row r="28585" s="8" customFormat="1" x14ac:dyDescent="0.35"/>
    <row r="28586" s="8" customFormat="1" x14ac:dyDescent="0.35"/>
    <row r="28587" s="8" customFormat="1" x14ac:dyDescent="0.35"/>
    <row r="28588" s="8" customFormat="1" x14ac:dyDescent="0.35"/>
    <row r="28589" s="8" customFormat="1" x14ac:dyDescent="0.35"/>
    <row r="28590" s="8" customFormat="1" x14ac:dyDescent="0.35"/>
    <row r="28591" s="8" customFormat="1" x14ac:dyDescent="0.35"/>
    <row r="28592" s="8" customFormat="1" x14ac:dyDescent="0.35"/>
    <row r="28593" s="8" customFormat="1" x14ac:dyDescent="0.35"/>
    <row r="28594" s="8" customFormat="1" x14ac:dyDescent="0.35"/>
    <row r="28595" s="8" customFormat="1" x14ac:dyDescent="0.35"/>
    <row r="28596" s="8" customFormat="1" x14ac:dyDescent="0.35"/>
    <row r="28597" s="8" customFormat="1" x14ac:dyDescent="0.35"/>
    <row r="28598" s="8" customFormat="1" x14ac:dyDescent="0.35"/>
    <row r="28599" s="8" customFormat="1" x14ac:dyDescent="0.35"/>
    <row r="28600" s="8" customFormat="1" x14ac:dyDescent="0.35"/>
    <row r="28601" s="8" customFormat="1" x14ac:dyDescent="0.35"/>
    <row r="28602" s="8" customFormat="1" x14ac:dyDescent="0.35"/>
    <row r="28603" s="8" customFormat="1" x14ac:dyDescent="0.35"/>
    <row r="28604" s="8" customFormat="1" x14ac:dyDescent="0.35"/>
    <row r="28605" s="8" customFormat="1" x14ac:dyDescent="0.35"/>
    <row r="28606" s="8" customFormat="1" x14ac:dyDescent="0.35"/>
    <row r="28607" s="8" customFormat="1" x14ac:dyDescent="0.35"/>
    <row r="28608" s="8" customFormat="1" x14ac:dyDescent="0.35"/>
    <row r="28609" s="8" customFormat="1" x14ac:dyDescent="0.35"/>
    <row r="28610" s="8" customFormat="1" x14ac:dyDescent="0.35"/>
    <row r="28611" s="8" customFormat="1" x14ac:dyDescent="0.35"/>
    <row r="28612" s="8" customFormat="1" x14ac:dyDescent="0.35"/>
    <row r="28613" s="8" customFormat="1" x14ac:dyDescent="0.35"/>
    <row r="28614" s="8" customFormat="1" x14ac:dyDescent="0.35"/>
    <row r="28615" s="8" customFormat="1" x14ac:dyDescent="0.35"/>
    <row r="28616" s="8" customFormat="1" x14ac:dyDescent="0.35"/>
    <row r="28617" s="8" customFormat="1" x14ac:dyDescent="0.35"/>
    <row r="28618" s="8" customFormat="1" x14ac:dyDescent="0.35"/>
    <row r="28619" s="8" customFormat="1" x14ac:dyDescent="0.35"/>
    <row r="28620" s="8" customFormat="1" x14ac:dyDescent="0.35"/>
    <row r="28621" s="8" customFormat="1" x14ac:dyDescent="0.35"/>
    <row r="28622" s="8" customFormat="1" x14ac:dyDescent="0.35"/>
    <row r="28623" s="8" customFormat="1" x14ac:dyDescent="0.35"/>
    <row r="28624" s="8" customFormat="1" x14ac:dyDescent="0.35"/>
    <row r="28625" s="8" customFormat="1" x14ac:dyDescent="0.35"/>
    <row r="28626" s="8" customFormat="1" x14ac:dyDescent="0.35"/>
    <row r="28627" s="8" customFormat="1" x14ac:dyDescent="0.35"/>
    <row r="28628" s="8" customFormat="1" x14ac:dyDescent="0.35"/>
    <row r="28629" s="8" customFormat="1" x14ac:dyDescent="0.35"/>
    <row r="28630" s="8" customFormat="1" x14ac:dyDescent="0.35"/>
    <row r="28631" s="8" customFormat="1" x14ac:dyDescent="0.35"/>
    <row r="28632" s="8" customFormat="1" x14ac:dyDescent="0.35"/>
    <row r="28633" s="8" customFormat="1" x14ac:dyDescent="0.35"/>
    <row r="28634" s="8" customFormat="1" x14ac:dyDescent="0.35"/>
    <row r="28635" s="8" customFormat="1" x14ac:dyDescent="0.35"/>
    <row r="28636" s="8" customFormat="1" x14ac:dyDescent="0.35"/>
    <row r="28637" s="8" customFormat="1" x14ac:dyDescent="0.35"/>
    <row r="28638" s="8" customFormat="1" x14ac:dyDescent="0.35"/>
    <row r="28639" s="8" customFormat="1" x14ac:dyDescent="0.35"/>
    <row r="28640" s="8" customFormat="1" x14ac:dyDescent="0.35"/>
    <row r="28641" s="8" customFormat="1" x14ac:dyDescent="0.35"/>
    <row r="28642" s="8" customFormat="1" x14ac:dyDescent="0.35"/>
    <row r="28643" s="8" customFormat="1" x14ac:dyDescent="0.35"/>
    <row r="28644" s="8" customFormat="1" x14ac:dyDescent="0.35"/>
    <row r="28645" s="8" customFormat="1" x14ac:dyDescent="0.35"/>
    <row r="28646" s="8" customFormat="1" x14ac:dyDescent="0.35"/>
    <row r="28647" s="8" customFormat="1" x14ac:dyDescent="0.35"/>
    <row r="28648" s="8" customFormat="1" x14ac:dyDescent="0.35"/>
    <row r="28649" s="8" customFormat="1" x14ac:dyDescent="0.35"/>
    <row r="28650" s="8" customFormat="1" x14ac:dyDescent="0.35"/>
    <row r="28651" s="8" customFormat="1" x14ac:dyDescent="0.35"/>
    <row r="28652" s="8" customFormat="1" x14ac:dyDescent="0.35"/>
    <row r="28653" s="8" customFormat="1" x14ac:dyDescent="0.35"/>
    <row r="28654" s="8" customFormat="1" x14ac:dyDescent="0.35"/>
    <row r="28655" s="8" customFormat="1" x14ac:dyDescent="0.35"/>
    <row r="28656" s="8" customFormat="1" x14ac:dyDescent="0.35"/>
    <row r="28657" s="8" customFormat="1" x14ac:dyDescent="0.35"/>
    <row r="28658" s="8" customFormat="1" x14ac:dyDescent="0.35"/>
    <row r="28659" s="8" customFormat="1" x14ac:dyDescent="0.35"/>
    <row r="28660" s="8" customFormat="1" x14ac:dyDescent="0.35"/>
    <row r="28661" s="8" customFormat="1" x14ac:dyDescent="0.35"/>
    <row r="28662" s="8" customFormat="1" x14ac:dyDescent="0.35"/>
    <row r="28663" s="8" customFormat="1" x14ac:dyDescent="0.35"/>
    <row r="28664" s="8" customFormat="1" x14ac:dyDescent="0.35"/>
    <row r="28665" s="8" customFormat="1" x14ac:dyDescent="0.35"/>
    <row r="28666" s="8" customFormat="1" x14ac:dyDescent="0.35"/>
    <row r="28667" s="8" customFormat="1" x14ac:dyDescent="0.35"/>
    <row r="28668" s="8" customFormat="1" x14ac:dyDescent="0.35"/>
    <row r="28669" s="8" customFormat="1" x14ac:dyDescent="0.35"/>
    <row r="28670" s="8" customFormat="1" x14ac:dyDescent="0.35"/>
    <row r="28671" s="8" customFormat="1" x14ac:dyDescent="0.35"/>
    <row r="28672" s="8" customFormat="1" x14ac:dyDescent="0.35"/>
    <row r="28673" s="8" customFormat="1" x14ac:dyDescent="0.35"/>
    <row r="28674" s="8" customFormat="1" x14ac:dyDescent="0.35"/>
    <row r="28675" s="8" customFormat="1" x14ac:dyDescent="0.35"/>
    <row r="28676" s="8" customFormat="1" x14ac:dyDescent="0.35"/>
    <row r="28677" s="8" customFormat="1" x14ac:dyDescent="0.35"/>
    <row r="28678" s="8" customFormat="1" x14ac:dyDescent="0.35"/>
    <row r="28679" s="8" customFormat="1" x14ac:dyDescent="0.35"/>
    <row r="28680" s="8" customFormat="1" x14ac:dyDescent="0.35"/>
    <row r="28681" s="8" customFormat="1" x14ac:dyDescent="0.35"/>
    <row r="28682" s="8" customFormat="1" x14ac:dyDescent="0.35"/>
    <row r="28683" s="8" customFormat="1" x14ac:dyDescent="0.35"/>
    <row r="28684" s="8" customFormat="1" x14ac:dyDescent="0.35"/>
    <row r="28685" s="8" customFormat="1" x14ac:dyDescent="0.35"/>
    <row r="28686" s="8" customFormat="1" x14ac:dyDescent="0.35"/>
    <row r="28687" s="8" customFormat="1" x14ac:dyDescent="0.35"/>
    <row r="28688" s="8" customFormat="1" x14ac:dyDescent="0.35"/>
    <row r="28689" s="8" customFormat="1" x14ac:dyDescent="0.35"/>
    <row r="28690" s="8" customFormat="1" x14ac:dyDescent="0.35"/>
    <row r="28691" s="8" customFormat="1" x14ac:dyDescent="0.35"/>
    <row r="28692" s="8" customFormat="1" x14ac:dyDescent="0.35"/>
    <row r="28693" s="8" customFormat="1" x14ac:dyDescent="0.35"/>
    <row r="28694" s="8" customFormat="1" x14ac:dyDescent="0.35"/>
    <row r="28695" s="8" customFormat="1" x14ac:dyDescent="0.35"/>
    <row r="28696" s="8" customFormat="1" x14ac:dyDescent="0.35"/>
    <row r="28697" s="8" customFormat="1" x14ac:dyDescent="0.35"/>
    <row r="28698" s="8" customFormat="1" x14ac:dyDescent="0.35"/>
    <row r="28699" s="8" customFormat="1" x14ac:dyDescent="0.35"/>
    <row r="28700" s="8" customFormat="1" x14ac:dyDescent="0.35"/>
    <row r="28701" s="8" customFormat="1" x14ac:dyDescent="0.35"/>
    <row r="28702" s="8" customFormat="1" x14ac:dyDescent="0.35"/>
    <row r="28703" s="8" customFormat="1" x14ac:dyDescent="0.35"/>
    <row r="28704" s="8" customFormat="1" x14ac:dyDescent="0.35"/>
    <row r="28705" s="8" customFormat="1" x14ac:dyDescent="0.35"/>
    <row r="28706" s="8" customFormat="1" x14ac:dyDescent="0.35"/>
    <row r="28707" s="8" customFormat="1" x14ac:dyDescent="0.35"/>
    <row r="28708" s="8" customFormat="1" x14ac:dyDescent="0.35"/>
    <row r="28709" s="8" customFormat="1" x14ac:dyDescent="0.35"/>
    <row r="28710" s="8" customFormat="1" x14ac:dyDescent="0.35"/>
    <row r="28711" s="8" customFormat="1" x14ac:dyDescent="0.35"/>
    <row r="28712" s="8" customFormat="1" x14ac:dyDescent="0.35"/>
    <row r="28713" s="8" customFormat="1" x14ac:dyDescent="0.35"/>
    <row r="28714" s="8" customFormat="1" x14ac:dyDescent="0.35"/>
    <row r="28715" s="8" customFormat="1" x14ac:dyDescent="0.35"/>
    <row r="28716" s="8" customFormat="1" x14ac:dyDescent="0.35"/>
    <row r="28717" s="8" customFormat="1" x14ac:dyDescent="0.35"/>
    <row r="28718" s="8" customFormat="1" x14ac:dyDescent="0.35"/>
    <row r="28719" s="8" customFormat="1" x14ac:dyDescent="0.35"/>
    <row r="28720" s="8" customFormat="1" x14ac:dyDescent="0.35"/>
    <row r="28721" s="8" customFormat="1" x14ac:dyDescent="0.35"/>
    <row r="28722" s="8" customFormat="1" x14ac:dyDescent="0.35"/>
    <row r="28723" s="8" customFormat="1" x14ac:dyDescent="0.35"/>
    <row r="28724" s="8" customFormat="1" x14ac:dyDescent="0.35"/>
    <row r="28725" s="8" customFormat="1" x14ac:dyDescent="0.35"/>
    <row r="28726" s="8" customFormat="1" x14ac:dyDescent="0.35"/>
    <row r="28727" s="8" customFormat="1" x14ac:dyDescent="0.35"/>
    <row r="28728" s="8" customFormat="1" x14ac:dyDescent="0.35"/>
    <row r="28729" s="8" customFormat="1" x14ac:dyDescent="0.35"/>
    <row r="28730" s="8" customFormat="1" x14ac:dyDescent="0.35"/>
    <row r="28731" s="8" customFormat="1" x14ac:dyDescent="0.35"/>
    <row r="28732" s="8" customFormat="1" x14ac:dyDescent="0.35"/>
    <row r="28733" s="8" customFormat="1" x14ac:dyDescent="0.35"/>
    <row r="28734" s="8" customFormat="1" x14ac:dyDescent="0.35"/>
    <row r="28735" s="8" customFormat="1" x14ac:dyDescent="0.35"/>
    <row r="28736" s="8" customFormat="1" x14ac:dyDescent="0.35"/>
    <row r="28737" s="8" customFormat="1" x14ac:dyDescent="0.35"/>
    <row r="28738" s="8" customFormat="1" x14ac:dyDescent="0.35"/>
    <row r="28739" s="8" customFormat="1" x14ac:dyDescent="0.35"/>
    <row r="28740" s="8" customFormat="1" x14ac:dyDescent="0.35"/>
    <row r="28741" s="8" customFormat="1" x14ac:dyDescent="0.35"/>
    <row r="28742" s="8" customFormat="1" x14ac:dyDescent="0.35"/>
    <row r="28743" s="8" customFormat="1" x14ac:dyDescent="0.35"/>
    <row r="28744" s="8" customFormat="1" x14ac:dyDescent="0.35"/>
    <row r="28745" s="8" customFormat="1" x14ac:dyDescent="0.35"/>
    <row r="28746" s="8" customFormat="1" x14ac:dyDescent="0.35"/>
    <row r="28747" s="8" customFormat="1" x14ac:dyDescent="0.35"/>
    <row r="28748" s="8" customFormat="1" x14ac:dyDescent="0.35"/>
    <row r="28749" s="8" customFormat="1" x14ac:dyDescent="0.35"/>
    <row r="28750" s="8" customFormat="1" x14ac:dyDescent="0.35"/>
    <row r="28751" s="8" customFormat="1" x14ac:dyDescent="0.35"/>
    <row r="28752" s="8" customFormat="1" x14ac:dyDescent="0.35"/>
    <row r="28753" s="8" customFormat="1" x14ac:dyDescent="0.35"/>
    <row r="28754" s="8" customFormat="1" x14ac:dyDescent="0.35"/>
    <row r="28755" s="8" customFormat="1" x14ac:dyDescent="0.35"/>
    <row r="28756" s="8" customFormat="1" x14ac:dyDescent="0.35"/>
    <row r="28757" s="8" customFormat="1" x14ac:dyDescent="0.35"/>
    <row r="28758" s="8" customFormat="1" x14ac:dyDescent="0.35"/>
    <row r="28759" s="8" customFormat="1" x14ac:dyDescent="0.35"/>
    <row r="28760" s="8" customFormat="1" x14ac:dyDescent="0.35"/>
    <row r="28761" s="8" customFormat="1" x14ac:dyDescent="0.35"/>
    <row r="28762" s="8" customFormat="1" x14ac:dyDescent="0.35"/>
    <row r="28763" s="8" customFormat="1" x14ac:dyDescent="0.35"/>
    <row r="28764" s="8" customFormat="1" x14ac:dyDescent="0.35"/>
    <row r="28765" s="8" customFormat="1" x14ac:dyDescent="0.35"/>
    <row r="28766" s="8" customFormat="1" x14ac:dyDescent="0.35"/>
    <row r="28767" s="8" customFormat="1" x14ac:dyDescent="0.35"/>
    <row r="28768" s="8" customFormat="1" x14ac:dyDescent="0.35"/>
    <row r="28769" s="8" customFormat="1" x14ac:dyDescent="0.35"/>
    <row r="28770" s="8" customFormat="1" x14ac:dyDescent="0.35"/>
    <row r="28771" s="8" customFormat="1" x14ac:dyDescent="0.35"/>
    <row r="28772" s="8" customFormat="1" x14ac:dyDescent="0.35"/>
    <row r="28773" s="8" customFormat="1" x14ac:dyDescent="0.35"/>
    <row r="28774" s="8" customFormat="1" x14ac:dyDescent="0.35"/>
    <row r="28775" s="8" customFormat="1" x14ac:dyDescent="0.35"/>
    <row r="28776" s="8" customFormat="1" x14ac:dyDescent="0.35"/>
    <row r="28777" s="8" customFormat="1" x14ac:dyDescent="0.35"/>
    <row r="28778" s="8" customFormat="1" x14ac:dyDescent="0.35"/>
    <row r="28779" s="8" customFormat="1" x14ac:dyDescent="0.35"/>
    <row r="28780" s="8" customFormat="1" x14ac:dyDescent="0.35"/>
    <row r="28781" s="8" customFormat="1" x14ac:dyDescent="0.35"/>
    <row r="28782" s="8" customFormat="1" x14ac:dyDescent="0.35"/>
    <row r="28783" s="8" customFormat="1" x14ac:dyDescent="0.35"/>
    <row r="28784" s="8" customFormat="1" x14ac:dyDescent="0.35"/>
    <row r="28785" s="8" customFormat="1" x14ac:dyDescent="0.35"/>
    <row r="28786" s="8" customFormat="1" x14ac:dyDescent="0.35"/>
    <row r="28787" s="8" customFormat="1" x14ac:dyDescent="0.35"/>
    <row r="28788" s="8" customFormat="1" x14ac:dyDescent="0.35"/>
    <row r="28789" s="8" customFormat="1" x14ac:dyDescent="0.35"/>
    <row r="28790" s="8" customFormat="1" x14ac:dyDescent="0.35"/>
    <row r="28791" s="8" customFormat="1" x14ac:dyDescent="0.35"/>
    <row r="28792" s="8" customFormat="1" x14ac:dyDescent="0.35"/>
    <row r="28793" s="8" customFormat="1" x14ac:dyDescent="0.35"/>
    <row r="28794" s="8" customFormat="1" x14ac:dyDescent="0.35"/>
    <row r="28795" s="8" customFormat="1" x14ac:dyDescent="0.35"/>
    <row r="28796" s="8" customFormat="1" x14ac:dyDescent="0.35"/>
    <row r="28797" s="8" customFormat="1" x14ac:dyDescent="0.35"/>
    <row r="28798" s="8" customFormat="1" x14ac:dyDescent="0.35"/>
    <row r="28799" s="8" customFormat="1" x14ac:dyDescent="0.35"/>
    <row r="28800" s="8" customFormat="1" x14ac:dyDescent="0.35"/>
    <row r="28801" s="8" customFormat="1" x14ac:dyDescent="0.35"/>
    <row r="28802" s="8" customFormat="1" x14ac:dyDescent="0.35"/>
    <row r="28803" s="8" customFormat="1" x14ac:dyDescent="0.35"/>
    <row r="28804" s="8" customFormat="1" x14ac:dyDescent="0.35"/>
    <row r="28805" s="8" customFormat="1" x14ac:dyDescent="0.35"/>
    <row r="28806" s="8" customFormat="1" x14ac:dyDescent="0.35"/>
    <row r="28807" s="8" customFormat="1" x14ac:dyDescent="0.35"/>
    <row r="28808" s="8" customFormat="1" x14ac:dyDescent="0.35"/>
    <row r="28809" s="8" customFormat="1" x14ac:dyDescent="0.35"/>
    <row r="28810" s="8" customFormat="1" x14ac:dyDescent="0.35"/>
    <row r="28811" s="8" customFormat="1" x14ac:dyDescent="0.35"/>
    <row r="28812" s="8" customFormat="1" x14ac:dyDescent="0.35"/>
    <row r="28813" s="8" customFormat="1" x14ac:dyDescent="0.35"/>
    <row r="28814" s="8" customFormat="1" x14ac:dyDescent="0.35"/>
    <row r="28815" s="8" customFormat="1" x14ac:dyDescent="0.35"/>
    <row r="28816" s="8" customFormat="1" x14ac:dyDescent="0.35"/>
    <row r="28817" s="8" customFormat="1" x14ac:dyDescent="0.35"/>
    <row r="28818" s="8" customFormat="1" x14ac:dyDescent="0.35"/>
    <row r="28819" s="8" customFormat="1" x14ac:dyDescent="0.35"/>
    <row r="28820" s="8" customFormat="1" x14ac:dyDescent="0.35"/>
    <row r="28821" s="8" customFormat="1" x14ac:dyDescent="0.35"/>
    <row r="28822" s="8" customFormat="1" x14ac:dyDescent="0.35"/>
    <row r="28823" s="8" customFormat="1" x14ac:dyDescent="0.35"/>
    <row r="28824" s="8" customFormat="1" x14ac:dyDescent="0.35"/>
    <row r="28825" s="8" customFormat="1" x14ac:dyDescent="0.35"/>
    <row r="28826" s="8" customFormat="1" x14ac:dyDescent="0.35"/>
    <row r="28827" s="8" customFormat="1" x14ac:dyDescent="0.35"/>
    <row r="28828" s="8" customFormat="1" x14ac:dyDescent="0.35"/>
    <row r="28829" s="8" customFormat="1" x14ac:dyDescent="0.35"/>
    <row r="28830" s="8" customFormat="1" x14ac:dyDescent="0.35"/>
    <row r="28831" s="8" customFormat="1" x14ac:dyDescent="0.35"/>
    <row r="28832" s="8" customFormat="1" x14ac:dyDescent="0.35"/>
    <row r="28833" s="8" customFormat="1" x14ac:dyDescent="0.35"/>
    <row r="28834" s="8" customFormat="1" x14ac:dyDescent="0.35"/>
    <row r="28835" s="8" customFormat="1" x14ac:dyDescent="0.35"/>
    <row r="28836" s="8" customFormat="1" x14ac:dyDescent="0.35"/>
    <row r="28837" s="8" customFormat="1" x14ac:dyDescent="0.35"/>
    <row r="28838" s="8" customFormat="1" x14ac:dyDescent="0.35"/>
    <row r="28839" s="8" customFormat="1" x14ac:dyDescent="0.35"/>
    <row r="28840" s="8" customFormat="1" x14ac:dyDescent="0.35"/>
    <row r="28841" s="8" customFormat="1" x14ac:dyDescent="0.35"/>
    <row r="28842" s="8" customFormat="1" x14ac:dyDescent="0.35"/>
    <row r="28843" s="8" customFormat="1" x14ac:dyDescent="0.35"/>
    <row r="28844" s="8" customFormat="1" x14ac:dyDescent="0.35"/>
    <row r="28845" s="8" customFormat="1" x14ac:dyDescent="0.35"/>
    <row r="28846" s="8" customFormat="1" x14ac:dyDescent="0.35"/>
    <row r="28847" s="8" customFormat="1" x14ac:dyDescent="0.35"/>
    <row r="28848" s="8" customFormat="1" x14ac:dyDescent="0.35"/>
    <row r="28849" s="8" customFormat="1" x14ac:dyDescent="0.35"/>
    <row r="28850" s="8" customFormat="1" x14ac:dyDescent="0.35"/>
    <row r="28851" s="8" customFormat="1" x14ac:dyDescent="0.35"/>
    <row r="28852" s="8" customFormat="1" x14ac:dyDescent="0.35"/>
    <row r="28853" s="8" customFormat="1" x14ac:dyDescent="0.35"/>
    <row r="28854" s="8" customFormat="1" x14ac:dyDescent="0.35"/>
    <row r="28855" s="8" customFormat="1" x14ac:dyDescent="0.35"/>
    <row r="28856" s="8" customFormat="1" x14ac:dyDescent="0.35"/>
    <row r="28857" s="8" customFormat="1" x14ac:dyDescent="0.35"/>
    <row r="28858" s="8" customFormat="1" x14ac:dyDescent="0.35"/>
    <row r="28859" s="8" customFormat="1" x14ac:dyDescent="0.35"/>
    <row r="28860" s="8" customFormat="1" x14ac:dyDescent="0.35"/>
    <row r="28861" s="8" customFormat="1" x14ac:dyDescent="0.35"/>
    <row r="28862" s="8" customFormat="1" x14ac:dyDescent="0.35"/>
    <row r="28863" s="8" customFormat="1" x14ac:dyDescent="0.35"/>
    <row r="28864" s="8" customFormat="1" x14ac:dyDescent="0.35"/>
    <row r="28865" s="8" customFormat="1" x14ac:dyDescent="0.35"/>
    <row r="28866" s="8" customFormat="1" x14ac:dyDescent="0.35"/>
    <row r="28867" s="8" customFormat="1" x14ac:dyDescent="0.35"/>
    <row r="28868" s="8" customFormat="1" x14ac:dyDescent="0.35"/>
    <row r="28869" s="8" customFormat="1" x14ac:dyDescent="0.35"/>
    <row r="28870" s="8" customFormat="1" x14ac:dyDescent="0.35"/>
    <row r="28871" s="8" customFormat="1" x14ac:dyDescent="0.35"/>
    <row r="28872" s="8" customFormat="1" x14ac:dyDescent="0.35"/>
    <row r="28873" s="8" customFormat="1" x14ac:dyDescent="0.35"/>
    <row r="28874" s="8" customFormat="1" x14ac:dyDescent="0.35"/>
    <row r="28875" s="8" customFormat="1" x14ac:dyDescent="0.35"/>
    <row r="28876" s="8" customFormat="1" x14ac:dyDescent="0.35"/>
    <row r="28877" s="8" customFormat="1" x14ac:dyDescent="0.35"/>
    <row r="28878" s="8" customFormat="1" x14ac:dyDescent="0.35"/>
    <row r="28879" s="8" customFormat="1" x14ac:dyDescent="0.35"/>
    <row r="28880" s="8" customFormat="1" x14ac:dyDescent="0.35"/>
    <row r="28881" s="8" customFormat="1" x14ac:dyDescent="0.35"/>
    <row r="28882" s="8" customFormat="1" x14ac:dyDescent="0.35"/>
    <row r="28883" s="8" customFormat="1" x14ac:dyDescent="0.35"/>
    <row r="28884" s="8" customFormat="1" x14ac:dyDescent="0.35"/>
    <row r="28885" s="8" customFormat="1" x14ac:dyDescent="0.35"/>
    <row r="28886" s="8" customFormat="1" x14ac:dyDescent="0.35"/>
    <row r="28887" s="8" customFormat="1" x14ac:dyDescent="0.35"/>
    <row r="28888" s="8" customFormat="1" x14ac:dyDescent="0.35"/>
    <row r="28889" s="8" customFormat="1" x14ac:dyDescent="0.35"/>
    <row r="28890" s="8" customFormat="1" x14ac:dyDescent="0.35"/>
    <row r="28891" s="8" customFormat="1" x14ac:dyDescent="0.35"/>
    <row r="28892" s="8" customFormat="1" x14ac:dyDescent="0.35"/>
    <row r="28893" s="8" customFormat="1" x14ac:dyDescent="0.35"/>
    <row r="28894" s="8" customFormat="1" x14ac:dyDescent="0.35"/>
    <row r="28895" s="8" customFormat="1" x14ac:dyDescent="0.35"/>
    <row r="28896" s="8" customFormat="1" x14ac:dyDescent="0.35"/>
    <row r="28897" s="8" customFormat="1" x14ac:dyDescent="0.35"/>
    <row r="28898" s="8" customFormat="1" x14ac:dyDescent="0.35"/>
    <row r="28899" s="8" customFormat="1" x14ac:dyDescent="0.35"/>
    <row r="28900" s="8" customFormat="1" x14ac:dyDescent="0.35"/>
    <row r="28901" s="8" customFormat="1" x14ac:dyDescent="0.35"/>
    <row r="28902" s="8" customFormat="1" x14ac:dyDescent="0.35"/>
    <row r="28903" s="8" customFormat="1" x14ac:dyDescent="0.35"/>
    <row r="28904" s="8" customFormat="1" x14ac:dyDescent="0.35"/>
    <row r="28905" s="8" customFormat="1" x14ac:dyDescent="0.35"/>
    <row r="28906" s="8" customFormat="1" x14ac:dyDescent="0.35"/>
    <row r="28907" s="8" customFormat="1" x14ac:dyDescent="0.35"/>
    <row r="28908" s="8" customFormat="1" x14ac:dyDescent="0.35"/>
    <row r="28909" s="8" customFormat="1" x14ac:dyDescent="0.35"/>
    <row r="28910" s="8" customFormat="1" x14ac:dyDescent="0.35"/>
    <row r="28911" s="8" customFormat="1" x14ac:dyDescent="0.35"/>
    <row r="28912" s="8" customFormat="1" x14ac:dyDescent="0.35"/>
    <row r="28913" s="8" customFormat="1" x14ac:dyDescent="0.35"/>
    <row r="28914" s="8" customFormat="1" x14ac:dyDescent="0.35"/>
    <row r="28915" s="8" customFormat="1" x14ac:dyDescent="0.35"/>
    <row r="28916" s="8" customFormat="1" x14ac:dyDescent="0.35"/>
    <row r="28917" s="8" customFormat="1" x14ac:dyDescent="0.35"/>
    <row r="28918" s="8" customFormat="1" x14ac:dyDescent="0.35"/>
    <row r="28919" s="8" customFormat="1" x14ac:dyDescent="0.35"/>
    <row r="28920" s="8" customFormat="1" x14ac:dyDescent="0.35"/>
    <row r="28921" s="8" customFormat="1" x14ac:dyDescent="0.35"/>
    <row r="28922" s="8" customFormat="1" x14ac:dyDescent="0.35"/>
    <row r="28923" s="8" customFormat="1" x14ac:dyDescent="0.35"/>
    <row r="28924" s="8" customFormat="1" x14ac:dyDescent="0.35"/>
    <row r="28925" s="8" customFormat="1" x14ac:dyDescent="0.35"/>
    <row r="28926" s="8" customFormat="1" x14ac:dyDescent="0.35"/>
    <row r="28927" s="8" customFormat="1" x14ac:dyDescent="0.35"/>
    <row r="28928" s="8" customFormat="1" x14ac:dyDescent="0.35"/>
    <row r="28929" s="8" customFormat="1" x14ac:dyDescent="0.35"/>
    <row r="28930" s="8" customFormat="1" x14ac:dyDescent="0.35"/>
    <row r="28931" s="8" customFormat="1" x14ac:dyDescent="0.35"/>
    <row r="28932" s="8" customFormat="1" x14ac:dyDescent="0.35"/>
    <row r="28933" s="8" customFormat="1" x14ac:dyDescent="0.35"/>
    <row r="28934" s="8" customFormat="1" x14ac:dyDescent="0.35"/>
    <row r="28935" s="8" customFormat="1" x14ac:dyDescent="0.35"/>
    <row r="28936" s="8" customFormat="1" x14ac:dyDescent="0.35"/>
    <row r="28937" s="8" customFormat="1" x14ac:dyDescent="0.35"/>
    <row r="28938" s="8" customFormat="1" x14ac:dyDescent="0.35"/>
    <row r="28939" s="8" customFormat="1" x14ac:dyDescent="0.35"/>
    <row r="28940" s="8" customFormat="1" x14ac:dyDescent="0.35"/>
    <row r="28941" s="8" customFormat="1" x14ac:dyDescent="0.35"/>
    <row r="28942" s="8" customFormat="1" x14ac:dyDescent="0.35"/>
    <row r="28943" s="8" customFormat="1" x14ac:dyDescent="0.35"/>
    <row r="28944" s="8" customFormat="1" x14ac:dyDescent="0.35"/>
    <row r="28945" s="8" customFormat="1" x14ac:dyDescent="0.35"/>
    <row r="28946" s="8" customFormat="1" x14ac:dyDescent="0.35"/>
    <row r="28947" s="8" customFormat="1" x14ac:dyDescent="0.35"/>
    <row r="28948" s="8" customFormat="1" x14ac:dyDescent="0.35"/>
    <row r="28949" s="8" customFormat="1" x14ac:dyDescent="0.35"/>
    <row r="28950" s="8" customFormat="1" x14ac:dyDescent="0.35"/>
    <row r="28951" s="8" customFormat="1" x14ac:dyDescent="0.35"/>
    <row r="28952" s="8" customFormat="1" x14ac:dyDescent="0.35"/>
    <row r="28953" s="8" customFormat="1" x14ac:dyDescent="0.35"/>
    <row r="28954" s="8" customFormat="1" x14ac:dyDescent="0.35"/>
    <row r="28955" s="8" customFormat="1" x14ac:dyDescent="0.35"/>
    <row r="28956" s="8" customFormat="1" x14ac:dyDescent="0.35"/>
    <row r="28957" s="8" customFormat="1" x14ac:dyDescent="0.35"/>
    <row r="28958" s="8" customFormat="1" x14ac:dyDescent="0.35"/>
    <row r="28959" s="8" customFormat="1" x14ac:dyDescent="0.35"/>
    <row r="28960" s="8" customFormat="1" x14ac:dyDescent="0.35"/>
    <row r="28961" s="8" customFormat="1" x14ac:dyDescent="0.35"/>
    <row r="28962" s="8" customFormat="1" x14ac:dyDescent="0.35"/>
    <row r="28963" s="8" customFormat="1" x14ac:dyDescent="0.35"/>
    <row r="28964" s="8" customFormat="1" x14ac:dyDescent="0.35"/>
    <row r="28965" s="8" customFormat="1" x14ac:dyDescent="0.35"/>
    <row r="28966" s="8" customFormat="1" x14ac:dyDescent="0.35"/>
    <row r="28967" s="8" customFormat="1" x14ac:dyDescent="0.35"/>
    <row r="28968" s="8" customFormat="1" x14ac:dyDescent="0.35"/>
    <row r="28969" s="8" customFormat="1" x14ac:dyDescent="0.35"/>
    <row r="28970" s="8" customFormat="1" x14ac:dyDescent="0.35"/>
    <row r="28971" s="8" customFormat="1" x14ac:dyDescent="0.35"/>
    <row r="28972" s="8" customFormat="1" x14ac:dyDescent="0.35"/>
    <row r="28973" s="8" customFormat="1" x14ac:dyDescent="0.35"/>
    <row r="28974" s="8" customFormat="1" x14ac:dyDescent="0.35"/>
    <row r="28975" s="8" customFormat="1" x14ac:dyDescent="0.35"/>
    <row r="28976" s="8" customFormat="1" x14ac:dyDescent="0.35"/>
    <row r="28977" s="8" customFormat="1" x14ac:dyDescent="0.35"/>
    <row r="28978" s="8" customFormat="1" x14ac:dyDescent="0.35"/>
    <row r="28979" s="8" customFormat="1" x14ac:dyDescent="0.35"/>
    <row r="28980" s="8" customFormat="1" x14ac:dyDescent="0.35"/>
    <row r="28981" s="8" customFormat="1" x14ac:dyDescent="0.35"/>
    <row r="28982" s="8" customFormat="1" x14ac:dyDescent="0.35"/>
    <row r="28983" s="8" customFormat="1" x14ac:dyDescent="0.35"/>
    <row r="28984" s="8" customFormat="1" x14ac:dyDescent="0.35"/>
    <row r="28985" s="8" customFormat="1" x14ac:dyDescent="0.35"/>
    <row r="28986" s="8" customFormat="1" x14ac:dyDescent="0.35"/>
    <row r="28987" s="8" customFormat="1" x14ac:dyDescent="0.35"/>
    <row r="28988" s="8" customFormat="1" x14ac:dyDescent="0.35"/>
    <row r="28989" s="8" customFormat="1" x14ac:dyDescent="0.35"/>
    <row r="28990" s="8" customFormat="1" x14ac:dyDescent="0.35"/>
    <row r="28991" s="8" customFormat="1" x14ac:dyDescent="0.35"/>
    <row r="28992" s="8" customFormat="1" x14ac:dyDescent="0.35"/>
    <row r="28993" s="8" customFormat="1" x14ac:dyDescent="0.35"/>
    <row r="28994" s="8" customFormat="1" x14ac:dyDescent="0.35"/>
    <row r="28995" s="8" customFormat="1" x14ac:dyDescent="0.35"/>
    <row r="28996" s="8" customFormat="1" x14ac:dyDescent="0.35"/>
    <row r="28997" s="8" customFormat="1" x14ac:dyDescent="0.35"/>
    <row r="28998" s="8" customFormat="1" x14ac:dyDescent="0.35"/>
    <row r="28999" s="8" customFormat="1" x14ac:dyDescent="0.35"/>
    <row r="29000" s="8" customFormat="1" x14ac:dyDescent="0.35"/>
    <row r="29001" s="8" customFormat="1" x14ac:dyDescent="0.35"/>
    <row r="29002" s="8" customFormat="1" x14ac:dyDescent="0.35"/>
    <row r="29003" s="8" customFormat="1" x14ac:dyDescent="0.35"/>
    <row r="29004" s="8" customFormat="1" x14ac:dyDescent="0.35"/>
    <row r="29005" s="8" customFormat="1" x14ac:dyDescent="0.35"/>
    <row r="29006" s="8" customFormat="1" x14ac:dyDescent="0.35"/>
    <row r="29007" s="8" customFormat="1" x14ac:dyDescent="0.35"/>
    <row r="29008" s="8" customFormat="1" x14ac:dyDescent="0.35"/>
    <row r="29009" s="8" customFormat="1" x14ac:dyDescent="0.35"/>
    <row r="29010" s="8" customFormat="1" x14ac:dyDescent="0.35"/>
    <row r="29011" s="8" customFormat="1" x14ac:dyDescent="0.35"/>
    <row r="29012" s="8" customFormat="1" x14ac:dyDescent="0.35"/>
    <row r="29013" s="8" customFormat="1" x14ac:dyDescent="0.35"/>
    <row r="29014" s="8" customFormat="1" x14ac:dyDescent="0.35"/>
    <row r="29015" s="8" customFormat="1" x14ac:dyDescent="0.35"/>
    <row r="29016" s="8" customFormat="1" x14ac:dyDescent="0.35"/>
    <row r="29017" s="8" customFormat="1" x14ac:dyDescent="0.35"/>
    <row r="29018" s="8" customFormat="1" x14ac:dyDescent="0.35"/>
    <row r="29019" s="8" customFormat="1" x14ac:dyDescent="0.35"/>
    <row r="29020" s="8" customFormat="1" x14ac:dyDescent="0.35"/>
    <row r="29021" s="8" customFormat="1" x14ac:dyDescent="0.35"/>
    <row r="29022" s="8" customFormat="1" x14ac:dyDescent="0.35"/>
    <row r="29023" s="8" customFormat="1" x14ac:dyDescent="0.35"/>
    <row r="29024" s="8" customFormat="1" x14ac:dyDescent="0.35"/>
    <row r="29025" s="8" customFormat="1" x14ac:dyDescent="0.35"/>
    <row r="29026" s="8" customFormat="1" x14ac:dyDescent="0.35"/>
    <row r="29027" s="8" customFormat="1" x14ac:dyDescent="0.35"/>
    <row r="29028" s="8" customFormat="1" x14ac:dyDescent="0.35"/>
    <row r="29029" s="8" customFormat="1" x14ac:dyDescent="0.35"/>
    <row r="29030" s="8" customFormat="1" x14ac:dyDescent="0.35"/>
    <row r="29031" s="8" customFormat="1" x14ac:dyDescent="0.35"/>
    <row r="29032" s="8" customFormat="1" x14ac:dyDescent="0.35"/>
    <row r="29033" s="8" customFormat="1" x14ac:dyDescent="0.35"/>
    <row r="29034" s="8" customFormat="1" x14ac:dyDescent="0.35"/>
    <row r="29035" s="8" customFormat="1" x14ac:dyDescent="0.35"/>
    <row r="29036" s="8" customFormat="1" x14ac:dyDescent="0.35"/>
    <row r="29037" s="8" customFormat="1" x14ac:dyDescent="0.35"/>
    <row r="29038" s="8" customFormat="1" x14ac:dyDescent="0.35"/>
    <row r="29039" s="8" customFormat="1" x14ac:dyDescent="0.35"/>
    <row r="29040" s="8" customFormat="1" x14ac:dyDescent="0.35"/>
    <row r="29041" s="8" customFormat="1" x14ac:dyDescent="0.35"/>
    <row r="29042" s="8" customFormat="1" x14ac:dyDescent="0.35"/>
    <row r="29043" s="8" customFormat="1" x14ac:dyDescent="0.35"/>
    <row r="29044" s="8" customFormat="1" x14ac:dyDescent="0.35"/>
    <row r="29045" s="8" customFormat="1" x14ac:dyDescent="0.35"/>
    <row r="29046" s="8" customFormat="1" x14ac:dyDescent="0.35"/>
    <row r="29047" s="8" customFormat="1" x14ac:dyDescent="0.35"/>
    <row r="29048" s="8" customFormat="1" x14ac:dyDescent="0.35"/>
    <row r="29049" s="8" customFormat="1" x14ac:dyDescent="0.35"/>
    <row r="29050" s="8" customFormat="1" x14ac:dyDescent="0.35"/>
    <row r="29051" s="8" customFormat="1" x14ac:dyDescent="0.35"/>
    <row r="29052" s="8" customFormat="1" x14ac:dyDescent="0.35"/>
    <row r="29053" s="8" customFormat="1" x14ac:dyDescent="0.35"/>
    <row r="29054" s="8" customFormat="1" x14ac:dyDescent="0.35"/>
    <row r="29055" s="8" customFormat="1" x14ac:dyDescent="0.35"/>
    <row r="29056" s="8" customFormat="1" x14ac:dyDescent="0.35"/>
    <row r="29057" s="8" customFormat="1" x14ac:dyDescent="0.35"/>
    <row r="29058" s="8" customFormat="1" x14ac:dyDescent="0.35"/>
    <row r="29059" s="8" customFormat="1" x14ac:dyDescent="0.35"/>
    <row r="29060" s="8" customFormat="1" x14ac:dyDescent="0.35"/>
    <row r="29061" s="8" customFormat="1" x14ac:dyDescent="0.35"/>
    <row r="29062" s="8" customFormat="1" x14ac:dyDescent="0.35"/>
    <row r="29063" s="8" customFormat="1" x14ac:dyDescent="0.35"/>
    <row r="29064" s="8" customFormat="1" x14ac:dyDescent="0.35"/>
    <row r="29065" s="8" customFormat="1" x14ac:dyDescent="0.35"/>
    <row r="29066" s="8" customFormat="1" x14ac:dyDescent="0.35"/>
    <row r="29067" s="8" customFormat="1" x14ac:dyDescent="0.35"/>
    <row r="29068" s="8" customFormat="1" x14ac:dyDescent="0.35"/>
    <row r="29069" s="8" customFormat="1" x14ac:dyDescent="0.35"/>
    <row r="29070" s="8" customFormat="1" x14ac:dyDescent="0.35"/>
    <row r="29071" s="8" customFormat="1" x14ac:dyDescent="0.35"/>
    <row r="29072" s="8" customFormat="1" x14ac:dyDescent="0.35"/>
    <row r="29073" s="8" customFormat="1" x14ac:dyDescent="0.35"/>
    <row r="29074" s="8" customFormat="1" x14ac:dyDescent="0.35"/>
    <row r="29075" s="8" customFormat="1" x14ac:dyDescent="0.35"/>
    <row r="29076" s="8" customFormat="1" x14ac:dyDescent="0.35"/>
    <row r="29077" s="8" customFormat="1" x14ac:dyDescent="0.35"/>
    <row r="29078" s="8" customFormat="1" x14ac:dyDescent="0.35"/>
    <row r="29079" s="8" customFormat="1" x14ac:dyDescent="0.35"/>
    <row r="29080" s="8" customFormat="1" x14ac:dyDescent="0.35"/>
    <row r="29081" s="8" customFormat="1" x14ac:dyDescent="0.35"/>
    <row r="29082" s="8" customFormat="1" x14ac:dyDescent="0.35"/>
    <row r="29083" s="8" customFormat="1" x14ac:dyDescent="0.35"/>
    <row r="29084" s="8" customFormat="1" x14ac:dyDescent="0.35"/>
    <row r="29085" s="8" customFormat="1" x14ac:dyDescent="0.35"/>
    <row r="29086" s="8" customFormat="1" x14ac:dyDescent="0.35"/>
    <row r="29087" s="8" customFormat="1" x14ac:dyDescent="0.35"/>
    <row r="29088" s="8" customFormat="1" x14ac:dyDescent="0.35"/>
    <row r="29089" s="8" customFormat="1" x14ac:dyDescent="0.35"/>
    <row r="29090" s="8" customFormat="1" x14ac:dyDescent="0.35"/>
    <row r="29091" s="8" customFormat="1" x14ac:dyDescent="0.35"/>
    <row r="29092" s="8" customFormat="1" x14ac:dyDescent="0.35"/>
    <row r="29093" s="8" customFormat="1" x14ac:dyDescent="0.35"/>
    <row r="29094" s="8" customFormat="1" x14ac:dyDescent="0.35"/>
    <row r="29095" s="8" customFormat="1" x14ac:dyDescent="0.35"/>
    <row r="29096" s="8" customFormat="1" x14ac:dyDescent="0.35"/>
    <row r="29097" s="8" customFormat="1" x14ac:dyDescent="0.35"/>
    <row r="29098" s="8" customFormat="1" x14ac:dyDescent="0.35"/>
    <row r="29099" s="8" customFormat="1" x14ac:dyDescent="0.35"/>
    <row r="29100" s="8" customFormat="1" x14ac:dyDescent="0.35"/>
    <row r="29101" s="8" customFormat="1" x14ac:dyDescent="0.35"/>
    <row r="29102" s="8" customFormat="1" x14ac:dyDescent="0.35"/>
    <row r="29103" s="8" customFormat="1" x14ac:dyDescent="0.35"/>
    <row r="29104" s="8" customFormat="1" x14ac:dyDescent="0.35"/>
    <row r="29105" s="8" customFormat="1" x14ac:dyDescent="0.35"/>
    <row r="29106" s="8" customFormat="1" x14ac:dyDescent="0.35"/>
    <row r="29107" s="8" customFormat="1" x14ac:dyDescent="0.35"/>
    <row r="29108" s="8" customFormat="1" x14ac:dyDescent="0.35"/>
    <row r="29109" s="8" customFormat="1" x14ac:dyDescent="0.35"/>
    <row r="29110" s="8" customFormat="1" x14ac:dyDescent="0.35"/>
    <row r="29111" s="8" customFormat="1" x14ac:dyDescent="0.35"/>
    <row r="29112" s="8" customFormat="1" x14ac:dyDescent="0.35"/>
    <row r="29113" s="8" customFormat="1" x14ac:dyDescent="0.35"/>
    <row r="29114" s="8" customFormat="1" x14ac:dyDescent="0.35"/>
    <row r="29115" s="8" customFormat="1" x14ac:dyDescent="0.35"/>
    <row r="29116" s="8" customFormat="1" x14ac:dyDescent="0.35"/>
    <row r="29117" s="8" customFormat="1" x14ac:dyDescent="0.35"/>
    <row r="29118" s="8" customFormat="1" x14ac:dyDescent="0.35"/>
    <row r="29119" s="8" customFormat="1" x14ac:dyDescent="0.35"/>
    <row r="29120" s="8" customFormat="1" x14ac:dyDescent="0.35"/>
    <row r="29121" s="8" customFormat="1" x14ac:dyDescent="0.35"/>
    <row r="29122" s="8" customFormat="1" x14ac:dyDescent="0.35"/>
    <row r="29123" s="8" customFormat="1" x14ac:dyDescent="0.35"/>
    <row r="29124" s="8" customFormat="1" x14ac:dyDescent="0.35"/>
    <row r="29125" s="8" customFormat="1" x14ac:dyDescent="0.35"/>
    <row r="29126" s="8" customFormat="1" x14ac:dyDescent="0.35"/>
    <row r="29127" s="8" customFormat="1" x14ac:dyDescent="0.35"/>
    <row r="29128" s="8" customFormat="1" x14ac:dyDescent="0.35"/>
    <row r="29129" s="8" customFormat="1" x14ac:dyDescent="0.35"/>
    <row r="29130" s="8" customFormat="1" x14ac:dyDescent="0.35"/>
    <row r="29131" s="8" customFormat="1" x14ac:dyDescent="0.35"/>
    <row r="29132" s="8" customFormat="1" x14ac:dyDescent="0.35"/>
    <row r="29133" s="8" customFormat="1" x14ac:dyDescent="0.35"/>
    <row r="29134" s="8" customFormat="1" x14ac:dyDescent="0.35"/>
    <row r="29135" s="8" customFormat="1" x14ac:dyDescent="0.35"/>
    <row r="29136" s="8" customFormat="1" x14ac:dyDescent="0.35"/>
    <row r="29137" s="8" customFormat="1" x14ac:dyDescent="0.35"/>
    <row r="29138" s="8" customFormat="1" x14ac:dyDescent="0.35"/>
    <row r="29139" s="8" customFormat="1" x14ac:dyDescent="0.35"/>
    <row r="29140" s="8" customFormat="1" x14ac:dyDescent="0.35"/>
    <row r="29141" s="8" customFormat="1" x14ac:dyDescent="0.35"/>
    <row r="29142" s="8" customFormat="1" x14ac:dyDescent="0.35"/>
    <row r="29143" s="8" customFormat="1" x14ac:dyDescent="0.35"/>
    <row r="29144" s="8" customFormat="1" x14ac:dyDescent="0.35"/>
    <row r="29145" s="8" customFormat="1" x14ac:dyDescent="0.35"/>
    <row r="29146" s="8" customFormat="1" x14ac:dyDescent="0.35"/>
    <row r="29147" s="8" customFormat="1" x14ac:dyDescent="0.35"/>
    <row r="29148" s="8" customFormat="1" x14ac:dyDescent="0.35"/>
    <row r="29149" s="8" customFormat="1" x14ac:dyDescent="0.35"/>
    <row r="29150" s="8" customFormat="1" x14ac:dyDescent="0.35"/>
    <row r="29151" s="8" customFormat="1" x14ac:dyDescent="0.35"/>
    <row r="29152" s="8" customFormat="1" x14ac:dyDescent="0.35"/>
    <row r="29153" s="8" customFormat="1" x14ac:dyDescent="0.35"/>
    <row r="29154" s="8" customFormat="1" x14ac:dyDescent="0.35"/>
    <row r="29155" s="8" customFormat="1" x14ac:dyDescent="0.35"/>
    <row r="29156" s="8" customFormat="1" x14ac:dyDescent="0.35"/>
    <row r="29157" s="8" customFormat="1" x14ac:dyDescent="0.35"/>
    <row r="29158" s="8" customFormat="1" x14ac:dyDescent="0.35"/>
    <row r="29159" s="8" customFormat="1" x14ac:dyDescent="0.35"/>
    <row r="29160" s="8" customFormat="1" x14ac:dyDescent="0.35"/>
    <row r="29161" s="8" customFormat="1" x14ac:dyDescent="0.35"/>
    <row r="29162" s="8" customFormat="1" x14ac:dyDescent="0.35"/>
    <row r="29163" s="8" customFormat="1" x14ac:dyDescent="0.35"/>
    <row r="29164" s="8" customFormat="1" x14ac:dyDescent="0.35"/>
    <row r="29165" s="8" customFormat="1" x14ac:dyDescent="0.35"/>
    <row r="29166" s="8" customFormat="1" x14ac:dyDescent="0.35"/>
    <row r="29167" s="8" customFormat="1" x14ac:dyDescent="0.35"/>
    <row r="29168" s="8" customFormat="1" x14ac:dyDescent="0.35"/>
    <row r="29169" s="8" customFormat="1" x14ac:dyDescent="0.35"/>
    <row r="29170" s="8" customFormat="1" x14ac:dyDescent="0.35"/>
    <row r="29171" s="8" customFormat="1" x14ac:dyDescent="0.35"/>
    <row r="29172" s="8" customFormat="1" x14ac:dyDescent="0.35"/>
    <row r="29173" s="8" customFormat="1" x14ac:dyDescent="0.35"/>
    <row r="29174" s="8" customFormat="1" x14ac:dyDescent="0.35"/>
    <row r="29175" s="8" customFormat="1" x14ac:dyDescent="0.35"/>
    <row r="29176" s="8" customFormat="1" x14ac:dyDescent="0.35"/>
    <row r="29177" s="8" customFormat="1" x14ac:dyDescent="0.35"/>
    <row r="29178" s="8" customFormat="1" x14ac:dyDescent="0.35"/>
    <row r="29179" s="8" customFormat="1" x14ac:dyDescent="0.35"/>
    <row r="29180" s="8" customFormat="1" x14ac:dyDescent="0.35"/>
    <row r="29181" s="8" customFormat="1" x14ac:dyDescent="0.35"/>
    <row r="29182" s="8" customFormat="1" x14ac:dyDescent="0.35"/>
    <row r="29183" s="8" customFormat="1" x14ac:dyDescent="0.35"/>
    <row r="29184" s="8" customFormat="1" x14ac:dyDescent="0.35"/>
    <row r="29185" s="8" customFormat="1" x14ac:dyDescent="0.35"/>
    <row r="29186" s="8" customFormat="1" x14ac:dyDescent="0.35"/>
    <row r="29187" s="8" customFormat="1" x14ac:dyDescent="0.35"/>
    <row r="29188" s="8" customFormat="1" x14ac:dyDescent="0.35"/>
    <row r="29189" s="8" customFormat="1" x14ac:dyDescent="0.35"/>
    <row r="29190" s="8" customFormat="1" x14ac:dyDescent="0.35"/>
    <row r="29191" s="8" customFormat="1" x14ac:dyDescent="0.35"/>
    <row r="29192" s="8" customFormat="1" x14ac:dyDescent="0.35"/>
    <row r="29193" s="8" customFormat="1" x14ac:dyDescent="0.35"/>
    <row r="29194" s="8" customFormat="1" x14ac:dyDescent="0.35"/>
    <row r="29195" s="8" customFormat="1" x14ac:dyDescent="0.35"/>
    <row r="29196" s="8" customFormat="1" x14ac:dyDescent="0.35"/>
    <row r="29197" s="8" customFormat="1" x14ac:dyDescent="0.35"/>
    <row r="29198" s="8" customFormat="1" x14ac:dyDescent="0.35"/>
    <row r="29199" s="8" customFormat="1" x14ac:dyDescent="0.35"/>
    <row r="29200" s="8" customFormat="1" x14ac:dyDescent="0.35"/>
    <row r="29201" s="8" customFormat="1" x14ac:dyDescent="0.35"/>
    <row r="29202" s="8" customFormat="1" x14ac:dyDescent="0.35"/>
    <row r="29203" s="8" customFormat="1" x14ac:dyDescent="0.35"/>
    <row r="29204" s="8" customFormat="1" x14ac:dyDescent="0.35"/>
    <row r="29205" s="8" customFormat="1" x14ac:dyDescent="0.35"/>
    <row r="29206" s="8" customFormat="1" x14ac:dyDescent="0.35"/>
    <row r="29207" s="8" customFormat="1" x14ac:dyDescent="0.35"/>
    <row r="29208" s="8" customFormat="1" x14ac:dyDescent="0.35"/>
    <row r="29209" s="8" customFormat="1" x14ac:dyDescent="0.35"/>
    <row r="29210" s="8" customFormat="1" x14ac:dyDescent="0.35"/>
    <row r="29211" s="8" customFormat="1" x14ac:dyDescent="0.35"/>
    <row r="29212" s="8" customFormat="1" x14ac:dyDescent="0.35"/>
    <row r="29213" s="8" customFormat="1" x14ac:dyDescent="0.35"/>
    <row r="29214" s="8" customFormat="1" x14ac:dyDescent="0.35"/>
    <row r="29215" s="8" customFormat="1" x14ac:dyDescent="0.35"/>
    <row r="29216" s="8" customFormat="1" x14ac:dyDescent="0.35"/>
    <row r="29217" s="8" customFormat="1" x14ac:dyDescent="0.35"/>
    <row r="29218" s="8" customFormat="1" x14ac:dyDescent="0.35"/>
    <row r="29219" s="8" customFormat="1" x14ac:dyDescent="0.35"/>
    <row r="29220" s="8" customFormat="1" x14ac:dyDescent="0.35"/>
    <row r="29221" s="8" customFormat="1" x14ac:dyDescent="0.35"/>
    <row r="29222" s="8" customFormat="1" x14ac:dyDescent="0.35"/>
    <row r="29223" s="8" customFormat="1" x14ac:dyDescent="0.35"/>
    <row r="29224" s="8" customFormat="1" x14ac:dyDescent="0.35"/>
    <row r="29225" s="8" customFormat="1" x14ac:dyDescent="0.35"/>
    <row r="29226" s="8" customFormat="1" x14ac:dyDescent="0.35"/>
    <row r="29227" s="8" customFormat="1" x14ac:dyDescent="0.35"/>
    <row r="29228" s="8" customFormat="1" x14ac:dyDescent="0.35"/>
    <row r="29229" s="8" customFormat="1" x14ac:dyDescent="0.35"/>
    <row r="29230" s="8" customFormat="1" x14ac:dyDescent="0.35"/>
    <row r="29231" s="8" customFormat="1" x14ac:dyDescent="0.35"/>
    <row r="29232" s="8" customFormat="1" x14ac:dyDescent="0.35"/>
    <row r="29233" s="8" customFormat="1" x14ac:dyDescent="0.35"/>
    <row r="29234" s="8" customFormat="1" x14ac:dyDescent="0.35"/>
    <row r="29235" s="8" customFormat="1" x14ac:dyDescent="0.35"/>
    <row r="29236" s="8" customFormat="1" x14ac:dyDescent="0.35"/>
    <row r="29237" s="8" customFormat="1" x14ac:dyDescent="0.35"/>
    <row r="29238" s="8" customFormat="1" x14ac:dyDescent="0.35"/>
    <row r="29239" s="8" customFormat="1" x14ac:dyDescent="0.35"/>
    <row r="29240" s="8" customFormat="1" x14ac:dyDescent="0.35"/>
    <row r="29241" s="8" customFormat="1" x14ac:dyDescent="0.35"/>
    <row r="29242" s="8" customFormat="1" x14ac:dyDescent="0.35"/>
    <row r="29243" s="8" customFormat="1" x14ac:dyDescent="0.35"/>
    <row r="29244" s="8" customFormat="1" x14ac:dyDescent="0.35"/>
    <row r="29245" s="8" customFormat="1" x14ac:dyDescent="0.35"/>
    <row r="29246" s="8" customFormat="1" x14ac:dyDescent="0.35"/>
    <row r="29247" s="8" customFormat="1" x14ac:dyDescent="0.35"/>
    <row r="29248" s="8" customFormat="1" x14ac:dyDescent="0.35"/>
    <row r="29249" s="8" customFormat="1" x14ac:dyDescent="0.35"/>
    <row r="29250" s="8" customFormat="1" x14ac:dyDescent="0.35"/>
    <row r="29251" s="8" customFormat="1" x14ac:dyDescent="0.35"/>
    <row r="29252" s="8" customFormat="1" x14ac:dyDescent="0.35"/>
    <row r="29253" s="8" customFormat="1" x14ac:dyDescent="0.35"/>
    <row r="29254" s="8" customFormat="1" x14ac:dyDescent="0.35"/>
    <row r="29255" s="8" customFormat="1" x14ac:dyDescent="0.35"/>
    <row r="29256" s="8" customFormat="1" x14ac:dyDescent="0.35"/>
    <row r="29257" s="8" customFormat="1" x14ac:dyDescent="0.35"/>
    <row r="29258" s="8" customFormat="1" x14ac:dyDescent="0.35"/>
    <row r="29259" s="8" customFormat="1" x14ac:dyDescent="0.35"/>
    <row r="29260" s="8" customFormat="1" x14ac:dyDescent="0.35"/>
    <row r="29261" s="8" customFormat="1" x14ac:dyDescent="0.35"/>
    <row r="29262" s="8" customFormat="1" x14ac:dyDescent="0.35"/>
    <row r="29263" s="8" customFormat="1" x14ac:dyDescent="0.35"/>
    <row r="29264" s="8" customFormat="1" x14ac:dyDescent="0.35"/>
    <row r="29265" s="8" customFormat="1" x14ac:dyDescent="0.35"/>
    <row r="29266" s="8" customFormat="1" x14ac:dyDescent="0.35"/>
    <row r="29267" s="8" customFormat="1" x14ac:dyDescent="0.35"/>
    <row r="29268" s="8" customFormat="1" x14ac:dyDescent="0.35"/>
    <row r="29269" s="8" customFormat="1" x14ac:dyDescent="0.35"/>
    <row r="29270" s="8" customFormat="1" x14ac:dyDescent="0.35"/>
    <row r="29271" s="8" customFormat="1" x14ac:dyDescent="0.35"/>
    <row r="29272" s="8" customFormat="1" x14ac:dyDescent="0.35"/>
    <row r="29273" s="8" customFormat="1" x14ac:dyDescent="0.35"/>
    <row r="29274" s="8" customFormat="1" x14ac:dyDescent="0.35"/>
    <row r="29275" s="8" customFormat="1" x14ac:dyDescent="0.35"/>
    <row r="29276" s="8" customFormat="1" x14ac:dyDescent="0.35"/>
    <row r="29277" s="8" customFormat="1" x14ac:dyDescent="0.35"/>
    <row r="29278" s="8" customFormat="1" x14ac:dyDescent="0.35"/>
    <row r="29279" s="8" customFormat="1" x14ac:dyDescent="0.35"/>
    <row r="29280" s="8" customFormat="1" x14ac:dyDescent="0.35"/>
    <row r="29281" s="8" customFormat="1" x14ac:dyDescent="0.35"/>
    <row r="29282" s="8" customFormat="1" x14ac:dyDescent="0.35"/>
    <row r="29283" s="8" customFormat="1" x14ac:dyDescent="0.35"/>
    <row r="29284" s="8" customFormat="1" x14ac:dyDescent="0.35"/>
    <row r="29285" s="8" customFormat="1" x14ac:dyDescent="0.35"/>
    <row r="29286" s="8" customFormat="1" x14ac:dyDescent="0.35"/>
    <row r="29287" s="8" customFormat="1" x14ac:dyDescent="0.35"/>
    <row r="29288" s="8" customFormat="1" x14ac:dyDescent="0.35"/>
    <row r="29289" s="8" customFormat="1" x14ac:dyDescent="0.35"/>
    <row r="29290" s="8" customFormat="1" x14ac:dyDescent="0.35"/>
    <row r="29291" s="8" customFormat="1" x14ac:dyDescent="0.35"/>
    <row r="29292" s="8" customFormat="1" x14ac:dyDescent="0.35"/>
    <row r="29293" s="8" customFormat="1" x14ac:dyDescent="0.35"/>
    <row r="29294" s="8" customFormat="1" x14ac:dyDescent="0.35"/>
    <row r="29295" s="8" customFormat="1" x14ac:dyDescent="0.35"/>
    <row r="29296" s="8" customFormat="1" x14ac:dyDescent="0.35"/>
    <row r="29297" s="8" customFormat="1" x14ac:dyDescent="0.35"/>
    <row r="29298" s="8" customFormat="1" x14ac:dyDescent="0.35"/>
    <row r="29299" s="8" customFormat="1" x14ac:dyDescent="0.35"/>
    <row r="29300" s="8" customFormat="1" x14ac:dyDescent="0.35"/>
    <row r="29301" s="8" customFormat="1" x14ac:dyDescent="0.35"/>
    <row r="29302" s="8" customFormat="1" x14ac:dyDescent="0.35"/>
    <row r="29303" s="8" customFormat="1" x14ac:dyDescent="0.35"/>
    <row r="29304" s="8" customFormat="1" x14ac:dyDescent="0.35"/>
    <row r="29305" s="8" customFormat="1" x14ac:dyDescent="0.35"/>
    <row r="29306" s="8" customFormat="1" x14ac:dyDescent="0.35"/>
    <row r="29307" s="8" customFormat="1" x14ac:dyDescent="0.35"/>
    <row r="29308" s="8" customFormat="1" x14ac:dyDescent="0.35"/>
    <row r="29309" s="8" customFormat="1" x14ac:dyDescent="0.35"/>
    <row r="29310" s="8" customFormat="1" x14ac:dyDescent="0.35"/>
    <row r="29311" s="8" customFormat="1" x14ac:dyDescent="0.35"/>
    <row r="29312" s="8" customFormat="1" x14ac:dyDescent="0.35"/>
    <row r="29313" s="8" customFormat="1" x14ac:dyDescent="0.35"/>
    <row r="29314" s="8" customFormat="1" x14ac:dyDescent="0.35"/>
    <row r="29315" s="8" customFormat="1" x14ac:dyDescent="0.35"/>
    <row r="29316" s="8" customFormat="1" x14ac:dyDescent="0.35"/>
    <row r="29317" s="8" customFormat="1" x14ac:dyDescent="0.35"/>
    <row r="29318" s="8" customFormat="1" x14ac:dyDescent="0.35"/>
    <row r="29319" s="8" customFormat="1" x14ac:dyDescent="0.35"/>
    <row r="29320" s="8" customFormat="1" x14ac:dyDescent="0.35"/>
    <row r="29321" s="8" customFormat="1" x14ac:dyDescent="0.35"/>
    <row r="29322" s="8" customFormat="1" x14ac:dyDescent="0.35"/>
    <row r="29323" s="8" customFormat="1" x14ac:dyDescent="0.35"/>
    <row r="29324" s="8" customFormat="1" x14ac:dyDescent="0.35"/>
    <row r="29325" s="8" customFormat="1" x14ac:dyDescent="0.35"/>
    <row r="29326" s="8" customFormat="1" x14ac:dyDescent="0.35"/>
    <row r="29327" s="8" customFormat="1" x14ac:dyDescent="0.35"/>
    <row r="29328" s="8" customFormat="1" x14ac:dyDescent="0.35"/>
    <row r="29329" s="8" customFormat="1" x14ac:dyDescent="0.35"/>
    <row r="29330" s="8" customFormat="1" x14ac:dyDescent="0.35"/>
    <row r="29331" s="8" customFormat="1" x14ac:dyDescent="0.35"/>
    <row r="29332" s="8" customFormat="1" x14ac:dyDescent="0.35"/>
    <row r="29333" s="8" customFormat="1" x14ac:dyDescent="0.35"/>
    <row r="29334" s="8" customFormat="1" x14ac:dyDescent="0.35"/>
    <row r="29335" s="8" customFormat="1" x14ac:dyDescent="0.35"/>
    <row r="29336" s="8" customFormat="1" x14ac:dyDescent="0.35"/>
    <row r="29337" s="8" customFormat="1" x14ac:dyDescent="0.35"/>
    <row r="29338" s="8" customFormat="1" x14ac:dyDescent="0.35"/>
    <row r="29339" s="8" customFormat="1" x14ac:dyDescent="0.35"/>
    <row r="29340" s="8" customFormat="1" x14ac:dyDescent="0.35"/>
    <row r="29341" s="8" customFormat="1" x14ac:dyDescent="0.35"/>
    <row r="29342" s="8" customFormat="1" x14ac:dyDescent="0.35"/>
    <row r="29343" s="8" customFormat="1" x14ac:dyDescent="0.35"/>
    <row r="29344" s="8" customFormat="1" x14ac:dyDescent="0.35"/>
    <row r="29345" s="8" customFormat="1" x14ac:dyDescent="0.35"/>
    <row r="29346" s="8" customFormat="1" x14ac:dyDescent="0.35"/>
    <row r="29347" s="8" customFormat="1" x14ac:dyDescent="0.35"/>
    <row r="29348" s="8" customFormat="1" x14ac:dyDescent="0.35"/>
    <row r="29349" s="8" customFormat="1" x14ac:dyDescent="0.35"/>
    <row r="29350" s="8" customFormat="1" x14ac:dyDescent="0.35"/>
    <row r="29351" s="8" customFormat="1" x14ac:dyDescent="0.35"/>
    <row r="29352" s="8" customFormat="1" x14ac:dyDescent="0.35"/>
    <row r="29353" s="8" customFormat="1" x14ac:dyDescent="0.35"/>
    <row r="29354" s="8" customFormat="1" x14ac:dyDescent="0.35"/>
    <row r="29355" s="8" customFormat="1" x14ac:dyDescent="0.35"/>
    <row r="29356" s="8" customFormat="1" x14ac:dyDescent="0.35"/>
    <row r="29357" s="8" customFormat="1" x14ac:dyDescent="0.35"/>
    <row r="29358" s="8" customFormat="1" x14ac:dyDescent="0.35"/>
    <row r="29359" s="8" customFormat="1" x14ac:dyDescent="0.35"/>
    <row r="29360" s="8" customFormat="1" x14ac:dyDescent="0.35"/>
    <row r="29361" s="8" customFormat="1" x14ac:dyDescent="0.35"/>
    <row r="29362" s="8" customFormat="1" x14ac:dyDescent="0.35"/>
    <row r="29363" s="8" customFormat="1" x14ac:dyDescent="0.35"/>
    <row r="29364" s="8" customFormat="1" x14ac:dyDescent="0.35"/>
    <row r="29365" s="8" customFormat="1" x14ac:dyDescent="0.35"/>
    <row r="29366" s="8" customFormat="1" x14ac:dyDescent="0.35"/>
    <row r="29367" s="8" customFormat="1" x14ac:dyDescent="0.35"/>
    <row r="29368" s="8" customFormat="1" x14ac:dyDescent="0.35"/>
    <row r="29369" s="8" customFormat="1" x14ac:dyDescent="0.35"/>
    <row r="29370" s="8" customFormat="1" x14ac:dyDescent="0.35"/>
    <row r="29371" s="8" customFormat="1" x14ac:dyDescent="0.35"/>
    <row r="29372" s="8" customFormat="1" x14ac:dyDescent="0.35"/>
    <row r="29373" s="8" customFormat="1" x14ac:dyDescent="0.35"/>
    <row r="29374" s="8" customFormat="1" x14ac:dyDescent="0.35"/>
    <row r="29375" s="8" customFormat="1" x14ac:dyDescent="0.35"/>
    <row r="29376" s="8" customFormat="1" x14ac:dyDescent="0.35"/>
    <row r="29377" s="8" customFormat="1" x14ac:dyDescent="0.35"/>
    <row r="29378" s="8" customFormat="1" x14ac:dyDescent="0.35"/>
    <row r="29379" s="8" customFormat="1" x14ac:dyDescent="0.35"/>
    <row r="29380" s="8" customFormat="1" x14ac:dyDescent="0.35"/>
    <row r="29381" s="8" customFormat="1" x14ac:dyDescent="0.35"/>
    <row r="29382" s="8" customFormat="1" x14ac:dyDescent="0.35"/>
    <row r="29383" s="8" customFormat="1" x14ac:dyDescent="0.35"/>
    <row r="29384" s="8" customFormat="1" x14ac:dyDescent="0.35"/>
    <row r="29385" s="8" customFormat="1" x14ac:dyDescent="0.35"/>
    <row r="29386" s="8" customFormat="1" x14ac:dyDescent="0.35"/>
    <row r="29387" s="8" customFormat="1" x14ac:dyDescent="0.35"/>
    <row r="29388" s="8" customFormat="1" x14ac:dyDescent="0.35"/>
    <row r="29389" s="8" customFormat="1" x14ac:dyDescent="0.35"/>
    <row r="29390" s="8" customFormat="1" x14ac:dyDescent="0.35"/>
    <row r="29391" s="8" customFormat="1" x14ac:dyDescent="0.35"/>
    <row r="29392" s="8" customFormat="1" x14ac:dyDescent="0.35"/>
    <row r="29393" s="8" customFormat="1" x14ac:dyDescent="0.35"/>
    <row r="29394" s="8" customFormat="1" x14ac:dyDescent="0.35"/>
    <row r="29395" s="8" customFormat="1" x14ac:dyDescent="0.35"/>
    <row r="29396" s="8" customFormat="1" x14ac:dyDescent="0.35"/>
    <row r="29397" s="8" customFormat="1" x14ac:dyDescent="0.35"/>
    <row r="29398" s="8" customFormat="1" x14ac:dyDescent="0.35"/>
    <row r="29399" s="8" customFormat="1" x14ac:dyDescent="0.35"/>
    <row r="29400" s="8" customFormat="1" x14ac:dyDescent="0.35"/>
    <row r="29401" s="8" customFormat="1" x14ac:dyDescent="0.35"/>
    <row r="29402" s="8" customFormat="1" x14ac:dyDescent="0.35"/>
    <row r="29403" s="8" customFormat="1" x14ac:dyDescent="0.35"/>
    <row r="29404" s="8" customFormat="1" x14ac:dyDescent="0.35"/>
    <row r="29405" s="8" customFormat="1" x14ac:dyDescent="0.35"/>
    <row r="29406" s="8" customFormat="1" x14ac:dyDescent="0.35"/>
    <row r="29407" s="8" customFormat="1" x14ac:dyDescent="0.35"/>
    <row r="29408" s="8" customFormat="1" x14ac:dyDescent="0.35"/>
    <row r="29409" s="8" customFormat="1" x14ac:dyDescent="0.35"/>
    <row r="29410" s="8" customFormat="1" x14ac:dyDescent="0.35"/>
    <row r="29411" s="8" customFormat="1" x14ac:dyDescent="0.35"/>
    <row r="29412" s="8" customFormat="1" x14ac:dyDescent="0.35"/>
    <row r="29413" s="8" customFormat="1" x14ac:dyDescent="0.35"/>
    <row r="29414" s="8" customFormat="1" x14ac:dyDescent="0.35"/>
    <row r="29415" s="8" customFormat="1" x14ac:dyDescent="0.35"/>
    <row r="29416" s="8" customFormat="1" x14ac:dyDescent="0.35"/>
    <row r="29417" s="8" customFormat="1" x14ac:dyDescent="0.35"/>
    <row r="29418" s="8" customFormat="1" x14ac:dyDescent="0.35"/>
    <row r="29419" s="8" customFormat="1" x14ac:dyDescent="0.35"/>
    <row r="29420" s="8" customFormat="1" x14ac:dyDescent="0.35"/>
    <row r="29421" s="8" customFormat="1" x14ac:dyDescent="0.35"/>
    <row r="29422" s="8" customFormat="1" x14ac:dyDescent="0.35"/>
    <row r="29423" s="8" customFormat="1" x14ac:dyDescent="0.35"/>
    <row r="29424" s="8" customFormat="1" x14ac:dyDescent="0.35"/>
    <row r="29425" s="8" customFormat="1" x14ac:dyDescent="0.35"/>
    <row r="29426" s="8" customFormat="1" x14ac:dyDescent="0.35"/>
    <row r="29427" s="8" customFormat="1" x14ac:dyDescent="0.35"/>
    <row r="29428" s="8" customFormat="1" x14ac:dyDescent="0.35"/>
    <row r="29429" s="8" customFormat="1" x14ac:dyDescent="0.35"/>
    <row r="29430" s="8" customFormat="1" x14ac:dyDescent="0.35"/>
    <row r="29431" s="8" customFormat="1" x14ac:dyDescent="0.35"/>
    <row r="29432" s="8" customFormat="1" x14ac:dyDescent="0.35"/>
    <row r="29433" s="8" customFormat="1" x14ac:dyDescent="0.35"/>
    <row r="29434" s="8" customFormat="1" x14ac:dyDescent="0.35"/>
    <row r="29435" s="8" customFormat="1" x14ac:dyDescent="0.35"/>
    <row r="29436" s="8" customFormat="1" x14ac:dyDescent="0.35"/>
    <row r="29437" s="8" customFormat="1" x14ac:dyDescent="0.35"/>
    <row r="29438" s="8" customFormat="1" x14ac:dyDescent="0.35"/>
    <row r="29439" s="8" customFormat="1" x14ac:dyDescent="0.35"/>
    <row r="29440" s="8" customFormat="1" x14ac:dyDescent="0.35"/>
    <row r="29441" s="8" customFormat="1" x14ac:dyDescent="0.35"/>
    <row r="29442" s="8" customFormat="1" x14ac:dyDescent="0.35"/>
    <row r="29443" s="8" customFormat="1" x14ac:dyDescent="0.35"/>
    <row r="29444" s="8" customFormat="1" x14ac:dyDescent="0.35"/>
    <row r="29445" s="8" customFormat="1" x14ac:dyDescent="0.35"/>
    <row r="29446" s="8" customFormat="1" x14ac:dyDescent="0.35"/>
    <row r="29447" s="8" customFormat="1" x14ac:dyDescent="0.35"/>
    <row r="29448" s="8" customFormat="1" x14ac:dyDescent="0.35"/>
    <row r="29449" s="8" customFormat="1" x14ac:dyDescent="0.35"/>
    <row r="29450" s="8" customFormat="1" x14ac:dyDescent="0.35"/>
    <row r="29451" s="8" customFormat="1" x14ac:dyDescent="0.35"/>
    <row r="29452" s="8" customFormat="1" x14ac:dyDescent="0.35"/>
    <row r="29453" s="8" customFormat="1" x14ac:dyDescent="0.35"/>
    <row r="29454" s="8" customFormat="1" x14ac:dyDescent="0.35"/>
    <row r="29455" s="8" customFormat="1" x14ac:dyDescent="0.35"/>
    <row r="29456" s="8" customFormat="1" x14ac:dyDescent="0.35"/>
    <row r="29457" s="8" customFormat="1" x14ac:dyDescent="0.35"/>
    <row r="29458" s="8" customFormat="1" x14ac:dyDescent="0.35"/>
    <row r="29459" s="8" customFormat="1" x14ac:dyDescent="0.35"/>
    <row r="29460" s="8" customFormat="1" x14ac:dyDescent="0.35"/>
    <row r="29461" s="8" customFormat="1" x14ac:dyDescent="0.35"/>
    <row r="29462" s="8" customFormat="1" x14ac:dyDescent="0.35"/>
    <row r="29463" s="8" customFormat="1" x14ac:dyDescent="0.35"/>
    <row r="29464" s="8" customFormat="1" x14ac:dyDescent="0.35"/>
    <row r="29465" s="8" customFormat="1" x14ac:dyDescent="0.35"/>
    <row r="29466" s="8" customFormat="1" x14ac:dyDescent="0.35"/>
    <row r="29467" s="8" customFormat="1" x14ac:dyDescent="0.35"/>
    <row r="29468" s="8" customFormat="1" x14ac:dyDescent="0.35"/>
    <row r="29469" s="8" customFormat="1" x14ac:dyDescent="0.35"/>
    <row r="29470" s="8" customFormat="1" x14ac:dyDescent="0.35"/>
    <row r="29471" s="8" customFormat="1" x14ac:dyDescent="0.35"/>
    <row r="29472" s="8" customFormat="1" x14ac:dyDescent="0.35"/>
    <row r="29473" s="8" customFormat="1" x14ac:dyDescent="0.35"/>
    <row r="29474" s="8" customFormat="1" x14ac:dyDescent="0.35"/>
    <row r="29475" s="8" customFormat="1" x14ac:dyDescent="0.35"/>
    <row r="29476" s="8" customFormat="1" x14ac:dyDescent="0.35"/>
    <row r="29477" s="8" customFormat="1" x14ac:dyDescent="0.35"/>
    <row r="29478" s="8" customFormat="1" x14ac:dyDescent="0.35"/>
    <row r="29479" s="8" customFormat="1" x14ac:dyDescent="0.35"/>
    <row r="29480" s="8" customFormat="1" x14ac:dyDescent="0.35"/>
    <row r="29481" s="8" customFormat="1" x14ac:dyDescent="0.35"/>
    <row r="29482" s="8" customFormat="1" x14ac:dyDescent="0.35"/>
    <row r="29483" s="8" customFormat="1" x14ac:dyDescent="0.35"/>
    <row r="29484" s="8" customFormat="1" x14ac:dyDescent="0.35"/>
    <row r="29485" s="8" customFormat="1" x14ac:dyDescent="0.35"/>
    <row r="29486" s="8" customFormat="1" x14ac:dyDescent="0.35"/>
    <row r="29487" s="8" customFormat="1" x14ac:dyDescent="0.35"/>
    <row r="29488" s="8" customFormat="1" x14ac:dyDescent="0.35"/>
    <row r="29489" s="8" customFormat="1" x14ac:dyDescent="0.35"/>
    <row r="29490" s="8" customFormat="1" x14ac:dyDescent="0.35"/>
    <row r="29491" s="8" customFormat="1" x14ac:dyDescent="0.35"/>
    <row r="29492" s="8" customFormat="1" x14ac:dyDescent="0.35"/>
    <row r="29493" s="8" customFormat="1" x14ac:dyDescent="0.35"/>
    <row r="29494" s="8" customFormat="1" x14ac:dyDescent="0.35"/>
    <row r="29495" s="8" customFormat="1" x14ac:dyDescent="0.35"/>
    <row r="29496" s="8" customFormat="1" x14ac:dyDescent="0.35"/>
    <row r="29497" s="8" customFormat="1" x14ac:dyDescent="0.35"/>
    <row r="29498" s="8" customFormat="1" x14ac:dyDescent="0.35"/>
    <row r="29499" s="8" customFormat="1" x14ac:dyDescent="0.35"/>
    <row r="29500" s="8" customFormat="1" x14ac:dyDescent="0.35"/>
    <row r="29501" s="8" customFormat="1" x14ac:dyDescent="0.35"/>
    <row r="29502" s="8" customFormat="1" x14ac:dyDescent="0.35"/>
    <row r="29503" s="8" customFormat="1" x14ac:dyDescent="0.35"/>
    <row r="29504" s="8" customFormat="1" x14ac:dyDescent="0.35"/>
    <row r="29505" s="8" customFormat="1" x14ac:dyDescent="0.35"/>
    <row r="29506" s="8" customFormat="1" x14ac:dyDescent="0.35"/>
    <row r="29507" s="8" customFormat="1" x14ac:dyDescent="0.35"/>
    <row r="29508" s="8" customFormat="1" x14ac:dyDescent="0.35"/>
    <row r="29509" s="8" customFormat="1" x14ac:dyDescent="0.35"/>
    <row r="29510" s="8" customFormat="1" x14ac:dyDescent="0.35"/>
    <row r="29511" s="8" customFormat="1" x14ac:dyDescent="0.35"/>
    <row r="29512" s="8" customFormat="1" x14ac:dyDescent="0.35"/>
    <row r="29513" s="8" customFormat="1" x14ac:dyDescent="0.35"/>
    <row r="29514" s="8" customFormat="1" x14ac:dyDescent="0.35"/>
    <row r="29515" s="8" customFormat="1" x14ac:dyDescent="0.35"/>
    <row r="29516" s="8" customFormat="1" x14ac:dyDescent="0.35"/>
    <row r="29517" s="8" customFormat="1" x14ac:dyDescent="0.35"/>
    <row r="29518" s="8" customFormat="1" x14ac:dyDescent="0.35"/>
    <row r="29519" s="8" customFormat="1" x14ac:dyDescent="0.35"/>
    <row r="29520" s="8" customFormat="1" x14ac:dyDescent="0.35"/>
    <row r="29521" s="8" customFormat="1" x14ac:dyDescent="0.35"/>
    <row r="29522" s="8" customFormat="1" x14ac:dyDescent="0.35"/>
    <row r="29523" s="8" customFormat="1" x14ac:dyDescent="0.35"/>
    <row r="29524" s="8" customFormat="1" x14ac:dyDescent="0.35"/>
    <row r="29525" s="8" customFormat="1" x14ac:dyDescent="0.35"/>
    <row r="29526" s="8" customFormat="1" x14ac:dyDescent="0.35"/>
    <row r="29527" s="8" customFormat="1" x14ac:dyDescent="0.35"/>
    <row r="29528" s="8" customFormat="1" x14ac:dyDescent="0.35"/>
    <row r="29529" s="8" customFormat="1" x14ac:dyDescent="0.35"/>
    <row r="29530" s="8" customFormat="1" x14ac:dyDescent="0.35"/>
    <row r="29531" s="8" customFormat="1" x14ac:dyDescent="0.35"/>
    <row r="29532" s="8" customFormat="1" x14ac:dyDescent="0.35"/>
    <row r="29533" s="8" customFormat="1" x14ac:dyDescent="0.35"/>
    <row r="29534" s="8" customFormat="1" x14ac:dyDescent="0.35"/>
    <row r="29535" s="8" customFormat="1" x14ac:dyDescent="0.35"/>
    <row r="29536" s="8" customFormat="1" x14ac:dyDescent="0.35"/>
    <row r="29537" s="8" customFormat="1" x14ac:dyDescent="0.35"/>
    <row r="29538" s="8" customFormat="1" x14ac:dyDescent="0.35"/>
    <row r="29539" s="8" customFormat="1" x14ac:dyDescent="0.35"/>
    <row r="29540" s="8" customFormat="1" x14ac:dyDescent="0.35"/>
    <row r="29541" s="8" customFormat="1" x14ac:dyDescent="0.35"/>
    <row r="29542" s="8" customFormat="1" x14ac:dyDescent="0.35"/>
    <row r="29543" s="8" customFormat="1" x14ac:dyDescent="0.35"/>
    <row r="29544" s="8" customFormat="1" x14ac:dyDescent="0.35"/>
    <row r="29545" s="8" customFormat="1" x14ac:dyDescent="0.35"/>
    <row r="29546" s="8" customFormat="1" x14ac:dyDescent="0.35"/>
    <row r="29547" s="8" customFormat="1" x14ac:dyDescent="0.35"/>
    <row r="29548" s="8" customFormat="1" x14ac:dyDescent="0.35"/>
    <row r="29549" s="8" customFormat="1" x14ac:dyDescent="0.35"/>
    <row r="29550" s="8" customFormat="1" x14ac:dyDescent="0.35"/>
    <row r="29551" s="8" customFormat="1" x14ac:dyDescent="0.35"/>
    <row r="29552" s="8" customFormat="1" x14ac:dyDescent="0.35"/>
    <row r="29553" s="8" customFormat="1" x14ac:dyDescent="0.35"/>
    <row r="29554" s="8" customFormat="1" x14ac:dyDescent="0.35"/>
    <row r="29555" s="8" customFormat="1" x14ac:dyDescent="0.35"/>
    <row r="29556" s="8" customFormat="1" x14ac:dyDescent="0.35"/>
    <row r="29557" s="8" customFormat="1" x14ac:dyDescent="0.35"/>
    <row r="29558" s="8" customFormat="1" x14ac:dyDescent="0.35"/>
    <row r="29559" s="8" customFormat="1" x14ac:dyDescent="0.35"/>
    <row r="29560" s="8" customFormat="1" x14ac:dyDescent="0.35"/>
    <row r="29561" s="8" customFormat="1" x14ac:dyDescent="0.35"/>
    <row r="29562" s="8" customFormat="1" x14ac:dyDescent="0.35"/>
    <row r="29563" s="8" customFormat="1" x14ac:dyDescent="0.35"/>
    <row r="29564" s="8" customFormat="1" x14ac:dyDescent="0.35"/>
    <row r="29565" s="8" customFormat="1" x14ac:dyDescent="0.35"/>
    <row r="29566" s="8" customFormat="1" x14ac:dyDescent="0.35"/>
    <row r="29567" s="8" customFormat="1" x14ac:dyDescent="0.35"/>
    <row r="29568" s="8" customFormat="1" x14ac:dyDescent="0.35"/>
    <row r="29569" s="8" customFormat="1" x14ac:dyDescent="0.35"/>
    <row r="29570" s="8" customFormat="1" x14ac:dyDescent="0.35"/>
    <row r="29571" s="8" customFormat="1" x14ac:dyDescent="0.35"/>
    <row r="29572" s="8" customFormat="1" x14ac:dyDescent="0.35"/>
    <row r="29573" s="8" customFormat="1" x14ac:dyDescent="0.35"/>
    <row r="29574" s="8" customFormat="1" x14ac:dyDescent="0.35"/>
    <row r="29575" s="8" customFormat="1" x14ac:dyDescent="0.35"/>
    <row r="29576" s="8" customFormat="1" x14ac:dyDescent="0.35"/>
    <row r="29577" s="8" customFormat="1" x14ac:dyDescent="0.35"/>
    <row r="29578" s="8" customFormat="1" x14ac:dyDescent="0.35"/>
    <row r="29579" s="8" customFormat="1" x14ac:dyDescent="0.35"/>
    <row r="29580" s="8" customFormat="1" x14ac:dyDescent="0.35"/>
    <row r="29581" s="8" customFormat="1" x14ac:dyDescent="0.35"/>
    <row r="29582" s="8" customFormat="1" x14ac:dyDescent="0.35"/>
    <row r="29583" s="8" customFormat="1" x14ac:dyDescent="0.35"/>
    <row r="29584" s="8" customFormat="1" x14ac:dyDescent="0.35"/>
    <row r="29585" s="8" customFormat="1" x14ac:dyDescent="0.35"/>
    <row r="29586" s="8" customFormat="1" x14ac:dyDescent="0.35"/>
    <row r="29587" s="8" customFormat="1" x14ac:dyDescent="0.35"/>
    <row r="29588" s="8" customFormat="1" x14ac:dyDescent="0.35"/>
    <row r="29589" s="8" customFormat="1" x14ac:dyDescent="0.35"/>
    <row r="29590" s="8" customFormat="1" x14ac:dyDescent="0.35"/>
    <row r="29591" s="8" customFormat="1" x14ac:dyDescent="0.35"/>
    <row r="29592" s="8" customFormat="1" x14ac:dyDescent="0.35"/>
    <row r="29593" s="8" customFormat="1" x14ac:dyDescent="0.35"/>
    <row r="29594" s="8" customFormat="1" x14ac:dyDescent="0.35"/>
    <row r="29595" s="8" customFormat="1" x14ac:dyDescent="0.35"/>
    <row r="29596" s="8" customFormat="1" x14ac:dyDescent="0.35"/>
    <row r="29597" s="8" customFormat="1" x14ac:dyDescent="0.35"/>
    <row r="29598" s="8" customFormat="1" x14ac:dyDescent="0.35"/>
    <row r="29599" s="8" customFormat="1" x14ac:dyDescent="0.35"/>
    <row r="29600" s="8" customFormat="1" x14ac:dyDescent="0.35"/>
    <row r="29601" s="8" customFormat="1" x14ac:dyDescent="0.35"/>
    <row r="29602" s="8" customFormat="1" x14ac:dyDescent="0.35"/>
    <row r="29603" s="8" customFormat="1" x14ac:dyDescent="0.35"/>
    <row r="29604" s="8" customFormat="1" x14ac:dyDescent="0.35"/>
    <row r="29605" s="8" customFormat="1" x14ac:dyDescent="0.35"/>
    <row r="29606" s="8" customFormat="1" x14ac:dyDescent="0.35"/>
    <row r="29607" s="8" customFormat="1" x14ac:dyDescent="0.35"/>
    <row r="29608" s="8" customFormat="1" x14ac:dyDescent="0.35"/>
    <row r="29609" s="8" customFormat="1" x14ac:dyDescent="0.35"/>
    <row r="29610" s="8" customFormat="1" x14ac:dyDescent="0.35"/>
    <row r="29611" s="8" customFormat="1" x14ac:dyDescent="0.35"/>
    <row r="29612" s="8" customFormat="1" x14ac:dyDescent="0.35"/>
    <row r="29613" s="8" customFormat="1" x14ac:dyDescent="0.35"/>
    <row r="29614" s="8" customFormat="1" x14ac:dyDescent="0.35"/>
    <row r="29615" s="8" customFormat="1" x14ac:dyDescent="0.35"/>
    <row r="29616" s="8" customFormat="1" x14ac:dyDescent="0.35"/>
    <row r="29617" s="8" customFormat="1" x14ac:dyDescent="0.35"/>
    <row r="29618" s="8" customFormat="1" x14ac:dyDescent="0.35"/>
    <row r="29619" s="8" customFormat="1" x14ac:dyDescent="0.35"/>
    <row r="29620" s="8" customFormat="1" x14ac:dyDescent="0.35"/>
    <row r="29621" s="8" customFormat="1" x14ac:dyDescent="0.35"/>
    <row r="29622" s="8" customFormat="1" x14ac:dyDescent="0.35"/>
    <row r="29623" s="8" customFormat="1" x14ac:dyDescent="0.35"/>
    <row r="29624" s="8" customFormat="1" x14ac:dyDescent="0.35"/>
    <row r="29625" s="8" customFormat="1" x14ac:dyDescent="0.35"/>
    <row r="29626" s="8" customFormat="1" x14ac:dyDescent="0.35"/>
    <row r="29627" s="8" customFormat="1" x14ac:dyDescent="0.35"/>
    <row r="29628" s="8" customFormat="1" x14ac:dyDescent="0.35"/>
    <row r="29629" s="8" customFormat="1" x14ac:dyDescent="0.35"/>
    <row r="29630" s="8" customFormat="1" x14ac:dyDescent="0.35"/>
    <row r="29631" s="8" customFormat="1" x14ac:dyDescent="0.35"/>
    <row r="29632" s="8" customFormat="1" x14ac:dyDescent="0.35"/>
    <row r="29633" s="8" customFormat="1" x14ac:dyDescent="0.35"/>
    <row r="29634" s="8" customFormat="1" x14ac:dyDescent="0.35"/>
    <row r="29635" s="8" customFormat="1" x14ac:dyDescent="0.35"/>
    <row r="29636" s="8" customFormat="1" x14ac:dyDescent="0.35"/>
    <row r="29637" s="8" customFormat="1" x14ac:dyDescent="0.35"/>
    <row r="29638" s="8" customFormat="1" x14ac:dyDescent="0.35"/>
    <row r="29639" s="8" customFormat="1" x14ac:dyDescent="0.35"/>
    <row r="29640" s="8" customFormat="1" x14ac:dyDescent="0.35"/>
    <row r="29641" s="8" customFormat="1" x14ac:dyDescent="0.35"/>
    <row r="29642" s="8" customFormat="1" x14ac:dyDescent="0.35"/>
    <row r="29643" s="8" customFormat="1" x14ac:dyDescent="0.35"/>
    <row r="29644" s="8" customFormat="1" x14ac:dyDescent="0.35"/>
    <row r="29645" s="8" customFormat="1" x14ac:dyDescent="0.35"/>
    <row r="29646" s="8" customFormat="1" x14ac:dyDescent="0.35"/>
    <row r="29647" s="8" customFormat="1" x14ac:dyDescent="0.35"/>
    <row r="29648" s="8" customFormat="1" x14ac:dyDescent="0.35"/>
    <row r="29649" s="8" customFormat="1" x14ac:dyDescent="0.35"/>
    <row r="29650" s="8" customFormat="1" x14ac:dyDescent="0.35"/>
    <row r="29651" s="8" customFormat="1" x14ac:dyDescent="0.35"/>
    <row r="29652" s="8" customFormat="1" x14ac:dyDescent="0.35"/>
    <row r="29653" s="8" customFormat="1" x14ac:dyDescent="0.35"/>
    <row r="29654" s="8" customFormat="1" x14ac:dyDescent="0.35"/>
    <row r="29655" s="8" customFormat="1" x14ac:dyDescent="0.35"/>
    <row r="29656" s="8" customFormat="1" x14ac:dyDescent="0.35"/>
    <row r="29657" s="8" customFormat="1" x14ac:dyDescent="0.35"/>
    <row r="29658" s="8" customFormat="1" x14ac:dyDescent="0.35"/>
    <row r="29659" s="8" customFormat="1" x14ac:dyDescent="0.35"/>
    <row r="29660" s="8" customFormat="1" x14ac:dyDescent="0.35"/>
    <row r="29661" s="8" customFormat="1" x14ac:dyDescent="0.35"/>
    <row r="29662" s="8" customFormat="1" x14ac:dyDescent="0.35"/>
    <row r="29663" s="8" customFormat="1" x14ac:dyDescent="0.35"/>
    <row r="29664" s="8" customFormat="1" x14ac:dyDescent="0.35"/>
    <row r="29665" s="8" customFormat="1" x14ac:dyDescent="0.35"/>
    <row r="29666" s="8" customFormat="1" x14ac:dyDescent="0.35"/>
    <row r="29667" s="8" customFormat="1" x14ac:dyDescent="0.35"/>
    <row r="29668" s="8" customFormat="1" x14ac:dyDescent="0.35"/>
    <row r="29669" s="8" customFormat="1" x14ac:dyDescent="0.35"/>
    <row r="29670" s="8" customFormat="1" x14ac:dyDescent="0.35"/>
    <row r="29671" s="8" customFormat="1" x14ac:dyDescent="0.35"/>
    <row r="29672" s="8" customFormat="1" x14ac:dyDescent="0.35"/>
    <row r="29673" s="8" customFormat="1" x14ac:dyDescent="0.35"/>
    <row r="29674" s="8" customFormat="1" x14ac:dyDescent="0.35"/>
    <row r="29675" s="8" customFormat="1" x14ac:dyDescent="0.35"/>
    <row r="29676" s="8" customFormat="1" x14ac:dyDescent="0.35"/>
    <row r="29677" s="8" customFormat="1" x14ac:dyDescent="0.35"/>
    <row r="29678" s="8" customFormat="1" x14ac:dyDescent="0.35"/>
    <row r="29679" s="8" customFormat="1" x14ac:dyDescent="0.35"/>
    <row r="29680" s="8" customFormat="1" x14ac:dyDescent="0.35"/>
    <row r="29681" s="8" customFormat="1" x14ac:dyDescent="0.35"/>
    <row r="29682" s="8" customFormat="1" x14ac:dyDescent="0.35"/>
    <row r="29683" s="8" customFormat="1" x14ac:dyDescent="0.35"/>
    <row r="29684" s="8" customFormat="1" x14ac:dyDescent="0.35"/>
    <row r="29685" s="8" customFormat="1" x14ac:dyDescent="0.35"/>
    <row r="29686" s="8" customFormat="1" x14ac:dyDescent="0.35"/>
    <row r="29687" s="8" customFormat="1" x14ac:dyDescent="0.35"/>
    <row r="29688" s="8" customFormat="1" x14ac:dyDescent="0.35"/>
    <row r="29689" s="8" customFormat="1" x14ac:dyDescent="0.35"/>
    <row r="29690" s="8" customFormat="1" x14ac:dyDescent="0.35"/>
    <row r="29691" s="8" customFormat="1" x14ac:dyDescent="0.35"/>
    <row r="29692" s="8" customFormat="1" x14ac:dyDescent="0.35"/>
    <row r="29693" s="8" customFormat="1" x14ac:dyDescent="0.35"/>
    <row r="29694" s="8" customFormat="1" x14ac:dyDescent="0.35"/>
    <row r="29695" s="8" customFormat="1" x14ac:dyDescent="0.35"/>
    <row r="29696" s="8" customFormat="1" x14ac:dyDescent="0.35"/>
    <row r="29697" s="8" customFormat="1" x14ac:dyDescent="0.35"/>
    <row r="29698" s="8" customFormat="1" x14ac:dyDescent="0.35"/>
    <row r="29699" s="8" customFormat="1" x14ac:dyDescent="0.35"/>
    <row r="29700" s="8" customFormat="1" x14ac:dyDescent="0.35"/>
    <row r="29701" s="8" customFormat="1" x14ac:dyDescent="0.35"/>
    <row r="29702" s="8" customFormat="1" x14ac:dyDescent="0.35"/>
    <row r="29703" s="8" customFormat="1" x14ac:dyDescent="0.35"/>
    <row r="29704" s="8" customFormat="1" x14ac:dyDescent="0.35"/>
    <row r="29705" s="8" customFormat="1" x14ac:dyDescent="0.35"/>
    <row r="29706" s="8" customFormat="1" x14ac:dyDescent="0.35"/>
    <row r="29707" s="8" customFormat="1" x14ac:dyDescent="0.35"/>
    <row r="29708" s="8" customFormat="1" x14ac:dyDescent="0.35"/>
    <row r="29709" s="8" customFormat="1" x14ac:dyDescent="0.35"/>
    <row r="29710" s="8" customFormat="1" x14ac:dyDescent="0.35"/>
    <row r="29711" s="8" customFormat="1" x14ac:dyDescent="0.35"/>
    <row r="29712" s="8" customFormat="1" x14ac:dyDescent="0.35"/>
    <row r="29713" s="8" customFormat="1" x14ac:dyDescent="0.35"/>
    <row r="29714" s="8" customFormat="1" x14ac:dyDescent="0.35"/>
    <row r="29715" s="8" customFormat="1" x14ac:dyDescent="0.35"/>
    <row r="29716" s="8" customFormat="1" x14ac:dyDescent="0.35"/>
    <row r="29717" s="8" customFormat="1" x14ac:dyDescent="0.35"/>
    <row r="29718" s="8" customFormat="1" x14ac:dyDescent="0.35"/>
    <row r="29719" s="8" customFormat="1" x14ac:dyDescent="0.35"/>
    <row r="29720" s="8" customFormat="1" x14ac:dyDescent="0.35"/>
    <row r="29721" s="8" customFormat="1" x14ac:dyDescent="0.35"/>
    <row r="29722" s="8" customFormat="1" x14ac:dyDescent="0.35"/>
    <row r="29723" s="8" customFormat="1" x14ac:dyDescent="0.35"/>
    <row r="29724" s="8" customFormat="1" x14ac:dyDescent="0.35"/>
    <row r="29725" s="8" customFormat="1" x14ac:dyDescent="0.35"/>
    <row r="29726" s="8" customFormat="1" x14ac:dyDescent="0.35"/>
    <row r="29727" s="8" customFormat="1" x14ac:dyDescent="0.35"/>
    <row r="29728" s="8" customFormat="1" x14ac:dyDescent="0.35"/>
    <row r="29729" s="8" customFormat="1" x14ac:dyDescent="0.35"/>
    <row r="29730" s="8" customFormat="1" x14ac:dyDescent="0.35"/>
    <row r="29731" s="8" customFormat="1" x14ac:dyDescent="0.35"/>
    <row r="29732" s="8" customFormat="1" x14ac:dyDescent="0.35"/>
    <row r="29733" s="8" customFormat="1" x14ac:dyDescent="0.35"/>
    <row r="29734" s="8" customFormat="1" x14ac:dyDescent="0.35"/>
    <row r="29735" s="8" customFormat="1" x14ac:dyDescent="0.35"/>
    <row r="29736" s="8" customFormat="1" x14ac:dyDescent="0.35"/>
    <row r="29737" s="8" customFormat="1" x14ac:dyDescent="0.35"/>
    <row r="29738" s="8" customFormat="1" x14ac:dyDescent="0.35"/>
    <row r="29739" s="8" customFormat="1" x14ac:dyDescent="0.35"/>
    <row r="29740" s="8" customFormat="1" x14ac:dyDescent="0.35"/>
    <row r="29741" s="8" customFormat="1" x14ac:dyDescent="0.35"/>
    <row r="29742" s="8" customFormat="1" x14ac:dyDescent="0.35"/>
    <row r="29743" s="8" customFormat="1" x14ac:dyDescent="0.35"/>
    <row r="29744" s="8" customFormat="1" x14ac:dyDescent="0.35"/>
    <row r="29745" s="8" customFormat="1" x14ac:dyDescent="0.35"/>
    <row r="29746" s="8" customFormat="1" x14ac:dyDescent="0.35"/>
    <row r="29747" s="8" customFormat="1" x14ac:dyDescent="0.35"/>
    <row r="29748" s="8" customFormat="1" x14ac:dyDescent="0.35"/>
    <row r="29749" s="8" customFormat="1" x14ac:dyDescent="0.35"/>
    <row r="29750" s="8" customFormat="1" x14ac:dyDescent="0.35"/>
    <row r="29751" s="8" customFormat="1" x14ac:dyDescent="0.35"/>
    <row r="29752" s="8" customFormat="1" x14ac:dyDescent="0.35"/>
    <row r="29753" s="8" customFormat="1" x14ac:dyDescent="0.35"/>
    <row r="29754" s="8" customFormat="1" x14ac:dyDescent="0.35"/>
    <row r="29755" s="8" customFormat="1" x14ac:dyDescent="0.35"/>
    <row r="29756" s="8" customFormat="1" x14ac:dyDescent="0.35"/>
    <row r="29757" s="8" customFormat="1" x14ac:dyDescent="0.35"/>
    <row r="29758" s="8" customFormat="1" x14ac:dyDescent="0.35"/>
    <row r="29759" s="8" customFormat="1" x14ac:dyDescent="0.35"/>
    <row r="29760" s="8" customFormat="1" x14ac:dyDescent="0.35"/>
    <row r="29761" s="8" customFormat="1" x14ac:dyDescent="0.35"/>
    <row r="29762" s="8" customFormat="1" x14ac:dyDescent="0.35"/>
    <row r="29763" s="8" customFormat="1" x14ac:dyDescent="0.35"/>
    <row r="29764" s="8" customFormat="1" x14ac:dyDescent="0.35"/>
    <row r="29765" s="8" customFormat="1" x14ac:dyDescent="0.35"/>
    <row r="29766" s="8" customFormat="1" x14ac:dyDescent="0.35"/>
    <row r="29767" s="8" customFormat="1" x14ac:dyDescent="0.35"/>
    <row r="29768" s="8" customFormat="1" x14ac:dyDescent="0.35"/>
    <row r="29769" s="8" customFormat="1" x14ac:dyDescent="0.35"/>
    <row r="29770" s="8" customFormat="1" x14ac:dyDescent="0.35"/>
    <row r="29771" s="8" customFormat="1" x14ac:dyDescent="0.35"/>
    <row r="29772" s="8" customFormat="1" x14ac:dyDescent="0.35"/>
    <row r="29773" s="8" customFormat="1" x14ac:dyDescent="0.35"/>
    <row r="29774" s="8" customFormat="1" x14ac:dyDescent="0.35"/>
    <row r="29775" s="8" customFormat="1" x14ac:dyDescent="0.35"/>
    <row r="29776" s="8" customFormat="1" x14ac:dyDescent="0.35"/>
    <row r="29777" s="8" customFormat="1" x14ac:dyDescent="0.35"/>
    <row r="29778" s="8" customFormat="1" x14ac:dyDescent="0.35"/>
    <row r="29779" s="8" customFormat="1" x14ac:dyDescent="0.35"/>
    <row r="29780" s="8" customFormat="1" x14ac:dyDescent="0.35"/>
    <row r="29781" s="8" customFormat="1" x14ac:dyDescent="0.35"/>
    <row r="29782" s="8" customFormat="1" x14ac:dyDescent="0.35"/>
    <row r="29783" s="8" customFormat="1" x14ac:dyDescent="0.35"/>
    <row r="29784" s="8" customFormat="1" x14ac:dyDescent="0.35"/>
    <row r="29785" s="8" customFormat="1" x14ac:dyDescent="0.35"/>
    <row r="29786" s="8" customFormat="1" x14ac:dyDescent="0.35"/>
    <row r="29787" s="8" customFormat="1" x14ac:dyDescent="0.35"/>
    <row r="29788" s="8" customFormat="1" x14ac:dyDescent="0.35"/>
    <row r="29789" s="8" customFormat="1" x14ac:dyDescent="0.35"/>
    <row r="29790" s="8" customFormat="1" x14ac:dyDescent="0.35"/>
    <row r="29791" s="8" customFormat="1" x14ac:dyDescent="0.35"/>
    <row r="29792" s="8" customFormat="1" x14ac:dyDescent="0.35"/>
    <row r="29793" s="8" customFormat="1" x14ac:dyDescent="0.35"/>
    <row r="29794" s="8" customFormat="1" x14ac:dyDescent="0.35"/>
    <row r="29795" s="8" customFormat="1" x14ac:dyDescent="0.35"/>
    <row r="29796" s="8" customFormat="1" x14ac:dyDescent="0.35"/>
    <row r="29797" s="8" customFormat="1" x14ac:dyDescent="0.35"/>
    <row r="29798" s="8" customFormat="1" x14ac:dyDescent="0.35"/>
    <row r="29799" s="8" customFormat="1" x14ac:dyDescent="0.35"/>
    <row r="29800" s="8" customFormat="1" x14ac:dyDescent="0.35"/>
    <row r="29801" s="8" customFormat="1" x14ac:dyDescent="0.35"/>
    <row r="29802" s="8" customFormat="1" x14ac:dyDescent="0.35"/>
    <row r="29803" s="8" customFormat="1" x14ac:dyDescent="0.35"/>
    <row r="29804" s="8" customFormat="1" x14ac:dyDescent="0.35"/>
    <row r="29805" s="8" customFormat="1" x14ac:dyDescent="0.35"/>
    <row r="29806" s="8" customFormat="1" x14ac:dyDescent="0.35"/>
    <row r="29807" s="8" customFormat="1" x14ac:dyDescent="0.35"/>
    <row r="29808" s="8" customFormat="1" x14ac:dyDescent="0.35"/>
    <row r="29809" s="8" customFormat="1" x14ac:dyDescent="0.35"/>
    <row r="29810" s="8" customFormat="1" x14ac:dyDescent="0.35"/>
    <row r="29811" s="8" customFormat="1" x14ac:dyDescent="0.35"/>
    <row r="29812" s="8" customFormat="1" x14ac:dyDescent="0.35"/>
    <row r="29813" s="8" customFormat="1" x14ac:dyDescent="0.35"/>
    <row r="29814" s="8" customFormat="1" x14ac:dyDescent="0.35"/>
    <row r="29815" s="8" customFormat="1" x14ac:dyDescent="0.35"/>
    <row r="29816" s="8" customFormat="1" x14ac:dyDescent="0.35"/>
    <row r="29817" s="8" customFormat="1" x14ac:dyDescent="0.35"/>
    <row r="29818" s="8" customFormat="1" x14ac:dyDescent="0.35"/>
    <row r="29819" s="8" customFormat="1" x14ac:dyDescent="0.35"/>
    <row r="29820" s="8" customFormat="1" x14ac:dyDescent="0.35"/>
    <row r="29821" s="8" customFormat="1" x14ac:dyDescent="0.35"/>
    <row r="29822" s="8" customFormat="1" x14ac:dyDescent="0.35"/>
    <row r="29823" s="8" customFormat="1" x14ac:dyDescent="0.35"/>
    <row r="29824" s="8" customFormat="1" x14ac:dyDescent="0.35"/>
    <row r="29825" s="8" customFormat="1" x14ac:dyDescent="0.35"/>
    <row r="29826" s="8" customFormat="1" x14ac:dyDescent="0.35"/>
    <row r="29827" s="8" customFormat="1" x14ac:dyDescent="0.35"/>
    <row r="29828" s="8" customFormat="1" x14ac:dyDescent="0.35"/>
    <row r="29829" s="8" customFormat="1" x14ac:dyDescent="0.35"/>
    <row r="29830" s="8" customFormat="1" x14ac:dyDescent="0.35"/>
    <row r="29831" s="8" customFormat="1" x14ac:dyDescent="0.35"/>
    <row r="29832" s="8" customFormat="1" x14ac:dyDescent="0.35"/>
    <row r="29833" s="8" customFormat="1" x14ac:dyDescent="0.35"/>
    <row r="29834" s="8" customFormat="1" x14ac:dyDescent="0.35"/>
    <row r="29835" s="8" customFormat="1" x14ac:dyDescent="0.35"/>
    <row r="29836" s="8" customFormat="1" x14ac:dyDescent="0.35"/>
    <row r="29837" s="8" customFormat="1" x14ac:dyDescent="0.35"/>
    <row r="29838" s="8" customFormat="1" x14ac:dyDescent="0.35"/>
    <row r="29839" s="8" customFormat="1" x14ac:dyDescent="0.35"/>
    <row r="29840" s="8" customFormat="1" x14ac:dyDescent="0.35"/>
    <row r="29841" s="8" customFormat="1" x14ac:dyDescent="0.35"/>
    <row r="29842" s="8" customFormat="1" x14ac:dyDescent="0.35"/>
    <row r="29843" s="8" customFormat="1" x14ac:dyDescent="0.35"/>
    <row r="29844" s="8" customFormat="1" x14ac:dyDescent="0.35"/>
    <row r="29845" s="8" customFormat="1" x14ac:dyDescent="0.35"/>
    <row r="29846" s="8" customFormat="1" x14ac:dyDescent="0.35"/>
    <row r="29847" s="8" customFormat="1" x14ac:dyDescent="0.35"/>
    <row r="29848" s="8" customFormat="1" x14ac:dyDescent="0.35"/>
    <row r="29849" s="8" customFormat="1" x14ac:dyDescent="0.35"/>
    <row r="29850" s="8" customFormat="1" x14ac:dyDescent="0.35"/>
    <row r="29851" s="8" customFormat="1" x14ac:dyDescent="0.35"/>
    <row r="29852" s="8" customFormat="1" x14ac:dyDescent="0.35"/>
    <row r="29853" s="8" customFormat="1" x14ac:dyDescent="0.35"/>
    <row r="29854" s="8" customFormat="1" x14ac:dyDescent="0.35"/>
    <row r="29855" s="8" customFormat="1" x14ac:dyDescent="0.35"/>
    <row r="29856" s="8" customFormat="1" x14ac:dyDescent="0.35"/>
    <row r="29857" s="8" customFormat="1" x14ac:dyDescent="0.35"/>
    <row r="29858" s="8" customFormat="1" x14ac:dyDescent="0.35"/>
    <row r="29859" s="8" customFormat="1" x14ac:dyDescent="0.35"/>
    <row r="29860" s="8" customFormat="1" x14ac:dyDescent="0.35"/>
    <row r="29861" s="8" customFormat="1" x14ac:dyDescent="0.35"/>
    <row r="29862" s="8" customFormat="1" x14ac:dyDescent="0.35"/>
    <row r="29863" s="8" customFormat="1" x14ac:dyDescent="0.35"/>
    <row r="29864" s="8" customFormat="1" x14ac:dyDescent="0.35"/>
    <row r="29865" s="8" customFormat="1" x14ac:dyDescent="0.35"/>
    <row r="29866" s="8" customFormat="1" x14ac:dyDescent="0.35"/>
    <row r="29867" s="8" customFormat="1" x14ac:dyDescent="0.35"/>
    <row r="29868" s="8" customFormat="1" x14ac:dyDescent="0.35"/>
    <row r="29869" s="8" customFormat="1" x14ac:dyDescent="0.35"/>
    <row r="29870" s="8" customFormat="1" x14ac:dyDescent="0.35"/>
    <row r="29871" s="8" customFormat="1" x14ac:dyDescent="0.35"/>
    <row r="29872" s="8" customFormat="1" x14ac:dyDescent="0.35"/>
    <row r="29873" s="8" customFormat="1" x14ac:dyDescent="0.35"/>
    <row r="29874" s="8" customFormat="1" x14ac:dyDescent="0.35"/>
    <row r="29875" s="8" customFormat="1" x14ac:dyDescent="0.35"/>
    <row r="29876" s="8" customFormat="1" x14ac:dyDescent="0.35"/>
    <row r="29877" s="8" customFormat="1" x14ac:dyDescent="0.35"/>
    <row r="29878" s="8" customFormat="1" x14ac:dyDescent="0.35"/>
    <row r="29879" s="8" customFormat="1" x14ac:dyDescent="0.35"/>
    <row r="29880" s="8" customFormat="1" x14ac:dyDescent="0.35"/>
    <row r="29881" s="8" customFormat="1" x14ac:dyDescent="0.35"/>
    <row r="29882" s="8" customFormat="1" x14ac:dyDescent="0.35"/>
    <row r="29883" s="8" customFormat="1" x14ac:dyDescent="0.35"/>
    <row r="29884" s="8" customFormat="1" x14ac:dyDescent="0.35"/>
    <row r="29885" s="8" customFormat="1" x14ac:dyDescent="0.35"/>
    <row r="29886" s="8" customFormat="1" x14ac:dyDescent="0.35"/>
    <row r="29887" s="8" customFormat="1" x14ac:dyDescent="0.35"/>
    <row r="29888" s="8" customFormat="1" x14ac:dyDescent="0.35"/>
    <row r="29889" s="8" customFormat="1" x14ac:dyDescent="0.35"/>
    <row r="29890" s="8" customFormat="1" x14ac:dyDescent="0.35"/>
    <row r="29891" s="8" customFormat="1" x14ac:dyDescent="0.35"/>
    <row r="29892" s="8" customFormat="1" x14ac:dyDescent="0.35"/>
    <row r="29893" s="8" customFormat="1" x14ac:dyDescent="0.35"/>
    <row r="29894" s="8" customFormat="1" x14ac:dyDescent="0.35"/>
    <row r="29895" s="8" customFormat="1" x14ac:dyDescent="0.35"/>
    <row r="29896" s="8" customFormat="1" x14ac:dyDescent="0.35"/>
    <row r="29897" s="8" customFormat="1" x14ac:dyDescent="0.35"/>
    <row r="29898" s="8" customFormat="1" x14ac:dyDescent="0.35"/>
    <row r="29899" s="8" customFormat="1" x14ac:dyDescent="0.35"/>
    <row r="29900" s="8" customFormat="1" x14ac:dyDescent="0.35"/>
    <row r="29901" s="8" customFormat="1" x14ac:dyDescent="0.35"/>
    <row r="29902" s="8" customFormat="1" x14ac:dyDescent="0.35"/>
    <row r="29903" s="8" customFormat="1" x14ac:dyDescent="0.35"/>
    <row r="29904" s="8" customFormat="1" x14ac:dyDescent="0.35"/>
    <row r="29905" s="8" customFormat="1" x14ac:dyDescent="0.35"/>
    <row r="29906" s="8" customFormat="1" x14ac:dyDescent="0.35"/>
    <row r="29907" s="8" customFormat="1" x14ac:dyDescent="0.35"/>
    <row r="29908" s="8" customFormat="1" x14ac:dyDescent="0.35"/>
    <row r="29909" s="8" customFormat="1" x14ac:dyDescent="0.35"/>
    <row r="29910" s="8" customFormat="1" x14ac:dyDescent="0.35"/>
    <row r="29911" s="8" customFormat="1" x14ac:dyDescent="0.35"/>
    <row r="29912" s="8" customFormat="1" x14ac:dyDescent="0.35"/>
    <row r="29913" s="8" customFormat="1" x14ac:dyDescent="0.35"/>
    <row r="29914" s="8" customFormat="1" x14ac:dyDescent="0.35"/>
    <row r="29915" s="8" customFormat="1" x14ac:dyDescent="0.35"/>
    <row r="29916" s="8" customFormat="1" x14ac:dyDescent="0.35"/>
    <row r="29917" s="8" customFormat="1" x14ac:dyDescent="0.35"/>
    <row r="29918" s="8" customFormat="1" x14ac:dyDescent="0.35"/>
    <row r="29919" s="8" customFormat="1" x14ac:dyDescent="0.35"/>
    <row r="29920" s="8" customFormat="1" x14ac:dyDescent="0.35"/>
    <row r="29921" s="8" customFormat="1" x14ac:dyDescent="0.35"/>
    <row r="29922" s="8" customFormat="1" x14ac:dyDescent="0.35"/>
    <row r="29923" s="8" customFormat="1" x14ac:dyDescent="0.35"/>
    <row r="29924" s="8" customFormat="1" x14ac:dyDescent="0.35"/>
    <row r="29925" s="8" customFormat="1" x14ac:dyDescent="0.35"/>
    <row r="29926" s="8" customFormat="1" x14ac:dyDescent="0.35"/>
    <row r="29927" s="8" customFormat="1" x14ac:dyDescent="0.35"/>
    <row r="29928" s="8" customFormat="1" x14ac:dyDescent="0.35"/>
    <row r="29929" s="8" customFormat="1" x14ac:dyDescent="0.35"/>
    <row r="29930" s="8" customFormat="1" x14ac:dyDescent="0.35"/>
    <row r="29931" s="8" customFormat="1" x14ac:dyDescent="0.35"/>
    <row r="29932" s="8" customFormat="1" x14ac:dyDescent="0.35"/>
    <row r="29933" s="8" customFormat="1" x14ac:dyDescent="0.35"/>
    <row r="29934" s="8" customFormat="1" x14ac:dyDescent="0.35"/>
    <row r="29935" s="8" customFormat="1" x14ac:dyDescent="0.35"/>
    <row r="29936" s="8" customFormat="1" x14ac:dyDescent="0.35"/>
    <row r="29937" s="8" customFormat="1" x14ac:dyDescent="0.35"/>
    <row r="29938" s="8" customFormat="1" x14ac:dyDescent="0.35"/>
    <row r="29939" s="8" customFormat="1" x14ac:dyDescent="0.35"/>
    <row r="29940" s="8" customFormat="1" x14ac:dyDescent="0.35"/>
    <row r="29941" s="8" customFormat="1" x14ac:dyDescent="0.35"/>
    <row r="29942" s="8" customFormat="1" x14ac:dyDescent="0.35"/>
    <row r="29943" s="8" customFormat="1" x14ac:dyDescent="0.35"/>
    <row r="29944" s="8" customFormat="1" x14ac:dyDescent="0.35"/>
    <row r="29945" s="8" customFormat="1" x14ac:dyDescent="0.35"/>
    <row r="29946" s="8" customFormat="1" x14ac:dyDescent="0.35"/>
    <row r="29947" s="8" customFormat="1" x14ac:dyDescent="0.35"/>
    <row r="29948" s="8" customFormat="1" x14ac:dyDescent="0.35"/>
    <row r="29949" s="8" customFormat="1" x14ac:dyDescent="0.35"/>
    <row r="29950" s="8" customFormat="1" x14ac:dyDescent="0.35"/>
    <row r="29951" s="8" customFormat="1" x14ac:dyDescent="0.35"/>
    <row r="29952" s="8" customFormat="1" x14ac:dyDescent="0.35"/>
    <row r="29953" s="8" customFormat="1" x14ac:dyDescent="0.35"/>
    <row r="29954" s="8" customFormat="1" x14ac:dyDescent="0.35"/>
    <row r="29955" s="8" customFormat="1" x14ac:dyDescent="0.35"/>
    <row r="29956" s="8" customFormat="1" x14ac:dyDescent="0.35"/>
    <row r="29957" s="8" customFormat="1" x14ac:dyDescent="0.35"/>
    <row r="29958" s="8" customFormat="1" x14ac:dyDescent="0.35"/>
    <row r="29959" s="8" customFormat="1" x14ac:dyDescent="0.35"/>
    <row r="29960" s="8" customFormat="1" x14ac:dyDescent="0.35"/>
    <row r="29961" s="8" customFormat="1" x14ac:dyDescent="0.35"/>
    <row r="29962" s="8" customFormat="1" x14ac:dyDescent="0.35"/>
    <row r="29963" s="8" customFormat="1" x14ac:dyDescent="0.35"/>
    <row r="29964" s="8" customFormat="1" x14ac:dyDescent="0.35"/>
    <row r="29965" s="8" customFormat="1" x14ac:dyDescent="0.35"/>
    <row r="29966" s="8" customFormat="1" x14ac:dyDescent="0.35"/>
    <row r="29967" s="8" customFormat="1" x14ac:dyDescent="0.35"/>
    <row r="29968" s="8" customFormat="1" x14ac:dyDescent="0.35"/>
    <row r="29969" s="8" customFormat="1" x14ac:dyDescent="0.35"/>
    <row r="29970" s="8" customFormat="1" x14ac:dyDescent="0.35"/>
    <row r="29971" s="8" customFormat="1" x14ac:dyDescent="0.35"/>
    <row r="29972" s="8" customFormat="1" x14ac:dyDescent="0.35"/>
    <row r="29973" s="8" customFormat="1" x14ac:dyDescent="0.35"/>
    <row r="29974" s="8" customFormat="1" x14ac:dyDescent="0.35"/>
    <row r="29975" s="8" customFormat="1" x14ac:dyDescent="0.35"/>
    <row r="29976" s="8" customFormat="1" x14ac:dyDescent="0.35"/>
    <row r="29977" s="8" customFormat="1" x14ac:dyDescent="0.35"/>
    <row r="29978" s="8" customFormat="1" x14ac:dyDescent="0.35"/>
    <row r="29979" s="8" customFormat="1" x14ac:dyDescent="0.35"/>
    <row r="29980" s="8" customFormat="1" x14ac:dyDescent="0.35"/>
    <row r="29981" s="8" customFormat="1" x14ac:dyDescent="0.35"/>
    <row r="29982" s="8" customFormat="1" x14ac:dyDescent="0.35"/>
    <row r="29983" s="8" customFormat="1" x14ac:dyDescent="0.35"/>
    <row r="29984" s="8" customFormat="1" x14ac:dyDescent="0.35"/>
    <row r="29985" s="8" customFormat="1" x14ac:dyDescent="0.35"/>
    <row r="29986" s="8" customFormat="1" x14ac:dyDescent="0.35"/>
    <row r="29987" s="8" customFormat="1" x14ac:dyDescent="0.35"/>
    <row r="29988" s="8" customFormat="1" x14ac:dyDescent="0.35"/>
    <row r="29989" s="8" customFormat="1" x14ac:dyDescent="0.35"/>
    <row r="29990" s="8" customFormat="1" x14ac:dyDescent="0.35"/>
    <row r="29991" s="8" customFormat="1" x14ac:dyDescent="0.35"/>
    <row r="29992" s="8" customFormat="1" x14ac:dyDescent="0.35"/>
    <row r="29993" s="8" customFormat="1" x14ac:dyDescent="0.35"/>
    <row r="29994" s="8" customFormat="1" x14ac:dyDescent="0.35"/>
    <row r="29995" s="8" customFormat="1" x14ac:dyDescent="0.35"/>
    <row r="29996" s="8" customFormat="1" x14ac:dyDescent="0.35"/>
    <row r="29997" s="8" customFormat="1" x14ac:dyDescent="0.35"/>
    <row r="29998" s="8" customFormat="1" x14ac:dyDescent="0.35"/>
    <row r="29999" s="8" customFormat="1" x14ac:dyDescent="0.35"/>
    <row r="30000" s="8" customFormat="1" x14ac:dyDescent="0.35"/>
    <row r="30001" s="8" customFormat="1" x14ac:dyDescent="0.35"/>
    <row r="30002" s="8" customFormat="1" x14ac:dyDescent="0.35"/>
    <row r="30003" s="8" customFormat="1" x14ac:dyDescent="0.35"/>
    <row r="30004" s="8" customFormat="1" x14ac:dyDescent="0.35"/>
    <row r="30005" s="8" customFormat="1" x14ac:dyDescent="0.35"/>
    <row r="30006" s="8" customFormat="1" x14ac:dyDescent="0.35"/>
    <row r="30007" s="8" customFormat="1" x14ac:dyDescent="0.35"/>
    <row r="30008" s="8" customFormat="1" x14ac:dyDescent="0.35"/>
    <row r="30009" s="8" customFormat="1" x14ac:dyDescent="0.35"/>
    <row r="30010" s="8" customFormat="1" x14ac:dyDescent="0.35"/>
    <row r="30011" s="8" customFormat="1" x14ac:dyDescent="0.35"/>
    <row r="30012" s="8" customFormat="1" x14ac:dyDescent="0.35"/>
    <row r="30013" s="8" customFormat="1" x14ac:dyDescent="0.35"/>
    <row r="30014" s="8" customFormat="1" x14ac:dyDescent="0.35"/>
    <row r="30015" s="8" customFormat="1" x14ac:dyDescent="0.35"/>
    <row r="30016" s="8" customFormat="1" x14ac:dyDescent="0.35"/>
    <row r="30017" s="8" customFormat="1" x14ac:dyDescent="0.35"/>
    <row r="30018" s="8" customFormat="1" x14ac:dyDescent="0.35"/>
    <row r="30019" s="8" customFormat="1" x14ac:dyDescent="0.35"/>
    <row r="30020" s="8" customFormat="1" x14ac:dyDescent="0.35"/>
    <row r="30021" s="8" customFormat="1" x14ac:dyDescent="0.35"/>
    <row r="30022" s="8" customFormat="1" x14ac:dyDescent="0.35"/>
    <row r="30023" s="8" customFormat="1" x14ac:dyDescent="0.35"/>
    <row r="30024" s="8" customFormat="1" x14ac:dyDescent="0.35"/>
    <row r="30025" s="8" customFormat="1" x14ac:dyDescent="0.35"/>
    <row r="30026" s="8" customFormat="1" x14ac:dyDescent="0.35"/>
    <row r="30027" s="8" customFormat="1" x14ac:dyDescent="0.35"/>
    <row r="30028" s="8" customFormat="1" x14ac:dyDescent="0.35"/>
    <row r="30029" s="8" customFormat="1" x14ac:dyDescent="0.35"/>
    <row r="30030" s="8" customFormat="1" x14ac:dyDescent="0.35"/>
    <row r="30031" s="8" customFormat="1" x14ac:dyDescent="0.35"/>
    <row r="30032" s="8" customFormat="1" x14ac:dyDescent="0.35"/>
    <row r="30033" s="8" customFormat="1" x14ac:dyDescent="0.35"/>
    <row r="30034" s="8" customFormat="1" x14ac:dyDescent="0.35"/>
    <row r="30035" s="8" customFormat="1" x14ac:dyDescent="0.35"/>
    <row r="30036" s="8" customFormat="1" x14ac:dyDescent="0.35"/>
    <row r="30037" s="8" customFormat="1" x14ac:dyDescent="0.35"/>
    <row r="30038" s="8" customFormat="1" x14ac:dyDescent="0.35"/>
    <row r="30039" s="8" customFormat="1" x14ac:dyDescent="0.35"/>
    <row r="30040" s="8" customFormat="1" x14ac:dyDescent="0.35"/>
    <row r="30041" s="8" customFormat="1" x14ac:dyDescent="0.35"/>
    <row r="30042" s="8" customFormat="1" x14ac:dyDescent="0.35"/>
    <row r="30043" s="8" customFormat="1" x14ac:dyDescent="0.35"/>
    <row r="30044" s="8" customFormat="1" x14ac:dyDescent="0.35"/>
    <row r="30045" s="8" customFormat="1" x14ac:dyDescent="0.35"/>
    <row r="30046" s="8" customFormat="1" x14ac:dyDescent="0.35"/>
    <row r="30047" s="8" customFormat="1" x14ac:dyDescent="0.35"/>
    <row r="30048" s="8" customFormat="1" x14ac:dyDescent="0.35"/>
    <row r="30049" s="8" customFormat="1" x14ac:dyDescent="0.35"/>
    <row r="30050" s="8" customFormat="1" x14ac:dyDescent="0.35"/>
    <row r="30051" s="8" customFormat="1" x14ac:dyDescent="0.35"/>
    <row r="30052" s="8" customFormat="1" x14ac:dyDescent="0.35"/>
    <row r="30053" s="8" customFormat="1" x14ac:dyDescent="0.35"/>
    <row r="30054" s="8" customFormat="1" x14ac:dyDescent="0.35"/>
    <row r="30055" s="8" customFormat="1" x14ac:dyDescent="0.35"/>
    <row r="30056" s="8" customFormat="1" x14ac:dyDescent="0.35"/>
    <row r="30057" s="8" customFormat="1" x14ac:dyDescent="0.35"/>
    <row r="30058" s="8" customFormat="1" x14ac:dyDescent="0.35"/>
    <row r="30059" s="8" customFormat="1" x14ac:dyDescent="0.35"/>
    <row r="30060" s="8" customFormat="1" x14ac:dyDescent="0.35"/>
    <row r="30061" s="8" customFormat="1" x14ac:dyDescent="0.35"/>
    <row r="30062" s="8" customFormat="1" x14ac:dyDescent="0.35"/>
    <row r="30063" s="8" customFormat="1" x14ac:dyDescent="0.35"/>
    <row r="30064" s="8" customFormat="1" x14ac:dyDescent="0.35"/>
    <row r="30065" s="8" customFormat="1" x14ac:dyDescent="0.35"/>
    <row r="30066" s="8" customFormat="1" x14ac:dyDescent="0.35"/>
    <row r="30067" s="8" customFormat="1" x14ac:dyDescent="0.35"/>
    <row r="30068" s="8" customFormat="1" x14ac:dyDescent="0.35"/>
    <row r="30069" s="8" customFormat="1" x14ac:dyDescent="0.35"/>
    <row r="30070" s="8" customFormat="1" x14ac:dyDescent="0.35"/>
    <row r="30071" s="8" customFormat="1" x14ac:dyDescent="0.35"/>
    <row r="30072" s="8" customFormat="1" x14ac:dyDescent="0.35"/>
    <row r="30073" s="8" customFormat="1" x14ac:dyDescent="0.35"/>
    <row r="30074" s="8" customFormat="1" x14ac:dyDescent="0.35"/>
    <row r="30075" s="8" customFormat="1" x14ac:dyDescent="0.35"/>
    <row r="30076" s="8" customFormat="1" x14ac:dyDescent="0.35"/>
    <row r="30077" s="8" customFormat="1" x14ac:dyDescent="0.35"/>
    <row r="30078" s="8" customFormat="1" x14ac:dyDescent="0.35"/>
    <row r="30079" s="8" customFormat="1" x14ac:dyDescent="0.35"/>
    <row r="30080" s="8" customFormat="1" x14ac:dyDescent="0.35"/>
    <row r="30081" s="8" customFormat="1" x14ac:dyDescent="0.35"/>
    <row r="30082" s="8" customFormat="1" x14ac:dyDescent="0.35"/>
    <row r="30083" s="8" customFormat="1" x14ac:dyDescent="0.35"/>
    <row r="30084" s="8" customFormat="1" x14ac:dyDescent="0.35"/>
    <row r="30085" s="8" customFormat="1" x14ac:dyDescent="0.35"/>
    <row r="30086" s="8" customFormat="1" x14ac:dyDescent="0.35"/>
    <row r="30087" s="8" customFormat="1" x14ac:dyDescent="0.35"/>
    <row r="30088" s="8" customFormat="1" x14ac:dyDescent="0.35"/>
    <row r="30089" s="8" customFormat="1" x14ac:dyDescent="0.35"/>
    <row r="30090" s="8" customFormat="1" x14ac:dyDescent="0.35"/>
    <row r="30091" s="8" customFormat="1" x14ac:dyDescent="0.35"/>
    <row r="30092" s="8" customFormat="1" x14ac:dyDescent="0.35"/>
    <row r="30093" s="8" customFormat="1" x14ac:dyDescent="0.35"/>
    <row r="30094" s="8" customFormat="1" x14ac:dyDescent="0.35"/>
    <row r="30095" s="8" customFormat="1" x14ac:dyDescent="0.35"/>
    <row r="30096" s="8" customFormat="1" x14ac:dyDescent="0.35"/>
    <row r="30097" s="8" customFormat="1" x14ac:dyDescent="0.35"/>
    <row r="30098" s="8" customFormat="1" x14ac:dyDescent="0.35"/>
    <row r="30099" s="8" customFormat="1" x14ac:dyDescent="0.35"/>
    <row r="30100" s="8" customFormat="1" x14ac:dyDescent="0.35"/>
    <row r="30101" s="8" customFormat="1" x14ac:dyDescent="0.35"/>
    <row r="30102" s="8" customFormat="1" x14ac:dyDescent="0.35"/>
    <row r="30103" s="8" customFormat="1" x14ac:dyDescent="0.35"/>
    <row r="30104" s="8" customFormat="1" x14ac:dyDescent="0.35"/>
    <row r="30105" s="8" customFormat="1" x14ac:dyDescent="0.35"/>
    <row r="30106" s="8" customFormat="1" x14ac:dyDescent="0.35"/>
    <row r="30107" s="8" customFormat="1" x14ac:dyDescent="0.35"/>
    <row r="30108" s="8" customFormat="1" x14ac:dyDescent="0.35"/>
    <row r="30109" s="8" customFormat="1" x14ac:dyDescent="0.35"/>
    <row r="30110" s="8" customFormat="1" x14ac:dyDescent="0.35"/>
    <row r="30111" s="8" customFormat="1" x14ac:dyDescent="0.35"/>
    <row r="30112" s="8" customFormat="1" x14ac:dyDescent="0.35"/>
    <row r="30113" s="8" customFormat="1" x14ac:dyDescent="0.35"/>
    <row r="30114" s="8" customFormat="1" x14ac:dyDescent="0.35"/>
    <row r="30115" s="8" customFormat="1" x14ac:dyDescent="0.35"/>
    <row r="30116" s="8" customFormat="1" x14ac:dyDescent="0.35"/>
    <row r="30117" s="8" customFormat="1" x14ac:dyDescent="0.35"/>
    <row r="30118" s="8" customFormat="1" x14ac:dyDescent="0.35"/>
    <row r="30119" s="8" customFormat="1" x14ac:dyDescent="0.35"/>
    <row r="30120" s="8" customFormat="1" x14ac:dyDescent="0.35"/>
    <row r="30121" s="8" customFormat="1" x14ac:dyDescent="0.35"/>
    <row r="30122" s="8" customFormat="1" x14ac:dyDescent="0.35"/>
    <row r="30123" s="8" customFormat="1" x14ac:dyDescent="0.35"/>
    <row r="30124" s="8" customFormat="1" x14ac:dyDescent="0.35"/>
    <row r="30125" s="8" customFormat="1" x14ac:dyDescent="0.35"/>
    <row r="30126" s="8" customFormat="1" x14ac:dyDescent="0.35"/>
    <row r="30127" s="8" customFormat="1" x14ac:dyDescent="0.35"/>
    <row r="30128" s="8" customFormat="1" x14ac:dyDescent="0.35"/>
    <row r="30129" s="8" customFormat="1" x14ac:dyDescent="0.35"/>
    <row r="30130" s="8" customFormat="1" x14ac:dyDescent="0.35"/>
    <row r="30131" s="8" customFormat="1" x14ac:dyDescent="0.35"/>
    <row r="30132" s="8" customFormat="1" x14ac:dyDescent="0.35"/>
    <row r="30133" s="8" customFormat="1" x14ac:dyDescent="0.35"/>
    <row r="30134" s="8" customFormat="1" x14ac:dyDescent="0.35"/>
    <row r="30135" s="8" customFormat="1" x14ac:dyDescent="0.35"/>
    <row r="30136" s="8" customFormat="1" x14ac:dyDescent="0.35"/>
    <row r="30137" s="8" customFormat="1" x14ac:dyDescent="0.35"/>
    <row r="30138" s="8" customFormat="1" x14ac:dyDescent="0.35"/>
    <row r="30139" s="8" customFormat="1" x14ac:dyDescent="0.35"/>
    <row r="30140" s="8" customFormat="1" x14ac:dyDescent="0.35"/>
    <row r="30141" s="8" customFormat="1" x14ac:dyDescent="0.35"/>
    <row r="30142" s="8" customFormat="1" x14ac:dyDescent="0.35"/>
    <row r="30143" s="8" customFormat="1" x14ac:dyDescent="0.35"/>
    <row r="30144" s="8" customFormat="1" x14ac:dyDescent="0.35"/>
    <row r="30145" s="8" customFormat="1" x14ac:dyDescent="0.35"/>
    <row r="30146" s="8" customFormat="1" x14ac:dyDescent="0.35"/>
    <row r="30147" s="8" customFormat="1" x14ac:dyDescent="0.35"/>
    <row r="30148" s="8" customFormat="1" x14ac:dyDescent="0.35"/>
    <row r="30149" s="8" customFormat="1" x14ac:dyDescent="0.35"/>
    <row r="30150" s="8" customFormat="1" x14ac:dyDescent="0.35"/>
    <row r="30151" s="8" customFormat="1" x14ac:dyDescent="0.35"/>
    <row r="30152" s="8" customFormat="1" x14ac:dyDescent="0.35"/>
    <row r="30153" s="8" customFormat="1" x14ac:dyDescent="0.35"/>
    <row r="30154" s="8" customFormat="1" x14ac:dyDescent="0.35"/>
    <row r="30155" s="8" customFormat="1" x14ac:dyDescent="0.35"/>
    <row r="30156" s="8" customFormat="1" x14ac:dyDescent="0.35"/>
    <row r="30157" s="8" customFormat="1" x14ac:dyDescent="0.35"/>
    <row r="30158" s="8" customFormat="1" x14ac:dyDescent="0.35"/>
    <row r="30159" s="8" customFormat="1" x14ac:dyDescent="0.35"/>
    <row r="30160" s="8" customFormat="1" x14ac:dyDescent="0.35"/>
    <row r="30161" s="8" customFormat="1" x14ac:dyDescent="0.35"/>
    <row r="30162" s="8" customFormat="1" x14ac:dyDescent="0.35"/>
    <row r="30163" s="8" customFormat="1" x14ac:dyDescent="0.35"/>
    <row r="30164" s="8" customFormat="1" x14ac:dyDescent="0.35"/>
    <row r="30165" s="8" customFormat="1" x14ac:dyDescent="0.35"/>
    <row r="30166" s="8" customFormat="1" x14ac:dyDescent="0.35"/>
    <row r="30167" s="8" customFormat="1" x14ac:dyDescent="0.35"/>
    <row r="30168" s="8" customFormat="1" x14ac:dyDescent="0.35"/>
    <row r="30169" s="8" customFormat="1" x14ac:dyDescent="0.35"/>
    <row r="30170" s="8" customFormat="1" x14ac:dyDescent="0.35"/>
    <row r="30171" s="8" customFormat="1" x14ac:dyDescent="0.35"/>
    <row r="30172" s="8" customFormat="1" x14ac:dyDescent="0.35"/>
    <row r="30173" s="8" customFormat="1" x14ac:dyDescent="0.35"/>
    <row r="30174" s="8" customFormat="1" x14ac:dyDescent="0.35"/>
    <row r="30175" s="8" customFormat="1" x14ac:dyDescent="0.35"/>
    <row r="30176" s="8" customFormat="1" x14ac:dyDescent="0.35"/>
    <row r="30177" s="8" customFormat="1" x14ac:dyDescent="0.35"/>
    <row r="30178" s="8" customFormat="1" x14ac:dyDescent="0.35"/>
    <row r="30179" s="8" customFormat="1" x14ac:dyDescent="0.35"/>
    <row r="30180" s="8" customFormat="1" x14ac:dyDescent="0.35"/>
    <row r="30181" s="8" customFormat="1" x14ac:dyDescent="0.35"/>
    <row r="30182" s="8" customFormat="1" x14ac:dyDescent="0.35"/>
    <row r="30183" s="8" customFormat="1" x14ac:dyDescent="0.35"/>
    <row r="30184" s="8" customFormat="1" x14ac:dyDescent="0.35"/>
    <row r="30185" s="8" customFormat="1" x14ac:dyDescent="0.35"/>
    <row r="30186" s="8" customFormat="1" x14ac:dyDescent="0.35"/>
    <row r="30187" s="8" customFormat="1" x14ac:dyDescent="0.35"/>
    <row r="30188" s="8" customFormat="1" x14ac:dyDescent="0.35"/>
    <row r="30189" s="8" customFormat="1" x14ac:dyDescent="0.35"/>
    <row r="30190" s="8" customFormat="1" x14ac:dyDescent="0.35"/>
    <row r="30191" s="8" customFormat="1" x14ac:dyDescent="0.35"/>
    <row r="30192" s="8" customFormat="1" x14ac:dyDescent="0.35"/>
    <row r="30193" s="8" customFormat="1" x14ac:dyDescent="0.35"/>
    <row r="30194" s="8" customFormat="1" x14ac:dyDescent="0.35"/>
    <row r="30195" s="8" customFormat="1" x14ac:dyDescent="0.35"/>
    <row r="30196" s="8" customFormat="1" x14ac:dyDescent="0.35"/>
    <row r="30197" s="8" customFormat="1" x14ac:dyDescent="0.35"/>
    <row r="30198" s="8" customFormat="1" x14ac:dyDescent="0.35"/>
    <row r="30199" s="8" customFormat="1" x14ac:dyDescent="0.35"/>
    <row r="30200" s="8" customFormat="1" x14ac:dyDescent="0.35"/>
    <row r="30201" s="8" customFormat="1" x14ac:dyDescent="0.35"/>
    <row r="30202" s="8" customFormat="1" x14ac:dyDescent="0.35"/>
    <row r="30203" s="8" customFormat="1" x14ac:dyDescent="0.35"/>
    <row r="30204" s="8" customFormat="1" x14ac:dyDescent="0.35"/>
    <row r="30205" s="8" customFormat="1" x14ac:dyDescent="0.35"/>
    <row r="30206" s="8" customFormat="1" x14ac:dyDescent="0.35"/>
    <row r="30207" s="8" customFormat="1" x14ac:dyDescent="0.35"/>
    <row r="30208" s="8" customFormat="1" x14ac:dyDescent="0.35"/>
    <row r="30209" s="8" customFormat="1" x14ac:dyDescent="0.35"/>
    <row r="30210" s="8" customFormat="1" x14ac:dyDescent="0.35"/>
    <row r="30211" s="8" customFormat="1" x14ac:dyDescent="0.35"/>
    <row r="30212" s="8" customFormat="1" x14ac:dyDescent="0.35"/>
    <row r="30213" s="8" customFormat="1" x14ac:dyDescent="0.35"/>
    <row r="30214" s="8" customFormat="1" x14ac:dyDescent="0.35"/>
    <row r="30215" s="8" customFormat="1" x14ac:dyDescent="0.35"/>
    <row r="30216" s="8" customFormat="1" x14ac:dyDescent="0.35"/>
    <row r="30217" s="8" customFormat="1" x14ac:dyDescent="0.35"/>
    <row r="30218" s="8" customFormat="1" x14ac:dyDescent="0.35"/>
    <row r="30219" s="8" customFormat="1" x14ac:dyDescent="0.35"/>
    <row r="30220" s="8" customFormat="1" x14ac:dyDescent="0.35"/>
    <row r="30221" s="8" customFormat="1" x14ac:dyDescent="0.35"/>
    <row r="30222" s="8" customFormat="1" x14ac:dyDescent="0.35"/>
    <row r="30223" s="8" customFormat="1" x14ac:dyDescent="0.35"/>
    <row r="30224" s="8" customFormat="1" x14ac:dyDescent="0.35"/>
    <row r="30225" s="8" customFormat="1" x14ac:dyDescent="0.35"/>
    <row r="30226" s="8" customFormat="1" x14ac:dyDescent="0.35"/>
    <row r="30227" s="8" customFormat="1" x14ac:dyDescent="0.35"/>
    <row r="30228" s="8" customFormat="1" x14ac:dyDescent="0.35"/>
    <row r="30229" s="8" customFormat="1" x14ac:dyDescent="0.35"/>
    <row r="30230" s="8" customFormat="1" x14ac:dyDescent="0.35"/>
    <row r="30231" s="8" customFormat="1" x14ac:dyDescent="0.35"/>
    <row r="30232" s="8" customFormat="1" x14ac:dyDescent="0.35"/>
    <row r="30233" s="8" customFormat="1" x14ac:dyDescent="0.35"/>
    <row r="30234" s="8" customFormat="1" x14ac:dyDescent="0.35"/>
    <row r="30235" s="8" customFormat="1" x14ac:dyDescent="0.35"/>
    <row r="30236" s="8" customFormat="1" x14ac:dyDescent="0.35"/>
    <row r="30237" s="8" customFormat="1" x14ac:dyDescent="0.35"/>
    <row r="30238" s="8" customFormat="1" x14ac:dyDescent="0.35"/>
    <row r="30239" s="8" customFormat="1" x14ac:dyDescent="0.35"/>
    <row r="30240" s="8" customFormat="1" x14ac:dyDescent="0.35"/>
    <row r="30241" s="8" customFormat="1" x14ac:dyDescent="0.35"/>
    <row r="30242" s="8" customFormat="1" x14ac:dyDescent="0.35"/>
    <row r="30243" s="8" customFormat="1" x14ac:dyDescent="0.35"/>
    <row r="30244" s="8" customFormat="1" x14ac:dyDescent="0.35"/>
    <row r="30245" s="8" customFormat="1" x14ac:dyDescent="0.35"/>
    <row r="30246" s="8" customFormat="1" x14ac:dyDescent="0.35"/>
    <row r="30247" s="8" customFormat="1" x14ac:dyDescent="0.35"/>
    <row r="30248" s="8" customFormat="1" x14ac:dyDescent="0.35"/>
    <row r="30249" s="8" customFormat="1" x14ac:dyDescent="0.35"/>
    <row r="30250" s="8" customFormat="1" x14ac:dyDescent="0.35"/>
    <row r="30251" s="8" customFormat="1" x14ac:dyDescent="0.35"/>
    <row r="30252" s="8" customFormat="1" x14ac:dyDescent="0.35"/>
    <row r="30253" s="8" customFormat="1" x14ac:dyDescent="0.35"/>
    <row r="30254" s="8" customFormat="1" x14ac:dyDescent="0.35"/>
    <row r="30255" s="8" customFormat="1" x14ac:dyDescent="0.35"/>
    <row r="30256" s="8" customFormat="1" x14ac:dyDescent="0.35"/>
    <row r="30257" s="8" customFormat="1" x14ac:dyDescent="0.35"/>
    <row r="30258" s="8" customFormat="1" x14ac:dyDescent="0.35"/>
    <row r="30259" s="8" customFormat="1" x14ac:dyDescent="0.35"/>
    <row r="30260" s="8" customFormat="1" x14ac:dyDescent="0.35"/>
    <row r="30261" s="8" customFormat="1" x14ac:dyDescent="0.35"/>
    <row r="30262" s="8" customFormat="1" x14ac:dyDescent="0.35"/>
    <row r="30263" s="8" customFormat="1" x14ac:dyDescent="0.35"/>
    <row r="30264" s="8" customFormat="1" x14ac:dyDescent="0.35"/>
    <row r="30265" s="8" customFormat="1" x14ac:dyDescent="0.35"/>
    <row r="30266" s="8" customFormat="1" x14ac:dyDescent="0.35"/>
    <row r="30267" s="8" customFormat="1" x14ac:dyDescent="0.35"/>
    <row r="30268" s="8" customFormat="1" x14ac:dyDescent="0.35"/>
    <row r="30269" s="8" customFormat="1" x14ac:dyDescent="0.35"/>
    <row r="30270" s="8" customFormat="1" x14ac:dyDescent="0.35"/>
    <row r="30271" s="8" customFormat="1" x14ac:dyDescent="0.35"/>
    <row r="30272" s="8" customFormat="1" x14ac:dyDescent="0.35"/>
    <row r="30273" s="8" customFormat="1" x14ac:dyDescent="0.35"/>
    <row r="30274" s="8" customFormat="1" x14ac:dyDescent="0.35"/>
    <row r="30275" s="8" customFormat="1" x14ac:dyDescent="0.35"/>
    <row r="30276" s="8" customFormat="1" x14ac:dyDescent="0.35"/>
    <row r="30277" s="8" customFormat="1" x14ac:dyDescent="0.35"/>
    <row r="30278" s="8" customFormat="1" x14ac:dyDescent="0.35"/>
    <row r="30279" s="8" customFormat="1" x14ac:dyDescent="0.35"/>
    <row r="30280" s="8" customFormat="1" x14ac:dyDescent="0.35"/>
    <row r="30281" s="8" customFormat="1" x14ac:dyDescent="0.35"/>
    <row r="30282" s="8" customFormat="1" x14ac:dyDescent="0.35"/>
    <row r="30283" s="8" customFormat="1" x14ac:dyDescent="0.35"/>
    <row r="30284" s="8" customFormat="1" x14ac:dyDescent="0.35"/>
    <row r="30285" s="8" customFormat="1" x14ac:dyDescent="0.35"/>
    <row r="30286" s="8" customFormat="1" x14ac:dyDescent="0.35"/>
    <row r="30287" s="8" customFormat="1" x14ac:dyDescent="0.35"/>
    <row r="30288" s="8" customFormat="1" x14ac:dyDescent="0.35"/>
    <row r="30289" s="8" customFormat="1" x14ac:dyDescent="0.35"/>
    <row r="30290" s="8" customFormat="1" x14ac:dyDescent="0.35"/>
    <row r="30291" s="8" customFormat="1" x14ac:dyDescent="0.35"/>
    <row r="30292" s="8" customFormat="1" x14ac:dyDescent="0.35"/>
    <row r="30293" s="8" customFormat="1" x14ac:dyDescent="0.35"/>
    <row r="30294" s="8" customFormat="1" x14ac:dyDescent="0.35"/>
    <row r="30295" s="8" customFormat="1" x14ac:dyDescent="0.35"/>
    <row r="30296" s="8" customFormat="1" x14ac:dyDescent="0.35"/>
    <row r="30297" s="8" customFormat="1" x14ac:dyDescent="0.35"/>
    <row r="30298" s="8" customFormat="1" x14ac:dyDescent="0.35"/>
    <row r="30299" s="8" customFormat="1" x14ac:dyDescent="0.35"/>
    <row r="30300" s="8" customFormat="1" x14ac:dyDescent="0.35"/>
    <row r="30301" s="8" customFormat="1" x14ac:dyDescent="0.35"/>
    <row r="30302" s="8" customFormat="1" x14ac:dyDescent="0.35"/>
    <row r="30303" s="8" customFormat="1" x14ac:dyDescent="0.35"/>
    <row r="30304" s="8" customFormat="1" x14ac:dyDescent="0.35"/>
    <row r="30305" s="8" customFormat="1" x14ac:dyDescent="0.35"/>
    <row r="30306" s="8" customFormat="1" x14ac:dyDescent="0.35"/>
    <row r="30307" s="8" customFormat="1" x14ac:dyDescent="0.35"/>
    <row r="30308" s="8" customFormat="1" x14ac:dyDescent="0.35"/>
    <row r="30309" s="8" customFormat="1" x14ac:dyDescent="0.35"/>
    <row r="30310" s="8" customFormat="1" x14ac:dyDescent="0.35"/>
    <row r="30311" s="8" customFormat="1" x14ac:dyDescent="0.35"/>
    <row r="30312" s="8" customFormat="1" x14ac:dyDescent="0.35"/>
    <row r="30313" s="8" customFormat="1" x14ac:dyDescent="0.35"/>
    <row r="30314" s="8" customFormat="1" x14ac:dyDescent="0.35"/>
    <row r="30315" s="8" customFormat="1" x14ac:dyDescent="0.35"/>
    <row r="30316" s="8" customFormat="1" x14ac:dyDescent="0.35"/>
    <row r="30317" s="8" customFormat="1" x14ac:dyDescent="0.35"/>
    <row r="30318" s="8" customFormat="1" x14ac:dyDescent="0.35"/>
    <row r="30319" s="8" customFormat="1" x14ac:dyDescent="0.35"/>
    <row r="30320" s="8" customFormat="1" x14ac:dyDescent="0.35"/>
    <row r="30321" s="8" customFormat="1" x14ac:dyDescent="0.35"/>
    <row r="30322" s="8" customFormat="1" x14ac:dyDescent="0.35"/>
    <row r="30323" s="8" customFormat="1" x14ac:dyDescent="0.35"/>
    <row r="30324" s="8" customFormat="1" x14ac:dyDescent="0.35"/>
    <row r="30325" s="8" customFormat="1" x14ac:dyDescent="0.35"/>
    <row r="30326" s="8" customFormat="1" x14ac:dyDescent="0.35"/>
    <row r="30327" s="8" customFormat="1" x14ac:dyDescent="0.35"/>
    <row r="30328" s="8" customFormat="1" x14ac:dyDescent="0.35"/>
    <row r="30329" s="8" customFormat="1" x14ac:dyDescent="0.35"/>
    <row r="30330" s="8" customFormat="1" x14ac:dyDescent="0.35"/>
    <row r="30331" s="8" customFormat="1" x14ac:dyDescent="0.35"/>
    <row r="30332" s="8" customFormat="1" x14ac:dyDescent="0.35"/>
    <row r="30333" s="8" customFormat="1" x14ac:dyDescent="0.35"/>
    <row r="30334" s="8" customFormat="1" x14ac:dyDescent="0.35"/>
    <row r="30335" s="8" customFormat="1" x14ac:dyDescent="0.35"/>
    <row r="30336" s="8" customFormat="1" x14ac:dyDescent="0.35"/>
    <row r="30337" s="8" customFormat="1" x14ac:dyDescent="0.35"/>
    <row r="30338" s="8" customFormat="1" x14ac:dyDescent="0.35"/>
    <row r="30339" s="8" customFormat="1" x14ac:dyDescent="0.35"/>
    <row r="30340" s="8" customFormat="1" x14ac:dyDescent="0.35"/>
    <row r="30341" s="8" customFormat="1" x14ac:dyDescent="0.35"/>
    <row r="30342" s="8" customFormat="1" x14ac:dyDescent="0.35"/>
    <row r="30343" s="8" customFormat="1" x14ac:dyDescent="0.35"/>
    <row r="30344" s="8" customFormat="1" x14ac:dyDescent="0.35"/>
    <row r="30345" s="8" customFormat="1" x14ac:dyDescent="0.35"/>
    <row r="30346" s="8" customFormat="1" x14ac:dyDescent="0.35"/>
    <row r="30347" s="8" customFormat="1" x14ac:dyDescent="0.35"/>
    <row r="30348" s="8" customFormat="1" x14ac:dyDescent="0.35"/>
    <row r="30349" s="8" customFormat="1" x14ac:dyDescent="0.35"/>
    <row r="30350" s="8" customFormat="1" x14ac:dyDescent="0.35"/>
    <row r="30351" s="8" customFormat="1" x14ac:dyDescent="0.35"/>
    <row r="30352" s="8" customFormat="1" x14ac:dyDescent="0.35"/>
    <row r="30353" s="8" customFormat="1" x14ac:dyDescent="0.35"/>
    <row r="30354" s="8" customFormat="1" x14ac:dyDescent="0.35"/>
    <row r="30355" s="8" customFormat="1" x14ac:dyDescent="0.35"/>
    <row r="30356" s="8" customFormat="1" x14ac:dyDescent="0.35"/>
    <row r="30357" s="8" customFormat="1" x14ac:dyDescent="0.35"/>
    <row r="30358" s="8" customFormat="1" x14ac:dyDescent="0.35"/>
    <row r="30359" s="8" customFormat="1" x14ac:dyDescent="0.35"/>
    <row r="30360" s="8" customFormat="1" x14ac:dyDescent="0.35"/>
    <row r="30361" s="8" customFormat="1" x14ac:dyDescent="0.35"/>
    <row r="30362" s="8" customFormat="1" x14ac:dyDescent="0.35"/>
    <row r="30363" s="8" customFormat="1" x14ac:dyDescent="0.35"/>
    <row r="30364" s="8" customFormat="1" x14ac:dyDescent="0.35"/>
    <row r="30365" s="8" customFormat="1" x14ac:dyDescent="0.35"/>
    <row r="30366" s="8" customFormat="1" x14ac:dyDescent="0.35"/>
    <row r="30367" s="8" customFormat="1" x14ac:dyDescent="0.35"/>
    <row r="30368" s="8" customFormat="1" x14ac:dyDescent="0.35"/>
    <row r="30369" s="8" customFormat="1" x14ac:dyDescent="0.35"/>
    <row r="30370" s="8" customFormat="1" x14ac:dyDescent="0.35"/>
    <row r="30371" s="8" customFormat="1" x14ac:dyDescent="0.35"/>
    <row r="30372" s="8" customFormat="1" x14ac:dyDescent="0.35"/>
    <row r="30373" s="8" customFormat="1" x14ac:dyDescent="0.35"/>
    <row r="30374" s="8" customFormat="1" x14ac:dyDescent="0.35"/>
    <row r="30375" s="8" customFormat="1" x14ac:dyDescent="0.35"/>
    <row r="30376" s="8" customFormat="1" x14ac:dyDescent="0.35"/>
    <row r="30377" s="8" customFormat="1" x14ac:dyDescent="0.35"/>
    <row r="30378" s="8" customFormat="1" x14ac:dyDescent="0.35"/>
    <row r="30379" s="8" customFormat="1" x14ac:dyDescent="0.35"/>
    <row r="30380" s="8" customFormat="1" x14ac:dyDescent="0.35"/>
    <row r="30381" s="8" customFormat="1" x14ac:dyDescent="0.35"/>
    <row r="30382" s="8" customFormat="1" x14ac:dyDescent="0.35"/>
    <row r="30383" s="8" customFormat="1" x14ac:dyDescent="0.35"/>
    <row r="30384" s="8" customFormat="1" x14ac:dyDescent="0.35"/>
    <row r="30385" s="8" customFormat="1" x14ac:dyDescent="0.35"/>
    <row r="30386" s="8" customFormat="1" x14ac:dyDescent="0.35"/>
    <row r="30387" s="8" customFormat="1" x14ac:dyDescent="0.35"/>
    <row r="30388" s="8" customFormat="1" x14ac:dyDescent="0.35"/>
    <row r="30389" s="8" customFormat="1" x14ac:dyDescent="0.35"/>
    <row r="30390" s="8" customFormat="1" x14ac:dyDescent="0.35"/>
    <row r="30391" s="8" customFormat="1" x14ac:dyDescent="0.35"/>
    <row r="30392" s="8" customFormat="1" x14ac:dyDescent="0.35"/>
    <row r="30393" s="8" customFormat="1" x14ac:dyDescent="0.35"/>
    <row r="30394" s="8" customFormat="1" x14ac:dyDescent="0.35"/>
    <row r="30395" s="8" customFormat="1" x14ac:dyDescent="0.35"/>
    <row r="30396" s="8" customFormat="1" x14ac:dyDescent="0.35"/>
    <row r="30397" s="8" customFormat="1" x14ac:dyDescent="0.35"/>
    <row r="30398" s="8" customFormat="1" x14ac:dyDescent="0.35"/>
    <row r="30399" s="8" customFormat="1" x14ac:dyDescent="0.35"/>
    <row r="30400" s="8" customFormat="1" x14ac:dyDescent="0.35"/>
    <row r="30401" s="8" customFormat="1" x14ac:dyDescent="0.35"/>
    <row r="30402" s="8" customFormat="1" x14ac:dyDescent="0.35"/>
    <row r="30403" s="8" customFormat="1" x14ac:dyDescent="0.35"/>
    <row r="30404" s="8" customFormat="1" x14ac:dyDescent="0.35"/>
    <row r="30405" s="8" customFormat="1" x14ac:dyDescent="0.35"/>
    <row r="30406" s="8" customFormat="1" x14ac:dyDescent="0.35"/>
    <row r="30407" s="8" customFormat="1" x14ac:dyDescent="0.35"/>
    <row r="30408" s="8" customFormat="1" x14ac:dyDescent="0.35"/>
    <row r="30409" s="8" customFormat="1" x14ac:dyDescent="0.35"/>
    <row r="30410" s="8" customFormat="1" x14ac:dyDescent="0.35"/>
    <row r="30411" s="8" customFormat="1" x14ac:dyDescent="0.35"/>
    <row r="30412" s="8" customFormat="1" x14ac:dyDescent="0.35"/>
    <row r="30413" s="8" customFormat="1" x14ac:dyDescent="0.35"/>
    <row r="30414" s="8" customFormat="1" x14ac:dyDescent="0.35"/>
    <row r="30415" s="8" customFormat="1" x14ac:dyDescent="0.35"/>
    <row r="30416" s="8" customFormat="1" x14ac:dyDescent="0.35"/>
    <row r="30417" s="8" customFormat="1" x14ac:dyDescent="0.35"/>
    <row r="30418" s="8" customFormat="1" x14ac:dyDescent="0.35"/>
    <row r="30419" s="8" customFormat="1" x14ac:dyDescent="0.35"/>
    <row r="30420" s="8" customFormat="1" x14ac:dyDescent="0.35"/>
    <row r="30421" s="8" customFormat="1" x14ac:dyDescent="0.35"/>
    <row r="30422" s="8" customFormat="1" x14ac:dyDescent="0.35"/>
    <row r="30423" s="8" customFormat="1" x14ac:dyDescent="0.35"/>
    <row r="30424" s="8" customFormat="1" x14ac:dyDescent="0.35"/>
    <row r="30425" s="8" customFormat="1" x14ac:dyDescent="0.35"/>
    <row r="30426" s="8" customFormat="1" x14ac:dyDescent="0.35"/>
    <row r="30427" s="8" customFormat="1" x14ac:dyDescent="0.35"/>
    <row r="30428" s="8" customFormat="1" x14ac:dyDescent="0.35"/>
    <row r="30429" s="8" customFormat="1" x14ac:dyDescent="0.35"/>
    <row r="30430" s="8" customFormat="1" x14ac:dyDescent="0.35"/>
    <row r="30431" s="8" customFormat="1" x14ac:dyDescent="0.35"/>
    <row r="30432" s="8" customFormat="1" x14ac:dyDescent="0.35"/>
    <row r="30433" s="8" customFormat="1" x14ac:dyDescent="0.35"/>
    <row r="30434" s="8" customFormat="1" x14ac:dyDescent="0.35"/>
    <row r="30435" s="8" customFormat="1" x14ac:dyDescent="0.35"/>
    <row r="30436" s="8" customFormat="1" x14ac:dyDescent="0.35"/>
    <row r="30437" s="8" customFormat="1" x14ac:dyDescent="0.35"/>
    <row r="30438" s="8" customFormat="1" x14ac:dyDescent="0.35"/>
    <row r="30439" s="8" customFormat="1" x14ac:dyDescent="0.35"/>
    <row r="30440" s="8" customFormat="1" x14ac:dyDescent="0.35"/>
    <row r="30441" s="8" customFormat="1" x14ac:dyDescent="0.35"/>
    <row r="30442" s="8" customFormat="1" x14ac:dyDescent="0.35"/>
    <row r="30443" s="8" customFormat="1" x14ac:dyDescent="0.35"/>
    <row r="30444" s="8" customFormat="1" x14ac:dyDescent="0.35"/>
    <row r="30445" s="8" customFormat="1" x14ac:dyDescent="0.35"/>
    <row r="30446" s="8" customFormat="1" x14ac:dyDescent="0.35"/>
    <row r="30447" s="8" customFormat="1" x14ac:dyDescent="0.35"/>
    <row r="30448" s="8" customFormat="1" x14ac:dyDescent="0.35"/>
    <row r="30449" s="8" customFormat="1" x14ac:dyDescent="0.35"/>
    <row r="30450" s="8" customFormat="1" x14ac:dyDescent="0.35"/>
    <row r="30451" s="8" customFormat="1" x14ac:dyDescent="0.35"/>
    <row r="30452" s="8" customFormat="1" x14ac:dyDescent="0.35"/>
    <row r="30453" s="8" customFormat="1" x14ac:dyDescent="0.35"/>
    <row r="30454" s="8" customFormat="1" x14ac:dyDescent="0.35"/>
    <row r="30455" s="8" customFormat="1" x14ac:dyDescent="0.35"/>
    <row r="30456" s="8" customFormat="1" x14ac:dyDescent="0.35"/>
    <row r="30457" s="8" customFormat="1" x14ac:dyDescent="0.35"/>
    <row r="30458" s="8" customFormat="1" x14ac:dyDescent="0.35"/>
    <row r="30459" s="8" customFormat="1" x14ac:dyDescent="0.35"/>
    <row r="30460" s="8" customFormat="1" x14ac:dyDescent="0.35"/>
    <row r="30461" s="8" customFormat="1" x14ac:dyDescent="0.35"/>
    <row r="30462" s="8" customFormat="1" x14ac:dyDescent="0.35"/>
    <row r="30463" s="8" customFormat="1" x14ac:dyDescent="0.35"/>
    <row r="30464" s="8" customFormat="1" x14ac:dyDescent="0.35"/>
    <row r="30465" s="8" customFormat="1" x14ac:dyDescent="0.35"/>
    <row r="30466" s="8" customFormat="1" x14ac:dyDescent="0.35"/>
    <row r="30467" s="8" customFormat="1" x14ac:dyDescent="0.35"/>
    <row r="30468" s="8" customFormat="1" x14ac:dyDescent="0.35"/>
    <row r="30469" s="8" customFormat="1" x14ac:dyDescent="0.35"/>
    <row r="30470" s="8" customFormat="1" x14ac:dyDescent="0.35"/>
    <row r="30471" s="8" customFormat="1" x14ac:dyDescent="0.35"/>
    <row r="30472" s="8" customFormat="1" x14ac:dyDescent="0.35"/>
    <row r="30473" s="8" customFormat="1" x14ac:dyDescent="0.35"/>
    <row r="30474" s="8" customFormat="1" x14ac:dyDescent="0.35"/>
    <row r="30475" s="8" customFormat="1" x14ac:dyDescent="0.35"/>
    <row r="30476" s="8" customFormat="1" x14ac:dyDescent="0.35"/>
    <row r="30477" s="8" customFormat="1" x14ac:dyDescent="0.35"/>
    <row r="30478" s="8" customFormat="1" x14ac:dyDescent="0.35"/>
    <row r="30479" s="8" customFormat="1" x14ac:dyDescent="0.35"/>
    <row r="30480" s="8" customFormat="1" x14ac:dyDescent="0.35"/>
    <row r="30481" s="8" customFormat="1" x14ac:dyDescent="0.35"/>
    <row r="30482" s="8" customFormat="1" x14ac:dyDescent="0.35"/>
    <row r="30483" s="8" customFormat="1" x14ac:dyDescent="0.35"/>
    <row r="30484" s="8" customFormat="1" x14ac:dyDescent="0.35"/>
    <row r="30485" s="8" customFormat="1" x14ac:dyDescent="0.35"/>
    <row r="30486" s="8" customFormat="1" x14ac:dyDescent="0.35"/>
    <row r="30487" s="8" customFormat="1" x14ac:dyDescent="0.35"/>
    <row r="30488" s="8" customFormat="1" x14ac:dyDescent="0.35"/>
    <row r="30489" s="8" customFormat="1" x14ac:dyDescent="0.35"/>
    <row r="30490" s="8" customFormat="1" x14ac:dyDescent="0.35"/>
    <row r="30491" s="8" customFormat="1" x14ac:dyDescent="0.35"/>
    <row r="30492" s="8" customFormat="1" x14ac:dyDescent="0.35"/>
    <row r="30493" s="8" customFormat="1" x14ac:dyDescent="0.35"/>
    <row r="30494" s="8" customFormat="1" x14ac:dyDescent="0.35"/>
    <row r="30495" s="8" customFormat="1" x14ac:dyDescent="0.35"/>
    <row r="30496" s="8" customFormat="1" x14ac:dyDescent="0.35"/>
    <row r="30497" s="8" customFormat="1" x14ac:dyDescent="0.35"/>
    <row r="30498" s="8" customFormat="1" x14ac:dyDescent="0.35"/>
    <row r="30499" s="8" customFormat="1" x14ac:dyDescent="0.35"/>
    <row r="30500" s="8" customFormat="1" x14ac:dyDescent="0.35"/>
    <row r="30501" s="8" customFormat="1" x14ac:dyDescent="0.35"/>
    <row r="30502" s="8" customFormat="1" x14ac:dyDescent="0.35"/>
    <row r="30503" s="8" customFormat="1" x14ac:dyDescent="0.35"/>
    <row r="30504" s="8" customFormat="1" x14ac:dyDescent="0.35"/>
    <row r="30505" s="8" customFormat="1" x14ac:dyDescent="0.35"/>
    <row r="30506" s="8" customFormat="1" x14ac:dyDescent="0.35"/>
    <row r="30507" s="8" customFormat="1" x14ac:dyDescent="0.35"/>
    <row r="30508" s="8" customFormat="1" x14ac:dyDescent="0.35"/>
    <row r="30509" s="8" customFormat="1" x14ac:dyDescent="0.35"/>
    <row r="30510" s="8" customFormat="1" x14ac:dyDescent="0.35"/>
    <row r="30511" s="8" customFormat="1" x14ac:dyDescent="0.35"/>
    <row r="30512" s="8" customFormat="1" x14ac:dyDescent="0.35"/>
    <row r="30513" s="8" customFormat="1" x14ac:dyDescent="0.35"/>
    <row r="30514" s="8" customFormat="1" x14ac:dyDescent="0.35"/>
    <row r="30515" s="8" customFormat="1" x14ac:dyDescent="0.35"/>
    <row r="30516" s="8" customFormat="1" x14ac:dyDescent="0.35"/>
    <row r="30517" s="8" customFormat="1" x14ac:dyDescent="0.35"/>
    <row r="30518" s="8" customFormat="1" x14ac:dyDescent="0.35"/>
    <row r="30519" s="8" customFormat="1" x14ac:dyDescent="0.35"/>
    <row r="30520" s="8" customFormat="1" x14ac:dyDescent="0.35"/>
    <row r="30521" s="8" customFormat="1" x14ac:dyDescent="0.35"/>
    <row r="30522" s="8" customFormat="1" x14ac:dyDescent="0.35"/>
    <row r="30523" s="8" customFormat="1" x14ac:dyDescent="0.35"/>
    <row r="30524" s="8" customFormat="1" x14ac:dyDescent="0.35"/>
    <row r="30525" s="8" customFormat="1" x14ac:dyDescent="0.35"/>
    <row r="30526" s="8" customFormat="1" x14ac:dyDescent="0.35"/>
    <row r="30527" s="8" customFormat="1" x14ac:dyDescent="0.35"/>
    <row r="30528" s="8" customFormat="1" x14ac:dyDescent="0.35"/>
    <row r="30529" s="8" customFormat="1" x14ac:dyDescent="0.35"/>
    <row r="30530" s="8" customFormat="1" x14ac:dyDescent="0.35"/>
    <row r="30531" s="8" customFormat="1" x14ac:dyDescent="0.35"/>
    <row r="30532" s="8" customFormat="1" x14ac:dyDescent="0.35"/>
    <row r="30533" s="8" customFormat="1" x14ac:dyDescent="0.35"/>
    <row r="30534" s="8" customFormat="1" x14ac:dyDescent="0.35"/>
    <row r="30535" s="8" customFormat="1" x14ac:dyDescent="0.35"/>
    <row r="30536" s="8" customFormat="1" x14ac:dyDescent="0.35"/>
    <row r="30537" s="8" customFormat="1" x14ac:dyDescent="0.35"/>
    <row r="30538" s="8" customFormat="1" x14ac:dyDescent="0.35"/>
    <row r="30539" s="8" customFormat="1" x14ac:dyDescent="0.35"/>
    <row r="30540" s="8" customFormat="1" x14ac:dyDescent="0.35"/>
    <row r="30541" s="8" customFormat="1" x14ac:dyDescent="0.35"/>
    <row r="30542" s="8" customFormat="1" x14ac:dyDescent="0.35"/>
    <row r="30543" s="8" customFormat="1" x14ac:dyDescent="0.35"/>
    <row r="30544" s="8" customFormat="1" x14ac:dyDescent="0.35"/>
    <row r="30545" s="8" customFormat="1" x14ac:dyDescent="0.35"/>
    <row r="30546" s="8" customFormat="1" x14ac:dyDescent="0.35"/>
    <row r="30547" s="8" customFormat="1" x14ac:dyDescent="0.35"/>
    <row r="30548" s="8" customFormat="1" x14ac:dyDescent="0.35"/>
    <row r="30549" s="8" customFormat="1" x14ac:dyDescent="0.35"/>
    <row r="30550" s="8" customFormat="1" x14ac:dyDescent="0.35"/>
    <row r="30551" s="8" customFormat="1" x14ac:dyDescent="0.35"/>
    <row r="30552" s="8" customFormat="1" x14ac:dyDescent="0.35"/>
    <row r="30553" s="8" customFormat="1" x14ac:dyDescent="0.35"/>
    <row r="30554" s="8" customFormat="1" x14ac:dyDescent="0.35"/>
    <row r="30555" s="8" customFormat="1" x14ac:dyDescent="0.35"/>
    <row r="30556" s="8" customFormat="1" x14ac:dyDescent="0.35"/>
    <row r="30557" s="8" customFormat="1" x14ac:dyDescent="0.35"/>
    <row r="30558" s="8" customFormat="1" x14ac:dyDescent="0.35"/>
    <row r="30559" s="8" customFormat="1" x14ac:dyDescent="0.35"/>
    <row r="30560" s="8" customFormat="1" x14ac:dyDescent="0.35"/>
    <row r="30561" s="8" customFormat="1" x14ac:dyDescent="0.35"/>
    <row r="30562" s="8" customFormat="1" x14ac:dyDescent="0.35"/>
    <row r="30563" s="8" customFormat="1" x14ac:dyDescent="0.35"/>
    <row r="30564" s="8" customFormat="1" x14ac:dyDescent="0.35"/>
    <row r="30565" s="8" customFormat="1" x14ac:dyDescent="0.35"/>
    <row r="30566" s="8" customFormat="1" x14ac:dyDescent="0.35"/>
    <row r="30567" s="8" customFormat="1" x14ac:dyDescent="0.35"/>
    <row r="30568" s="8" customFormat="1" x14ac:dyDescent="0.35"/>
    <row r="30569" s="8" customFormat="1" x14ac:dyDescent="0.35"/>
    <row r="30570" s="8" customFormat="1" x14ac:dyDescent="0.35"/>
    <row r="30571" s="8" customFormat="1" x14ac:dyDescent="0.35"/>
    <row r="30572" s="8" customFormat="1" x14ac:dyDescent="0.35"/>
    <row r="30573" s="8" customFormat="1" x14ac:dyDescent="0.35"/>
    <row r="30574" s="8" customFormat="1" x14ac:dyDescent="0.35"/>
    <row r="30575" s="8" customFormat="1" x14ac:dyDescent="0.35"/>
    <row r="30576" s="8" customFormat="1" x14ac:dyDescent="0.35"/>
    <row r="30577" s="8" customFormat="1" x14ac:dyDescent="0.35"/>
    <row r="30578" s="8" customFormat="1" x14ac:dyDescent="0.35"/>
    <row r="30579" s="8" customFormat="1" x14ac:dyDescent="0.35"/>
    <row r="30580" s="8" customFormat="1" x14ac:dyDescent="0.35"/>
    <row r="30581" s="8" customFormat="1" x14ac:dyDescent="0.35"/>
    <row r="30582" s="8" customFormat="1" x14ac:dyDescent="0.35"/>
    <row r="30583" s="8" customFormat="1" x14ac:dyDescent="0.35"/>
    <row r="30584" s="8" customFormat="1" x14ac:dyDescent="0.35"/>
    <row r="30585" s="8" customFormat="1" x14ac:dyDescent="0.35"/>
    <row r="30586" s="8" customFormat="1" x14ac:dyDescent="0.35"/>
    <row r="30587" s="8" customFormat="1" x14ac:dyDescent="0.35"/>
    <row r="30588" s="8" customFormat="1" x14ac:dyDescent="0.35"/>
    <row r="30589" s="8" customFormat="1" x14ac:dyDescent="0.35"/>
    <row r="30590" s="8" customFormat="1" x14ac:dyDescent="0.35"/>
    <row r="30591" s="8" customFormat="1" x14ac:dyDescent="0.35"/>
    <row r="30592" s="8" customFormat="1" x14ac:dyDescent="0.35"/>
    <row r="30593" s="8" customFormat="1" x14ac:dyDescent="0.35"/>
    <row r="30594" s="8" customFormat="1" x14ac:dyDescent="0.35"/>
    <row r="30595" s="8" customFormat="1" x14ac:dyDescent="0.35"/>
    <row r="30596" s="8" customFormat="1" x14ac:dyDescent="0.35"/>
    <row r="30597" s="8" customFormat="1" x14ac:dyDescent="0.35"/>
    <row r="30598" s="8" customFormat="1" x14ac:dyDescent="0.35"/>
    <row r="30599" s="8" customFormat="1" x14ac:dyDescent="0.35"/>
    <row r="30600" s="8" customFormat="1" x14ac:dyDescent="0.35"/>
    <row r="30601" s="8" customFormat="1" x14ac:dyDescent="0.35"/>
    <row r="30602" s="8" customFormat="1" x14ac:dyDescent="0.35"/>
    <row r="30603" s="8" customFormat="1" x14ac:dyDescent="0.35"/>
    <row r="30604" s="8" customFormat="1" x14ac:dyDescent="0.35"/>
    <row r="30605" s="8" customFormat="1" x14ac:dyDescent="0.35"/>
    <row r="30606" s="8" customFormat="1" x14ac:dyDescent="0.35"/>
    <row r="30607" s="8" customFormat="1" x14ac:dyDescent="0.35"/>
    <row r="30608" s="8" customFormat="1" x14ac:dyDescent="0.35"/>
    <row r="30609" s="8" customFormat="1" x14ac:dyDescent="0.35"/>
    <row r="30610" s="8" customFormat="1" x14ac:dyDescent="0.35"/>
    <row r="30611" s="8" customFormat="1" x14ac:dyDescent="0.35"/>
    <row r="30612" s="8" customFormat="1" x14ac:dyDescent="0.35"/>
    <row r="30613" s="8" customFormat="1" x14ac:dyDescent="0.35"/>
    <row r="30614" s="8" customFormat="1" x14ac:dyDescent="0.35"/>
    <row r="30615" s="8" customFormat="1" x14ac:dyDescent="0.35"/>
    <row r="30616" s="8" customFormat="1" x14ac:dyDescent="0.35"/>
    <row r="30617" s="8" customFormat="1" x14ac:dyDescent="0.35"/>
    <row r="30618" s="8" customFormat="1" x14ac:dyDescent="0.35"/>
    <row r="30619" s="8" customFormat="1" x14ac:dyDescent="0.35"/>
    <row r="30620" s="8" customFormat="1" x14ac:dyDescent="0.35"/>
    <row r="30621" s="8" customFormat="1" x14ac:dyDescent="0.35"/>
    <row r="30622" s="8" customFormat="1" x14ac:dyDescent="0.35"/>
    <row r="30623" s="8" customFormat="1" x14ac:dyDescent="0.35"/>
    <row r="30624" s="8" customFormat="1" x14ac:dyDescent="0.35"/>
    <row r="30625" s="8" customFormat="1" x14ac:dyDescent="0.35"/>
    <row r="30626" s="8" customFormat="1" x14ac:dyDescent="0.35"/>
    <row r="30627" s="8" customFormat="1" x14ac:dyDescent="0.35"/>
    <row r="30628" s="8" customFormat="1" x14ac:dyDescent="0.35"/>
    <row r="30629" s="8" customFormat="1" x14ac:dyDescent="0.35"/>
    <row r="30630" s="8" customFormat="1" x14ac:dyDescent="0.35"/>
    <row r="30631" s="8" customFormat="1" x14ac:dyDescent="0.35"/>
    <row r="30632" s="8" customFormat="1" x14ac:dyDescent="0.35"/>
    <row r="30633" s="8" customFormat="1" x14ac:dyDescent="0.35"/>
    <row r="30634" s="8" customFormat="1" x14ac:dyDescent="0.35"/>
    <row r="30635" s="8" customFormat="1" x14ac:dyDescent="0.35"/>
    <row r="30636" s="8" customFormat="1" x14ac:dyDescent="0.35"/>
    <row r="30637" s="8" customFormat="1" x14ac:dyDescent="0.35"/>
    <row r="30638" s="8" customFormat="1" x14ac:dyDescent="0.35"/>
    <row r="30639" s="8" customFormat="1" x14ac:dyDescent="0.35"/>
    <row r="30640" s="8" customFormat="1" x14ac:dyDescent="0.35"/>
    <row r="30641" s="8" customFormat="1" x14ac:dyDescent="0.35"/>
    <row r="30642" s="8" customFormat="1" x14ac:dyDescent="0.35"/>
    <row r="30643" s="8" customFormat="1" x14ac:dyDescent="0.35"/>
    <row r="30644" s="8" customFormat="1" x14ac:dyDescent="0.35"/>
    <row r="30645" s="8" customFormat="1" x14ac:dyDescent="0.35"/>
    <row r="30646" s="8" customFormat="1" x14ac:dyDescent="0.35"/>
    <row r="30647" s="8" customFormat="1" x14ac:dyDescent="0.35"/>
    <row r="30648" s="8" customFormat="1" x14ac:dyDescent="0.35"/>
    <row r="30649" s="8" customFormat="1" x14ac:dyDescent="0.35"/>
    <row r="30650" s="8" customFormat="1" x14ac:dyDescent="0.35"/>
    <row r="30651" s="8" customFormat="1" x14ac:dyDescent="0.35"/>
    <row r="30652" s="8" customFormat="1" x14ac:dyDescent="0.35"/>
    <row r="30653" s="8" customFormat="1" x14ac:dyDescent="0.35"/>
    <row r="30654" s="8" customFormat="1" x14ac:dyDescent="0.35"/>
    <row r="30655" s="8" customFormat="1" x14ac:dyDescent="0.35"/>
    <row r="30656" s="8" customFormat="1" x14ac:dyDescent="0.35"/>
    <row r="30657" s="8" customFormat="1" x14ac:dyDescent="0.35"/>
    <row r="30658" s="8" customFormat="1" x14ac:dyDescent="0.35"/>
    <row r="30659" s="8" customFormat="1" x14ac:dyDescent="0.35"/>
    <row r="30660" s="8" customFormat="1" x14ac:dyDescent="0.35"/>
    <row r="30661" s="8" customFormat="1" x14ac:dyDescent="0.35"/>
    <row r="30662" s="8" customFormat="1" x14ac:dyDescent="0.35"/>
    <row r="30663" s="8" customFormat="1" x14ac:dyDescent="0.35"/>
    <row r="30664" s="8" customFormat="1" x14ac:dyDescent="0.35"/>
    <row r="30665" s="8" customFormat="1" x14ac:dyDescent="0.35"/>
    <row r="30666" s="8" customFormat="1" x14ac:dyDescent="0.35"/>
    <row r="30667" s="8" customFormat="1" x14ac:dyDescent="0.35"/>
    <row r="30668" s="8" customFormat="1" x14ac:dyDescent="0.35"/>
    <row r="30669" s="8" customFormat="1" x14ac:dyDescent="0.35"/>
    <row r="30670" s="8" customFormat="1" x14ac:dyDescent="0.35"/>
    <row r="30671" s="8" customFormat="1" x14ac:dyDescent="0.35"/>
    <row r="30672" s="8" customFormat="1" x14ac:dyDescent="0.35"/>
    <row r="30673" s="8" customFormat="1" x14ac:dyDescent="0.35"/>
    <row r="30674" s="8" customFormat="1" x14ac:dyDescent="0.35"/>
    <row r="30675" s="8" customFormat="1" x14ac:dyDescent="0.35"/>
    <row r="30676" s="8" customFormat="1" x14ac:dyDescent="0.35"/>
    <row r="30677" s="8" customFormat="1" x14ac:dyDescent="0.35"/>
    <row r="30678" s="8" customFormat="1" x14ac:dyDescent="0.35"/>
    <row r="30679" s="8" customFormat="1" x14ac:dyDescent="0.35"/>
    <row r="30680" s="8" customFormat="1" x14ac:dyDescent="0.35"/>
    <row r="30681" s="8" customFormat="1" x14ac:dyDescent="0.35"/>
    <row r="30682" s="8" customFormat="1" x14ac:dyDescent="0.35"/>
    <row r="30683" s="8" customFormat="1" x14ac:dyDescent="0.35"/>
    <row r="30684" s="8" customFormat="1" x14ac:dyDescent="0.35"/>
    <row r="30685" s="8" customFormat="1" x14ac:dyDescent="0.35"/>
    <row r="30686" s="8" customFormat="1" x14ac:dyDescent="0.35"/>
    <row r="30687" s="8" customFormat="1" x14ac:dyDescent="0.35"/>
    <row r="30688" s="8" customFormat="1" x14ac:dyDescent="0.35"/>
    <row r="30689" s="8" customFormat="1" x14ac:dyDescent="0.35"/>
    <row r="30690" s="8" customFormat="1" x14ac:dyDescent="0.35"/>
    <row r="30691" s="8" customFormat="1" x14ac:dyDescent="0.35"/>
    <row r="30692" s="8" customFormat="1" x14ac:dyDescent="0.35"/>
    <row r="30693" s="8" customFormat="1" x14ac:dyDescent="0.35"/>
    <row r="30694" s="8" customFormat="1" x14ac:dyDescent="0.35"/>
    <row r="30695" s="8" customFormat="1" x14ac:dyDescent="0.35"/>
    <row r="30696" s="8" customFormat="1" x14ac:dyDescent="0.35"/>
    <row r="30697" s="8" customFormat="1" x14ac:dyDescent="0.35"/>
    <row r="30698" s="8" customFormat="1" x14ac:dyDescent="0.35"/>
    <row r="30699" s="8" customFormat="1" x14ac:dyDescent="0.35"/>
    <row r="30700" s="8" customFormat="1" x14ac:dyDescent="0.35"/>
    <row r="30701" s="8" customFormat="1" x14ac:dyDescent="0.35"/>
    <row r="30702" s="8" customFormat="1" x14ac:dyDescent="0.35"/>
    <row r="30703" s="8" customFormat="1" x14ac:dyDescent="0.35"/>
    <row r="30704" s="8" customFormat="1" x14ac:dyDescent="0.35"/>
    <row r="30705" s="8" customFormat="1" x14ac:dyDescent="0.35"/>
    <row r="30706" s="8" customFormat="1" x14ac:dyDescent="0.35"/>
    <row r="30707" s="8" customFormat="1" x14ac:dyDescent="0.35"/>
    <row r="30708" s="8" customFormat="1" x14ac:dyDescent="0.35"/>
    <row r="30709" s="8" customFormat="1" x14ac:dyDescent="0.35"/>
    <row r="30710" s="8" customFormat="1" x14ac:dyDescent="0.35"/>
    <row r="30711" s="8" customFormat="1" x14ac:dyDescent="0.35"/>
    <row r="30712" s="8" customFormat="1" x14ac:dyDescent="0.35"/>
    <row r="30713" s="8" customFormat="1" x14ac:dyDescent="0.35"/>
    <row r="30714" s="8" customFormat="1" x14ac:dyDescent="0.35"/>
    <row r="30715" s="8" customFormat="1" x14ac:dyDescent="0.35"/>
    <row r="30716" s="8" customFormat="1" x14ac:dyDescent="0.35"/>
    <row r="30717" s="8" customFormat="1" x14ac:dyDescent="0.35"/>
    <row r="30718" s="8" customFormat="1" x14ac:dyDescent="0.35"/>
    <row r="30719" s="8" customFormat="1" x14ac:dyDescent="0.35"/>
    <row r="30720" s="8" customFormat="1" x14ac:dyDescent="0.35"/>
    <row r="30721" s="8" customFormat="1" x14ac:dyDescent="0.35"/>
    <row r="30722" s="8" customFormat="1" x14ac:dyDescent="0.35"/>
    <row r="30723" s="8" customFormat="1" x14ac:dyDescent="0.35"/>
    <row r="30724" s="8" customFormat="1" x14ac:dyDescent="0.35"/>
    <row r="30725" s="8" customFormat="1" x14ac:dyDescent="0.35"/>
    <row r="30726" s="8" customFormat="1" x14ac:dyDescent="0.35"/>
    <row r="30727" s="8" customFormat="1" x14ac:dyDescent="0.35"/>
    <row r="30728" s="8" customFormat="1" x14ac:dyDescent="0.35"/>
    <row r="30729" s="8" customFormat="1" x14ac:dyDescent="0.35"/>
    <row r="30730" s="8" customFormat="1" x14ac:dyDescent="0.35"/>
    <row r="30731" s="8" customFormat="1" x14ac:dyDescent="0.35"/>
    <row r="30732" s="8" customFormat="1" x14ac:dyDescent="0.35"/>
    <row r="30733" s="8" customFormat="1" x14ac:dyDescent="0.35"/>
    <row r="30734" s="8" customFormat="1" x14ac:dyDescent="0.35"/>
    <row r="30735" s="8" customFormat="1" x14ac:dyDescent="0.35"/>
    <row r="30736" s="8" customFormat="1" x14ac:dyDescent="0.35"/>
    <row r="30737" s="8" customFormat="1" x14ac:dyDescent="0.35"/>
    <row r="30738" s="8" customFormat="1" x14ac:dyDescent="0.35"/>
    <row r="30739" s="8" customFormat="1" x14ac:dyDescent="0.35"/>
    <row r="30740" s="8" customFormat="1" x14ac:dyDescent="0.35"/>
    <row r="30741" s="8" customFormat="1" x14ac:dyDescent="0.35"/>
    <row r="30742" s="8" customFormat="1" x14ac:dyDescent="0.35"/>
    <row r="30743" s="8" customFormat="1" x14ac:dyDescent="0.35"/>
    <row r="30744" s="8" customFormat="1" x14ac:dyDescent="0.35"/>
    <row r="30745" s="8" customFormat="1" x14ac:dyDescent="0.35"/>
    <row r="30746" s="8" customFormat="1" x14ac:dyDescent="0.35"/>
    <row r="30747" s="8" customFormat="1" x14ac:dyDescent="0.35"/>
    <row r="30748" s="8" customFormat="1" x14ac:dyDescent="0.35"/>
    <row r="30749" s="8" customFormat="1" x14ac:dyDescent="0.35"/>
    <row r="30750" s="8" customFormat="1" x14ac:dyDescent="0.35"/>
    <row r="30751" s="8" customFormat="1" x14ac:dyDescent="0.35"/>
    <row r="30752" s="8" customFormat="1" x14ac:dyDescent="0.35"/>
    <row r="30753" s="8" customFormat="1" x14ac:dyDescent="0.35"/>
    <row r="30754" s="8" customFormat="1" x14ac:dyDescent="0.35"/>
    <row r="30755" s="8" customFormat="1" x14ac:dyDescent="0.35"/>
    <row r="30756" s="8" customFormat="1" x14ac:dyDescent="0.35"/>
    <row r="30757" s="8" customFormat="1" x14ac:dyDescent="0.35"/>
    <row r="30758" s="8" customFormat="1" x14ac:dyDescent="0.35"/>
    <row r="30759" s="8" customFormat="1" x14ac:dyDescent="0.35"/>
    <row r="30760" s="8" customFormat="1" x14ac:dyDescent="0.35"/>
    <row r="30761" s="8" customFormat="1" x14ac:dyDescent="0.35"/>
    <row r="30762" s="8" customFormat="1" x14ac:dyDescent="0.35"/>
    <row r="30763" s="8" customFormat="1" x14ac:dyDescent="0.35"/>
    <row r="30764" s="8" customFormat="1" x14ac:dyDescent="0.35"/>
    <row r="30765" s="8" customFormat="1" x14ac:dyDescent="0.35"/>
    <row r="30766" s="8" customFormat="1" x14ac:dyDescent="0.35"/>
    <row r="30767" s="8" customFormat="1" x14ac:dyDescent="0.35"/>
    <row r="30768" s="8" customFormat="1" x14ac:dyDescent="0.35"/>
    <row r="30769" s="8" customFormat="1" x14ac:dyDescent="0.35"/>
    <row r="30770" s="8" customFormat="1" x14ac:dyDescent="0.35"/>
    <row r="30771" s="8" customFormat="1" x14ac:dyDescent="0.35"/>
    <row r="30772" s="8" customFormat="1" x14ac:dyDescent="0.35"/>
    <row r="30773" s="8" customFormat="1" x14ac:dyDescent="0.35"/>
    <row r="30774" s="8" customFormat="1" x14ac:dyDescent="0.35"/>
    <row r="30775" s="8" customFormat="1" x14ac:dyDescent="0.35"/>
    <row r="30776" s="8" customFormat="1" x14ac:dyDescent="0.35"/>
    <row r="30777" s="8" customFormat="1" x14ac:dyDescent="0.35"/>
    <row r="30778" s="8" customFormat="1" x14ac:dyDescent="0.35"/>
    <row r="30779" s="8" customFormat="1" x14ac:dyDescent="0.35"/>
    <row r="30780" s="8" customFormat="1" x14ac:dyDescent="0.35"/>
    <row r="30781" s="8" customFormat="1" x14ac:dyDescent="0.35"/>
    <row r="30782" s="8" customFormat="1" x14ac:dyDescent="0.35"/>
    <row r="30783" s="8" customFormat="1" x14ac:dyDescent="0.35"/>
    <row r="30784" s="8" customFormat="1" x14ac:dyDescent="0.35"/>
    <row r="30785" s="8" customFormat="1" x14ac:dyDescent="0.35"/>
    <row r="30786" s="8" customFormat="1" x14ac:dyDescent="0.35"/>
    <row r="30787" s="8" customFormat="1" x14ac:dyDescent="0.35"/>
    <row r="30788" s="8" customFormat="1" x14ac:dyDescent="0.35"/>
    <row r="30789" s="8" customFormat="1" x14ac:dyDescent="0.35"/>
    <row r="30790" s="8" customFormat="1" x14ac:dyDescent="0.35"/>
    <row r="30791" s="8" customFormat="1" x14ac:dyDescent="0.35"/>
    <row r="30792" s="8" customFormat="1" x14ac:dyDescent="0.35"/>
    <row r="30793" s="8" customFormat="1" x14ac:dyDescent="0.35"/>
    <row r="30794" s="8" customFormat="1" x14ac:dyDescent="0.35"/>
    <row r="30795" s="8" customFormat="1" x14ac:dyDescent="0.35"/>
    <row r="30796" s="8" customFormat="1" x14ac:dyDescent="0.35"/>
    <row r="30797" s="8" customFormat="1" x14ac:dyDescent="0.35"/>
    <row r="30798" s="8" customFormat="1" x14ac:dyDescent="0.35"/>
    <row r="30799" s="8" customFormat="1" x14ac:dyDescent="0.35"/>
    <row r="30800" s="8" customFormat="1" x14ac:dyDescent="0.35"/>
    <row r="30801" s="8" customFormat="1" x14ac:dyDescent="0.35"/>
    <row r="30802" s="8" customFormat="1" x14ac:dyDescent="0.35"/>
    <row r="30803" s="8" customFormat="1" x14ac:dyDescent="0.35"/>
    <row r="30804" s="8" customFormat="1" x14ac:dyDescent="0.35"/>
    <row r="30805" s="8" customFormat="1" x14ac:dyDescent="0.35"/>
    <row r="30806" s="8" customFormat="1" x14ac:dyDescent="0.35"/>
    <row r="30807" s="8" customFormat="1" x14ac:dyDescent="0.35"/>
    <row r="30808" s="8" customFormat="1" x14ac:dyDescent="0.35"/>
    <row r="30809" s="8" customFormat="1" x14ac:dyDescent="0.35"/>
    <row r="30810" s="8" customFormat="1" x14ac:dyDescent="0.35"/>
    <row r="30811" s="8" customFormat="1" x14ac:dyDescent="0.35"/>
    <row r="30812" s="8" customFormat="1" x14ac:dyDescent="0.35"/>
    <row r="30813" s="8" customFormat="1" x14ac:dyDescent="0.35"/>
    <row r="30814" s="8" customFormat="1" x14ac:dyDescent="0.35"/>
    <row r="30815" s="8" customFormat="1" x14ac:dyDescent="0.35"/>
    <row r="30816" s="8" customFormat="1" x14ac:dyDescent="0.35"/>
    <row r="30817" s="8" customFormat="1" x14ac:dyDescent="0.35"/>
    <row r="30818" s="8" customFormat="1" x14ac:dyDescent="0.35"/>
    <row r="30819" s="8" customFormat="1" x14ac:dyDescent="0.35"/>
    <row r="30820" s="8" customFormat="1" x14ac:dyDescent="0.35"/>
    <row r="30821" s="8" customFormat="1" x14ac:dyDescent="0.35"/>
    <row r="30822" s="8" customFormat="1" x14ac:dyDescent="0.35"/>
    <row r="30823" s="8" customFormat="1" x14ac:dyDescent="0.35"/>
    <row r="30824" s="8" customFormat="1" x14ac:dyDescent="0.35"/>
    <row r="30825" s="8" customFormat="1" x14ac:dyDescent="0.35"/>
    <row r="30826" s="8" customFormat="1" x14ac:dyDescent="0.35"/>
    <row r="30827" s="8" customFormat="1" x14ac:dyDescent="0.35"/>
    <row r="30828" s="8" customFormat="1" x14ac:dyDescent="0.35"/>
    <row r="30829" s="8" customFormat="1" x14ac:dyDescent="0.35"/>
    <row r="30830" s="8" customFormat="1" x14ac:dyDescent="0.35"/>
    <row r="30831" s="8" customFormat="1" x14ac:dyDescent="0.35"/>
    <row r="30832" s="8" customFormat="1" x14ac:dyDescent="0.35"/>
    <row r="30833" s="8" customFormat="1" x14ac:dyDescent="0.35"/>
    <row r="30834" s="8" customFormat="1" x14ac:dyDescent="0.35"/>
    <row r="30835" s="8" customFormat="1" x14ac:dyDescent="0.35"/>
    <row r="30836" s="8" customFormat="1" x14ac:dyDescent="0.35"/>
    <row r="30837" s="8" customFormat="1" x14ac:dyDescent="0.35"/>
    <row r="30838" s="8" customFormat="1" x14ac:dyDescent="0.35"/>
    <row r="30839" s="8" customFormat="1" x14ac:dyDescent="0.35"/>
    <row r="30840" s="8" customFormat="1" x14ac:dyDescent="0.35"/>
    <row r="30841" s="8" customFormat="1" x14ac:dyDescent="0.35"/>
    <row r="30842" s="8" customFormat="1" x14ac:dyDescent="0.35"/>
    <row r="30843" s="8" customFormat="1" x14ac:dyDescent="0.35"/>
    <row r="30844" s="8" customFormat="1" x14ac:dyDescent="0.35"/>
    <row r="30845" s="8" customFormat="1" x14ac:dyDescent="0.35"/>
    <row r="30846" s="8" customFormat="1" x14ac:dyDescent="0.35"/>
    <row r="30847" s="8" customFormat="1" x14ac:dyDescent="0.35"/>
    <row r="30848" s="8" customFormat="1" x14ac:dyDescent="0.35"/>
    <row r="30849" s="8" customFormat="1" x14ac:dyDescent="0.35"/>
    <row r="30850" s="8" customFormat="1" x14ac:dyDescent="0.35"/>
    <row r="30851" s="8" customFormat="1" x14ac:dyDescent="0.35"/>
    <row r="30852" s="8" customFormat="1" x14ac:dyDescent="0.35"/>
    <row r="30853" s="8" customFormat="1" x14ac:dyDescent="0.35"/>
    <row r="30854" s="8" customFormat="1" x14ac:dyDescent="0.35"/>
    <row r="30855" s="8" customFormat="1" x14ac:dyDescent="0.35"/>
    <row r="30856" s="8" customFormat="1" x14ac:dyDescent="0.35"/>
    <row r="30857" s="8" customFormat="1" x14ac:dyDescent="0.35"/>
    <row r="30858" s="8" customFormat="1" x14ac:dyDescent="0.35"/>
    <row r="30859" s="8" customFormat="1" x14ac:dyDescent="0.35"/>
    <row r="30860" s="8" customFormat="1" x14ac:dyDescent="0.35"/>
    <row r="30861" s="8" customFormat="1" x14ac:dyDescent="0.35"/>
    <row r="30862" s="8" customFormat="1" x14ac:dyDescent="0.35"/>
    <row r="30863" s="8" customFormat="1" x14ac:dyDescent="0.35"/>
    <row r="30864" s="8" customFormat="1" x14ac:dyDescent="0.35"/>
    <row r="30865" s="8" customFormat="1" x14ac:dyDescent="0.35"/>
    <row r="30866" s="8" customFormat="1" x14ac:dyDescent="0.35"/>
    <row r="30867" s="8" customFormat="1" x14ac:dyDescent="0.35"/>
    <row r="30868" s="8" customFormat="1" x14ac:dyDescent="0.35"/>
    <row r="30869" s="8" customFormat="1" x14ac:dyDescent="0.35"/>
    <row r="30870" s="8" customFormat="1" x14ac:dyDescent="0.35"/>
    <row r="30871" s="8" customFormat="1" x14ac:dyDescent="0.35"/>
    <row r="30872" s="8" customFormat="1" x14ac:dyDescent="0.35"/>
    <row r="30873" s="8" customFormat="1" x14ac:dyDescent="0.35"/>
    <row r="30874" s="8" customFormat="1" x14ac:dyDescent="0.35"/>
    <row r="30875" s="8" customFormat="1" x14ac:dyDescent="0.35"/>
    <row r="30876" s="8" customFormat="1" x14ac:dyDescent="0.35"/>
    <row r="30877" s="8" customFormat="1" x14ac:dyDescent="0.35"/>
    <row r="30878" s="8" customFormat="1" x14ac:dyDescent="0.35"/>
    <row r="30879" s="8" customFormat="1" x14ac:dyDescent="0.35"/>
    <row r="30880" s="8" customFormat="1" x14ac:dyDescent="0.35"/>
    <row r="30881" s="8" customFormat="1" x14ac:dyDescent="0.35"/>
    <row r="30882" s="8" customFormat="1" x14ac:dyDescent="0.35"/>
    <row r="30883" s="8" customFormat="1" x14ac:dyDescent="0.35"/>
    <row r="30884" s="8" customFormat="1" x14ac:dyDescent="0.35"/>
    <row r="30885" s="8" customFormat="1" x14ac:dyDescent="0.35"/>
    <row r="30886" s="8" customFormat="1" x14ac:dyDescent="0.35"/>
    <row r="30887" s="8" customFormat="1" x14ac:dyDescent="0.35"/>
    <row r="30888" s="8" customFormat="1" x14ac:dyDescent="0.35"/>
    <row r="30889" s="8" customFormat="1" x14ac:dyDescent="0.35"/>
    <row r="30890" s="8" customFormat="1" x14ac:dyDescent="0.35"/>
    <row r="30891" s="8" customFormat="1" x14ac:dyDescent="0.35"/>
    <row r="30892" s="8" customFormat="1" x14ac:dyDescent="0.35"/>
    <row r="30893" s="8" customFormat="1" x14ac:dyDescent="0.35"/>
    <row r="30894" s="8" customFormat="1" x14ac:dyDescent="0.35"/>
    <row r="30895" s="8" customFormat="1" x14ac:dyDescent="0.35"/>
    <row r="30896" s="8" customFormat="1" x14ac:dyDescent="0.35"/>
    <row r="30897" s="8" customFormat="1" x14ac:dyDescent="0.35"/>
    <row r="30898" s="8" customFormat="1" x14ac:dyDescent="0.35"/>
    <row r="30899" s="8" customFormat="1" x14ac:dyDescent="0.35"/>
    <row r="30900" s="8" customFormat="1" x14ac:dyDescent="0.35"/>
    <row r="30901" s="8" customFormat="1" x14ac:dyDescent="0.35"/>
    <row r="30902" s="8" customFormat="1" x14ac:dyDescent="0.35"/>
    <row r="30903" s="8" customFormat="1" x14ac:dyDescent="0.35"/>
    <row r="30904" s="8" customFormat="1" x14ac:dyDescent="0.35"/>
    <row r="30905" s="8" customFormat="1" x14ac:dyDescent="0.35"/>
    <row r="30906" s="8" customFormat="1" x14ac:dyDescent="0.35"/>
    <row r="30907" s="8" customFormat="1" x14ac:dyDescent="0.35"/>
    <row r="30908" s="8" customFormat="1" x14ac:dyDescent="0.35"/>
    <row r="30909" s="8" customFormat="1" x14ac:dyDescent="0.35"/>
    <row r="30910" s="8" customFormat="1" x14ac:dyDescent="0.35"/>
    <row r="30911" s="8" customFormat="1" x14ac:dyDescent="0.35"/>
    <row r="30912" s="8" customFormat="1" x14ac:dyDescent="0.35"/>
    <row r="30913" s="8" customFormat="1" x14ac:dyDescent="0.35"/>
    <row r="30914" s="8" customFormat="1" x14ac:dyDescent="0.35"/>
    <row r="30915" s="8" customFormat="1" x14ac:dyDescent="0.35"/>
    <row r="30916" s="8" customFormat="1" x14ac:dyDescent="0.35"/>
    <row r="30917" s="8" customFormat="1" x14ac:dyDescent="0.35"/>
    <row r="30918" s="8" customFormat="1" x14ac:dyDescent="0.35"/>
    <row r="30919" s="8" customFormat="1" x14ac:dyDescent="0.35"/>
    <row r="30920" s="8" customFormat="1" x14ac:dyDescent="0.35"/>
    <row r="30921" s="8" customFormat="1" x14ac:dyDescent="0.35"/>
    <row r="30922" s="8" customFormat="1" x14ac:dyDescent="0.35"/>
    <row r="30923" s="8" customFormat="1" x14ac:dyDescent="0.35"/>
    <row r="30924" s="8" customFormat="1" x14ac:dyDescent="0.35"/>
    <row r="30925" s="8" customFormat="1" x14ac:dyDescent="0.35"/>
    <row r="30926" s="8" customFormat="1" x14ac:dyDescent="0.35"/>
    <row r="30927" s="8" customFormat="1" x14ac:dyDescent="0.35"/>
    <row r="30928" s="8" customFormat="1" x14ac:dyDescent="0.35"/>
    <row r="30929" s="8" customFormat="1" x14ac:dyDescent="0.35"/>
    <row r="30930" s="8" customFormat="1" x14ac:dyDescent="0.35"/>
    <row r="30931" s="8" customFormat="1" x14ac:dyDescent="0.35"/>
    <row r="30932" s="8" customFormat="1" x14ac:dyDescent="0.35"/>
    <row r="30933" s="8" customFormat="1" x14ac:dyDescent="0.35"/>
    <row r="30934" s="8" customFormat="1" x14ac:dyDescent="0.35"/>
    <row r="30935" s="8" customFormat="1" x14ac:dyDescent="0.35"/>
    <row r="30936" s="8" customFormat="1" x14ac:dyDescent="0.35"/>
    <row r="30937" s="8" customFormat="1" x14ac:dyDescent="0.35"/>
    <row r="30938" s="8" customFormat="1" x14ac:dyDescent="0.35"/>
    <row r="30939" s="8" customFormat="1" x14ac:dyDescent="0.35"/>
    <row r="30940" s="8" customFormat="1" x14ac:dyDescent="0.35"/>
    <row r="30941" s="8" customFormat="1" x14ac:dyDescent="0.35"/>
    <row r="30942" s="8" customFormat="1" x14ac:dyDescent="0.35"/>
    <row r="30943" s="8" customFormat="1" x14ac:dyDescent="0.35"/>
    <row r="30944" s="8" customFormat="1" x14ac:dyDescent="0.35"/>
    <row r="30945" s="8" customFormat="1" x14ac:dyDescent="0.35"/>
    <row r="30946" s="8" customFormat="1" x14ac:dyDescent="0.35"/>
    <row r="30947" s="8" customFormat="1" x14ac:dyDescent="0.35"/>
    <row r="30948" s="8" customFormat="1" x14ac:dyDescent="0.35"/>
    <row r="30949" s="8" customFormat="1" x14ac:dyDescent="0.35"/>
    <row r="30950" s="8" customFormat="1" x14ac:dyDescent="0.35"/>
    <row r="30951" s="8" customFormat="1" x14ac:dyDescent="0.35"/>
    <row r="30952" s="8" customFormat="1" x14ac:dyDescent="0.35"/>
    <row r="30953" s="8" customFormat="1" x14ac:dyDescent="0.35"/>
    <row r="30954" s="8" customFormat="1" x14ac:dyDescent="0.35"/>
    <row r="30955" s="8" customFormat="1" x14ac:dyDescent="0.35"/>
    <row r="30956" s="8" customFormat="1" x14ac:dyDescent="0.35"/>
    <row r="30957" s="8" customFormat="1" x14ac:dyDescent="0.35"/>
    <row r="30958" s="8" customFormat="1" x14ac:dyDescent="0.35"/>
    <row r="30959" s="8" customFormat="1" x14ac:dyDescent="0.35"/>
    <row r="30960" s="8" customFormat="1" x14ac:dyDescent="0.35"/>
    <row r="30961" s="8" customFormat="1" x14ac:dyDescent="0.35"/>
    <row r="30962" s="8" customFormat="1" x14ac:dyDescent="0.35"/>
    <row r="30963" s="8" customFormat="1" x14ac:dyDescent="0.35"/>
    <row r="30964" s="8" customFormat="1" x14ac:dyDescent="0.35"/>
    <row r="30965" s="8" customFormat="1" x14ac:dyDescent="0.35"/>
    <row r="30966" s="8" customFormat="1" x14ac:dyDescent="0.35"/>
    <row r="30967" s="8" customFormat="1" x14ac:dyDescent="0.35"/>
    <row r="30968" s="8" customFormat="1" x14ac:dyDescent="0.35"/>
    <row r="30969" s="8" customFormat="1" x14ac:dyDescent="0.35"/>
    <row r="30970" s="8" customFormat="1" x14ac:dyDescent="0.35"/>
    <row r="30971" s="8" customFormat="1" x14ac:dyDescent="0.35"/>
    <row r="30972" s="8" customFormat="1" x14ac:dyDescent="0.35"/>
    <row r="30973" s="8" customFormat="1" x14ac:dyDescent="0.35"/>
    <row r="30974" s="8" customFormat="1" x14ac:dyDescent="0.35"/>
    <row r="30975" s="8" customFormat="1" x14ac:dyDescent="0.35"/>
    <row r="30976" s="8" customFormat="1" x14ac:dyDescent="0.35"/>
    <row r="30977" s="8" customFormat="1" x14ac:dyDescent="0.35"/>
    <row r="30978" s="8" customFormat="1" x14ac:dyDescent="0.35"/>
    <row r="30979" s="8" customFormat="1" x14ac:dyDescent="0.35"/>
    <row r="30980" s="8" customFormat="1" x14ac:dyDescent="0.35"/>
    <row r="30981" s="8" customFormat="1" x14ac:dyDescent="0.35"/>
    <row r="30982" s="8" customFormat="1" x14ac:dyDescent="0.35"/>
    <row r="30983" s="8" customFormat="1" x14ac:dyDescent="0.35"/>
    <row r="30984" s="8" customFormat="1" x14ac:dyDescent="0.35"/>
    <row r="30985" s="8" customFormat="1" x14ac:dyDescent="0.35"/>
    <row r="30986" s="8" customFormat="1" x14ac:dyDescent="0.35"/>
    <row r="30987" s="8" customFormat="1" x14ac:dyDescent="0.35"/>
    <row r="30988" s="8" customFormat="1" x14ac:dyDescent="0.35"/>
    <row r="30989" s="8" customFormat="1" x14ac:dyDescent="0.35"/>
    <row r="30990" s="8" customFormat="1" x14ac:dyDescent="0.35"/>
    <row r="30991" s="8" customFormat="1" x14ac:dyDescent="0.35"/>
    <row r="30992" s="8" customFormat="1" x14ac:dyDescent="0.35"/>
    <row r="30993" s="8" customFormat="1" x14ac:dyDescent="0.35"/>
    <row r="30994" s="8" customFormat="1" x14ac:dyDescent="0.35"/>
    <row r="30995" s="8" customFormat="1" x14ac:dyDescent="0.35"/>
    <row r="30996" s="8" customFormat="1" x14ac:dyDescent="0.35"/>
    <row r="30997" s="8" customFormat="1" x14ac:dyDescent="0.35"/>
    <row r="30998" s="8" customFormat="1" x14ac:dyDescent="0.35"/>
    <row r="30999" s="8" customFormat="1" x14ac:dyDescent="0.35"/>
    <row r="31000" s="8" customFormat="1" x14ac:dyDescent="0.35"/>
    <row r="31001" s="8" customFormat="1" x14ac:dyDescent="0.35"/>
    <row r="31002" s="8" customFormat="1" x14ac:dyDescent="0.35"/>
    <row r="31003" s="8" customFormat="1" x14ac:dyDescent="0.35"/>
    <row r="31004" s="8" customFormat="1" x14ac:dyDescent="0.35"/>
    <row r="31005" s="8" customFormat="1" x14ac:dyDescent="0.35"/>
    <row r="31006" s="8" customFormat="1" x14ac:dyDescent="0.35"/>
    <row r="31007" s="8" customFormat="1" x14ac:dyDescent="0.35"/>
    <row r="31008" s="8" customFormat="1" x14ac:dyDescent="0.35"/>
    <row r="31009" s="8" customFormat="1" x14ac:dyDescent="0.35"/>
    <row r="31010" s="8" customFormat="1" x14ac:dyDescent="0.35"/>
    <row r="31011" s="8" customFormat="1" x14ac:dyDescent="0.35"/>
    <row r="31012" s="8" customFormat="1" x14ac:dyDescent="0.35"/>
    <row r="31013" s="8" customFormat="1" x14ac:dyDescent="0.35"/>
    <row r="31014" s="8" customFormat="1" x14ac:dyDescent="0.35"/>
    <row r="31015" s="8" customFormat="1" x14ac:dyDescent="0.35"/>
    <row r="31016" s="8" customFormat="1" x14ac:dyDescent="0.35"/>
    <row r="31017" s="8" customFormat="1" x14ac:dyDescent="0.35"/>
    <row r="31018" s="8" customFormat="1" x14ac:dyDescent="0.35"/>
    <row r="31019" s="8" customFormat="1" x14ac:dyDescent="0.35"/>
    <row r="31020" s="8" customFormat="1" x14ac:dyDescent="0.35"/>
    <row r="31021" s="8" customFormat="1" x14ac:dyDescent="0.35"/>
    <row r="31022" s="8" customFormat="1" x14ac:dyDescent="0.35"/>
    <row r="31023" s="8" customFormat="1" x14ac:dyDescent="0.35"/>
    <row r="31024" s="8" customFormat="1" x14ac:dyDescent="0.35"/>
    <row r="31025" s="8" customFormat="1" x14ac:dyDescent="0.35"/>
    <row r="31026" s="8" customFormat="1" x14ac:dyDescent="0.35"/>
    <row r="31027" s="8" customFormat="1" x14ac:dyDescent="0.35"/>
    <row r="31028" s="8" customFormat="1" x14ac:dyDescent="0.35"/>
    <row r="31029" s="8" customFormat="1" x14ac:dyDescent="0.35"/>
    <row r="31030" s="8" customFormat="1" x14ac:dyDescent="0.35"/>
    <row r="31031" s="8" customFormat="1" x14ac:dyDescent="0.35"/>
    <row r="31032" s="8" customFormat="1" x14ac:dyDescent="0.35"/>
    <row r="31033" s="8" customFormat="1" x14ac:dyDescent="0.35"/>
    <row r="31034" s="8" customFormat="1" x14ac:dyDescent="0.35"/>
    <row r="31035" s="8" customFormat="1" x14ac:dyDescent="0.35"/>
    <row r="31036" s="8" customFormat="1" x14ac:dyDescent="0.35"/>
    <row r="31037" s="8" customFormat="1" x14ac:dyDescent="0.35"/>
    <row r="31038" s="8" customFormat="1" x14ac:dyDescent="0.35"/>
    <row r="31039" s="8" customFormat="1" x14ac:dyDescent="0.35"/>
    <row r="31040" s="8" customFormat="1" x14ac:dyDescent="0.35"/>
    <row r="31041" s="8" customFormat="1" x14ac:dyDescent="0.35"/>
    <row r="31042" s="8" customFormat="1" x14ac:dyDescent="0.35"/>
    <row r="31043" s="8" customFormat="1" x14ac:dyDescent="0.35"/>
    <row r="31044" s="8" customFormat="1" x14ac:dyDescent="0.35"/>
    <row r="31045" s="8" customFormat="1" x14ac:dyDescent="0.35"/>
    <row r="31046" s="8" customFormat="1" x14ac:dyDescent="0.35"/>
    <row r="31047" s="8" customFormat="1" x14ac:dyDescent="0.35"/>
    <row r="31048" s="8" customFormat="1" x14ac:dyDescent="0.35"/>
    <row r="31049" s="8" customFormat="1" x14ac:dyDescent="0.35"/>
    <row r="31050" s="8" customFormat="1" x14ac:dyDescent="0.35"/>
    <row r="31051" s="8" customFormat="1" x14ac:dyDescent="0.35"/>
    <row r="31052" s="8" customFormat="1" x14ac:dyDescent="0.35"/>
    <row r="31053" s="8" customFormat="1" x14ac:dyDescent="0.35"/>
    <row r="31054" s="8" customFormat="1" x14ac:dyDescent="0.35"/>
    <row r="31055" s="8" customFormat="1" x14ac:dyDescent="0.35"/>
    <row r="31056" s="8" customFormat="1" x14ac:dyDescent="0.35"/>
    <row r="31057" s="8" customFormat="1" x14ac:dyDescent="0.35"/>
    <row r="31058" s="8" customFormat="1" x14ac:dyDescent="0.35"/>
    <row r="31059" s="8" customFormat="1" x14ac:dyDescent="0.35"/>
    <row r="31060" s="8" customFormat="1" x14ac:dyDescent="0.35"/>
    <row r="31061" s="8" customFormat="1" x14ac:dyDescent="0.35"/>
    <row r="31062" s="8" customFormat="1" x14ac:dyDescent="0.35"/>
    <row r="31063" s="8" customFormat="1" x14ac:dyDescent="0.35"/>
    <row r="31064" s="8" customFormat="1" x14ac:dyDescent="0.35"/>
    <row r="31065" s="8" customFormat="1" x14ac:dyDescent="0.35"/>
    <row r="31066" s="8" customFormat="1" x14ac:dyDescent="0.35"/>
    <row r="31067" s="8" customFormat="1" x14ac:dyDescent="0.35"/>
    <row r="31068" s="8" customFormat="1" x14ac:dyDescent="0.35"/>
    <row r="31069" s="8" customFormat="1" x14ac:dyDescent="0.35"/>
    <row r="31070" s="8" customFormat="1" x14ac:dyDescent="0.35"/>
    <row r="31071" s="8" customFormat="1" x14ac:dyDescent="0.35"/>
    <row r="31072" s="8" customFormat="1" x14ac:dyDescent="0.35"/>
    <row r="31073" s="8" customFormat="1" x14ac:dyDescent="0.35"/>
    <row r="31074" s="8" customFormat="1" x14ac:dyDescent="0.35"/>
    <row r="31075" s="8" customFormat="1" x14ac:dyDescent="0.35"/>
    <row r="31076" s="8" customFormat="1" x14ac:dyDescent="0.35"/>
    <row r="31077" s="8" customFormat="1" x14ac:dyDescent="0.35"/>
    <row r="31078" s="8" customFormat="1" x14ac:dyDescent="0.35"/>
    <row r="31079" s="8" customFormat="1" x14ac:dyDescent="0.35"/>
    <row r="31080" s="8" customFormat="1" x14ac:dyDescent="0.35"/>
    <row r="31081" s="8" customFormat="1" x14ac:dyDescent="0.35"/>
    <row r="31082" s="8" customFormat="1" x14ac:dyDescent="0.35"/>
    <row r="31083" s="8" customFormat="1" x14ac:dyDescent="0.35"/>
    <row r="31084" s="8" customFormat="1" x14ac:dyDescent="0.35"/>
    <row r="31085" s="8" customFormat="1" x14ac:dyDescent="0.35"/>
    <row r="31086" s="8" customFormat="1" x14ac:dyDescent="0.35"/>
    <row r="31087" s="8" customFormat="1" x14ac:dyDescent="0.35"/>
    <row r="31088" s="8" customFormat="1" x14ac:dyDescent="0.35"/>
    <row r="31089" s="8" customFormat="1" x14ac:dyDescent="0.35"/>
    <row r="31090" s="8" customFormat="1" x14ac:dyDescent="0.35"/>
    <row r="31091" s="8" customFormat="1" x14ac:dyDescent="0.35"/>
    <row r="31092" s="8" customFormat="1" x14ac:dyDescent="0.35"/>
    <row r="31093" s="8" customFormat="1" x14ac:dyDescent="0.35"/>
    <row r="31094" s="8" customFormat="1" x14ac:dyDescent="0.35"/>
    <row r="31095" s="8" customFormat="1" x14ac:dyDescent="0.35"/>
    <row r="31096" s="8" customFormat="1" x14ac:dyDescent="0.35"/>
    <row r="31097" s="8" customFormat="1" x14ac:dyDescent="0.35"/>
    <row r="31098" s="8" customFormat="1" x14ac:dyDescent="0.35"/>
    <row r="31099" s="8" customFormat="1" x14ac:dyDescent="0.35"/>
    <row r="31100" s="8" customFormat="1" x14ac:dyDescent="0.35"/>
    <row r="31101" s="8" customFormat="1" x14ac:dyDescent="0.35"/>
    <row r="31102" s="8" customFormat="1" x14ac:dyDescent="0.35"/>
    <row r="31103" s="8" customFormat="1" x14ac:dyDescent="0.35"/>
    <row r="31104" s="8" customFormat="1" x14ac:dyDescent="0.35"/>
    <row r="31105" s="8" customFormat="1" x14ac:dyDescent="0.35"/>
    <row r="31106" s="8" customFormat="1" x14ac:dyDescent="0.35"/>
    <row r="31107" s="8" customFormat="1" x14ac:dyDescent="0.35"/>
    <row r="31108" s="8" customFormat="1" x14ac:dyDescent="0.35"/>
    <row r="31109" s="8" customFormat="1" x14ac:dyDescent="0.35"/>
    <row r="31110" s="8" customFormat="1" x14ac:dyDescent="0.35"/>
    <row r="31111" s="8" customFormat="1" x14ac:dyDescent="0.35"/>
    <row r="31112" s="8" customFormat="1" x14ac:dyDescent="0.35"/>
    <row r="31113" s="8" customFormat="1" x14ac:dyDescent="0.35"/>
    <row r="31114" s="8" customFormat="1" x14ac:dyDescent="0.35"/>
    <row r="31115" s="8" customFormat="1" x14ac:dyDescent="0.35"/>
    <row r="31116" s="8" customFormat="1" x14ac:dyDescent="0.35"/>
    <row r="31117" s="8" customFormat="1" x14ac:dyDescent="0.35"/>
    <row r="31118" s="8" customFormat="1" x14ac:dyDescent="0.35"/>
    <row r="31119" s="8" customFormat="1" x14ac:dyDescent="0.35"/>
    <row r="31120" s="8" customFormat="1" x14ac:dyDescent="0.35"/>
    <row r="31121" s="8" customFormat="1" x14ac:dyDescent="0.35"/>
    <row r="31122" s="8" customFormat="1" x14ac:dyDescent="0.35"/>
    <row r="31123" s="8" customFormat="1" x14ac:dyDescent="0.35"/>
    <row r="31124" s="8" customFormat="1" x14ac:dyDescent="0.35"/>
    <row r="31125" s="8" customFormat="1" x14ac:dyDescent="0.35"/>
    <row r="31126" s="8" customFormat="1" x14ac:dyDescent="0.35"/>
    <row r="31127" s="8" customFormat="1" x14ac:dyDescent="0.35"/>
    <row r="31128" s="8" customFormat="1" x14ac:dyDescent="0.35"/>
    <row r="31129" s="8" customFormat="1" x14ac:dyDescent="0.35"/>
    <row r="31130" s="8" customFormat="1" x14ac:dyDescent="0.35"/>
    <row r="31131" s="8" customFormat="1" x14ac:dyDescent="0.35"/>
    <row r="31132" s="8" customFormat="1" x14ac:dyDescent="0.35"/>
    <row r="31133" s="8" customFormat="1" x14ac:dyDescent="0.35"/>
    <row r="31134" s="8" customFormat="1" x14ac:dyDescent="0.35"/>
    <row r="31135" s="8" customFormat="1" x14ac:dyDescent="0.35"/>
    <row r="31136" s="8" customFormat="1" x14ac:dyDescent="0.35"/>
    <row r="31137" s="8" customFormat="1" x14ac:dyDescent="0.35"/>
    <row r="31138" s="8" customFormat="1" x14ac:dyDescent="0.35"/>
    <row r="31139" s="8" customFormat="1" x14ac:dyDescent="0.35"/>
    <row r="31140" s="8" customFormat="1" x14ac:dyDescent="0.35"/>
    <row r="31141" s="8" customFormat="1" x14ac:dyDescent="0.35"/>
    <row r="31142" s="8" customFormat="1" x14ac:dyDescent="0.35"/>
    <row r="31143" s="8" customFormat="1" x14ac:dyDescent="0.35"/>
    <row r="31144" s="8" customFormat="1" x14ac:dyDescent="0.35"/>
    <row r="31145" s="8" customFormat="1" x14ac:dyDescent="0.35"/>
    <row r="31146" s="8" customFormat="1" x14ac:dyDescent="0.35"/>
    <row r="31147" s="8" customFormat="1" x14ac:dyDescent="0.35"/>
    <row r="31148" s="8" customFormat="1" x14ac:dyDescent="0.35"/>
    <row r="31149" s="8" customFormat="1" x14ac:dyDescent="0.35"/>
    <row r="31150" s="8" customFormat="1" x14ac:dyDescent="0.35"/>
    <row r="31151" s="8" customFormat="1" x14ac:dyDescent="0.35"/>
    <row r="31152" s="8" customFormat="1" x14ac:dyDescent="0.35"/>
    <row r="31153" s="8" customFormat="1" x14ac:dyDescent="0.35"/>
    <row r="31154" s="8" customFormat="1" x14ac:dyDescent="0.35"/>
    <row r="31155" s="8" customFormat="1" x14ac:dyDescent="0.35"/>
    <row r="31156" s="8" customFormat="1" x14ac:dyDescent="0.35"/>
    <row r="31157" s="8" customFormat="1" x14ac:dyDescent="0.35"/>
    <row r="31158" s="8" customFormat="1" x14ac:dyDescent="0.35"/>
    <row r="31159" s="8" customFormat="1" x14ac:dyDescent="0.35"/>
    <row r="31160" s="8" customFormat="1" x14ac:dyDescent="0.35"/>
    <row r="31161" s="8" customFormat="1" x14ac:dyDescent="0.35"/>
    <row r="31162" s="8" customFormat="1" x14ac:dyDescent="0.35"/>
    <row r="31163" s="8" customFormat="1" x14ac:dyDescent="0.35"/>
    <row r="31164" s="8" customFormat="1" x14ac:dyDescent="0.35"/>
    <row r="31165" s="8" customFormat="1" x14ac:dyDescent="0.35"/>
    <row r="31166" s="8" customFormat="1" x14ac:dyDescent="0.35"/>
    <row r="31167" s="8" customFormat="1" x14ac:dyDescent="0.35"/>
    <row r="31168" s="8" customFormat="1" x14ac:dyDescent="0.35"/>
    <row r="31169" s="8" customFormat="1" x14ac:dyDescent="0.35"/>
    <row r="31170" s="8" customFormat="1" x14ac:dyDescent="0.35"/>
    <row r="31171" s="8" customFormat="1" x14ac:dyDescent="0.35"/>
    <row r="31172" s="8" customFormat="1" x14ac:dyDescent="0.35"/>
    <row r="31173" s="8" customFormat="1" x14ac:dyDescent="0.35"/>
    <row r="31174" s="8" customFormat="1" x14ac:dyDescent="0.35"/>
    <row r="31175" s="8" customFormat="1" x14ac:dyDescent="0.35"/>
    <row r="31176" s="8" customFormat="1" x14ac:dyDescent="0.35"/>
    <row r="31177" s="8" customFormat="1" x14ac:dyDescent="0.35"/>
    <row r="31178" s="8" customFormat="1" x14ac:dyDescent="0.35"/>
    <row r="31179" s="8" customFormat="1" x14ac:dyDescent="0.35"/>
    <row r="31180" s="8" customFormat="1" x14ac:dyDescent="0.35"/>
    <row r="31181" s="8" customFormat="1" x14ac:dyDescent="0.35"/>
    <row r="31182" s="8" customFormat="1" x14ac:dyDescent="0.35"/>
    <row r="31183" s="8" customFormat="1" x14ac:dyDescent="0.35"/>
    <row r="31184" s="8" customFormat="1" x14ac:dyDescent="0.35"/>
    <row r="31185" s="8" customFormat="1" x14ac:dyDescent="0.35"/>
    <row r="31186" s="8" customFormat="1" x14ac:dyDescent="0.35"/>
    <row r="31187" s="8" customFormat="1" x14ac:dyDescent="0.35"/>
    <row r="31188" s="8" customFormat="1" x14ac:dyDescent="0.35"/>
    <row r="31189" s="8" customFormat="1" x14ac:dyDescent="0.35"/>
    <row r="31190" s="8" customFormat="1" x14ac:dyDescent="0.35"/>
    <row r="31191" s="8" customFormat="1" x14ac:dyDescent="0.35"/>
    <row r="31192" s="8" customFormat="1" x14ac:dyDescent="0.35"/>
    <row r="31193" s="8" customFormat="1" x14ac:dyDescent="0.35"/>
    <row r="31194" s="8" customFormat="1" x14ac:dyDescent="0.35"/>
    <row r="31195" s="8" customFormat="1" x14ac:dyDescent="0.35"/>
    <row r="31196" s="8" customFormat="1" x14ac:dyDescent="0.35"/>
    <row r="31197" s="8" customFormat="1" x14ac:dyDescent="0.35"/>
    <row r="31198" s="8" customFormat="1" x14ac:dyDescent="0.35"/>
    <row r="31199" s="8" customFormat="1" x14ac:dyDescent="0.35"/>
    <row r="31200" s="8" customFormat="1" x14ac:dyDescent="0.35"/>
    <row r="31201" s="8" customFormat="1" x14ac:dyDescent="0.35"/>
    <row r="31202" s="8" customFormat="1" x14ac:dyDescent="0.35"/>
    <row r="31203" s="8" customFormat="1" x14ac:dyDescent="0.35"/>
    <row r="31204" s="8" customFormat="1" x14ac:dyDescent="0.35"/>
    <row r="31205" s="8" customFormat="1" x14ac:dyDescent="0.35"/>
    <row r="31206" s="8" customFormat="1" x14ac:dyDescent="0.35"/>
    <row r="31207" s="8" customFormat="1" x14ac:dyDescent="0.35"/>
    <row r="31208" s="8" customFormat="1" x14ac:dyDescent="0.35"/>
    <row r="31209" s="8" customFormat="1" x14ac:dyDescent="0.35"/>
    <row r="31210" s="8" customFormat="1" x14ac:dyDescent="0.35"/>
    <row r="31211" s="8" customFormat="1" x14ac:dyDescent="0.35"/>
    <row r="31212" s="8" customFormat="1" x14ac:dyDescent="0.35"/>
    <row r="31213" s="8" customFormat="1" x14ac:dyDescent="0.35"/>
    <row r="31214" s="8" customFormat="1" x14ac:dyDescent="0.35"/>
    <row r="31215" s="8" customFormat="1" x14ac:dyDescent="0.35"/>
    <row r="31216" s="8" customFormat="1" x14ac:dyDescent="0.35"/>
    <row r="31217" s="8" customFormat="1" x14ac:dyDescent="0.35"/>
    <row r="31218" s="8" customFormat="1" x14ac:dyDescent="0.35"/>
    <row r="31219" s="8" customFormat="1" x14ac:dyDescent="0.35"/>
    <row r="31220" s="8" customFormat="1" x14ac:dyDescent="0.35"/>
    <row r="31221" s="8" customFormat="1" x14ac:dyDescent="0.35"/>
    <row r="31222" s="8" customFormat="1" x14ac:dyDescent="0.35"/>
    <row r="31223" s="8" customFormat="1" x14ac:dyDescent="0.35"/>
    <row r="31224" s="8" customFormat="1" x14ac:dyDescent="0.35"/>
    <row r="31225" s="8" customFormat="1" x14ac:dyDescent="0.35"/>
    <row r="31226" s="8" customFormat="1" x14ac:dyDescent="0.35"/>
    <row r="31227" s="8" customFormat="1" x14ac:dyDescent="0.35"/>
    <row r="31228" s="8" customFormat="1" x14ac:dyDescent="0.35"/>
    <row r="31229" s="8" customFormat="1" x14ac:dyDescent="0.35"/>
    <row r="31230" s="8" customFormat="1" x14ac:dyDescent="0.35"/>
    <row r="31231" s="8" customFormat="1" x14ac:dyDescent="0.35"/>
    <row r="31232" s="8" customFormat="1" x14ac:dyDescent="0.35"/>
    <row r="31233" s="8" customFormat="1" x14ac:dyDescent="0.35"/>
    <row r="31234" s="8" customFormat="1" x14ac:dyDescent="0.35"/>
    <row r="31235" s="8" customFormat="1" x14ac:dyDescent="0.35"/>
    <row r="31236" s="8" customFormat="1" x14ac:dyDescent="0.35"/>
    <row r="31237" s="8" customFormat="1" x14ac:dyDescent="0.35"/>
    <row r="31238" s="8" customFormat="1" x14ac:dyDescent="0.35"/>
    <row r="31239" s="8" customFormat="1" x14ac:dyDescent="0.35"/>
    <row r="31240" s="8" customFormat="1" x14ac:dyDescent="0.35"/>
    <row r="31241" s="8" customFormat="1" x14ac:dyDescent="0.35"/>
    <row r="31242" s="8" customFormat="1" x14ac:dyDescent="0.35"/>
    <row r="31243" s="8" customFormat="1" x14ac:dyDescent="0.35"/>
    <row r="31244" s="8" customFormat="1" x14ac:dyDescent="0.35"/>
    <row r="31245" s="8" customFormat="1" x14ac:dyDescent="0.35"/>
    <row r="31246" s="8" customFormat="1" x14ac:dyDescent="0.35"/>
    <row r="31247" s="8" customFormat="1" x14ac:dyDescent="0.35"/>
    <row r="31248" s="8" customFormat="1" x14ac:dyDescent="0.35"/>
    <row r="31249" s="8" customFormat="1" x14ac:dyDescent="0.35"/>
    <row r="31250" s="8" customFormat="1" x14ac:dyDescent="0.35"/>
    <row r="31251" s="8" customFormat="1" x14ac:dyDescent="0.35"/>
    <row r="31252" s="8" customFormat="1" x14ac:dyDescent="0.35"/>
    <row r="31253" s="8" customFormat="1" x14ac:dyDescent="0.35"/>
    <row r="31254" s="8" customFormat="1" x14ac:dyDescent="0.35"/>
    <row r="31255" s="8" customFormat="1" x14ac:dyDescent="0.35"/>
    <row r="31256" s="8" customFormat="1" x14ac:dyDescent="0.35"/>
    <row r="31257" s="8" customFormat="1" x14ac:dyDescent="0.35"/>
    <row r="31258" s="8" customFormat="1" x14ac:dyDescent="0.35"/>
    <row r="31259" s="8" customFormat="1" x14ac:dyDescent="0.35"/>
    <row r="31260" s="8" customFormat="1" x14ac:dyDescent="0.35"/>
    <row r="31261" s="8" customFormat="1" x14ac:dyDescent="0.35"/>
    <row r="31262" s="8" customFormat="1" x14ac:dyDescent="0.35"/>
    <row r="31263" s="8" customFormat="1" x14ac:dyDescent="0.35"/>
    <row r="31264" s="8" customFormat="1" x14ac:dyDescent="0.35"/>
    <row r="31265" s="8" customFormat="1" x14ac:dyDescent="0.35"/>
    <row r="31266" s="8" customFormat="1" x14ac:dyDescent="0.35"/>
    <row r="31267" s="8" customFormat="1" x14ac:dyDescent="0.35"/>
    <row r="31268" s="8" customFormat="1" x14ac:dyDescent="0.35"/>
    <row r="31269" s="8" customFormat="1" x14ac:dyDescent="0.35"/>
    <row r="31270" s="8" customFormat="1" x14ac:dyDescent="0.35"/>
    <row r="31271" s="8" customFormat="1" x14ac:dyDescent="0.35"/>
    <row r="31272" s="8" customFormat="1" x14ac:dyDescent="0.35"/>
    <row r="31273" s="8" customFormat="1" x14ac:dyDescent="0.35"/>
    <row r="31274" s="8" customFormat="1" x14ac:dyDescent="0.35"/>
    <row r="31275" s="8" customFormat="1" x14ac:dyDescent="0.35"/>
    <row r="31276" s="8" customFormat="1" x14ac:dyDescent="0.35"/>
    <row r="31277" s="8" customFormat="1" x14ac:dyDescent="0.35"/>
    <row r="31278" s="8" customFormat="1" x14ac:dyDescent="0.35"/>
    <row r="31279" s="8" customFormat="1" x14ac:dyDescent="0.35"/>
    <row r="31280" s="8" customFormat="1" x14ac:dyDescent="0.35"/>
    <row r="31281" s="8" customFormat="1" x14ac:dyDescent="0.35"/>
    <row r="31282" s="8" customFormat="1" x14ac:dyDescent="0.35"/>
    <row r="31283" s="8" customFormat="1" x14ac:dyDescent="0.35"/>
    <row r="31284" s="8" customFormat="1" x14ac:dyDescent="0.35"/>
    <row r="31285" s="8" customFormat="1" x14ac:dyDescent="0.35"/>
    <row r="31286" s="8" customFormat="1" x14ac:dyDescent="0.35"/>
    <row r="31287" s="8" customFormat="1" x14ac:dyDescent="0.35"/>
    <row r="31288" s="8" customFormat="1" x14ac:dyDescent="0.35"/>
    <row r="31289" s="8" customFormat="1" x14ac:dyDescent="0.35"/>
    <row r="31290" s="8" customFormat="1" x14ac:dyDescent="0.35"/>
    <row r="31291" s="8" customFormat="1" x14ac:dyDescent="0.35"/>
    <row r="31292" s="8" customFormat="1" x14ac:dyDescent="0.35"/>
    <row r="31293" s="8" customFormat="1" x14ac:dyDescent="0.35"/>
    <row r="31294" s="8" customFormat="1" x14ac:dyDescent="0.35"/>
    <row r="31295" s="8" customFormat="1" x14ac:dyDescent="0.35"/>
    <row r="31296" s="8" customFormat="1" x14ac:dyDescent="0.35"/>
    <row r="31297" s="8" customFormat="1" x14ac:dyDescent="0.35"/>
    <row r="31298" s="8" customFormat="1" x14ac:dyDescent="0.35"/>
    <row r="31299" s="8" customFormat="1" x14ac:dyDescent="0.35"/>
    <row r="31300" s="8" customFormat="1" x14ac:dyDescent="0.35"/>
    <row r="31301" s="8" customFormat="1" x14ac:dyDescent="0.35"/>
    <row r="31302" s="8" customFormat="1" x14ac:dyDescent="0.35"/>
    <row r="31303" s="8" customFormat="1" x14ac:dyDescent="0.35"/>
    <row r="31304" s="8" customFormat="1" x14ac:dyDescent="0.35"/>
    <row r="31305" s="8" customFormat="1" x14ac:dyDescent="0.35"/>
    <row r="31306" s="8" customFormat="1" x14ac:dyDescent="0.35"/>
    <row r="31307" s="8" customFormat="1" x14ac:dyDescent="0.35"/>
    <row r="31308" s="8" customFormat="1" x14ac:dyDescent="0.35"/>
    <row r="31309" s="8" customFormat="1" x14ac:dyDescent="0.35"/>
    <row r="31310" s="8" customFormat="1" x14ac:dyDescent="0.35"/>
    <row r="31311" s="8" customFormat="1" x14ac:dyDescent="0.35"/>
    <row r="31312" s="8" customFormat="1" x14ac:dyDescent="0.35"/>
    <row r="31313" s="8" customFormat="1" x14ac:dyDescent="0.35"/>
    <row r="31314" s="8" customFormat="1" x14ac:dyDescent="0.35"/>
    <row r="31315" s="8" customFormat="1" x14ac:dyDescent="0.35"/>
    <row r="31316" s="8" customFormat="1" x14ac:dyDescent="0.35"/>
    <row r="31317" s="8" customFormat="1" x14ac:dyDescent="0.35"/>
    <row r="31318" s="8" customFormat="1" x14ac:dyDescent="0.35"/>
    <row r="31319" s="8" customFormat="1" x14ac:dyDescent="0.35"/>
    <row r="31320" s="8" customFormat="1" x14ac:dyDescent="0.35"/>
    <row r="31321" s="8" customFormat="1" x14ac:dyDescent="0.35"/>
    <row r="31322" s="8" customFormat="1" x14ac:dyDescent="0.35"/>
    <row r="31323" s="8" customFormat="1" x14ac:dyDescent="0.35"/>
    <row r="31324" s="8" customFormat="1" x14ac:dyDescent="0.35"/>
    <row r="31325" s="8" customFormat="1" x14ac:dyDescent="0.35"/>
    <row r="31326" s="8" customFormat="1" x14ac:dyDescent="0.35"/>
    <row r="31327" s="8" customFormat="1" x14ac:dyDescent="0.35"/>
    <row r="31328" s="8" customFormat="1" x14ac:dyDescent="0.35"/>
    <row r="31329" s="8" customFormat="1" x14ac:dyDescent="0.35"/>
    <row r="31330" s="8" customFormat="1" x14ac:dyDescent="0.35"/>
    <row r="31331" s="8" customFormat="1" x14ac:dyDescent="0.35"/>
    <row r="31332" s="8" customFormat="1" x14ac:dyDescent="0.35"/>
    <row r="31333" s="8" customFormat="1" x14ac:dyDescent="0.35"/>
    <row r="31334" s="8" customFormat="1" x14ac:dyDescent="0.35"/>
    <row r="31335" s="8" customFormat="1" x14ac:dyDescent="0.35"/>
    <row r="31336" s="8" customFormat="1" x14ac:dyDescent="0.35"/>
    <row r="31337" s="8" customFormat="1" x14ac:dyDescent="0.35"/>
    <row r="31338" s="8" customFormat="1" x14ac:dyDescent="0.35"/>
    <row r="31339" s="8" customFormat="1" x14ac:dyDescent="0.35"/>
    <row r="31340" s="8" customFormat="1" x14ac:dyDescent="0.35"/>
    <row r="31341" s="8" customFormat="1" x14ac:dyDescent="0.35"/>
    <row r="31342" s="8" customFormat="1" x14ac:dyDescent="0.35"/>
    <row r="31343" s="8" customFormat="1" x14ac:dyDescent="0.35"/>
    <row r="31344" s="8" customFormat="1" x14ac:dyDescent="0.35"/>
    <row r="31345" s="8" customFormat="1" x14ac:dyDescent="0.35"/>
    <row r="31346" s="8" customFormat="1" x14ac:dyDescent="0.35"/>
    <row r="31347" s="8" customFormat="1" x14ac:dyDescent="0.35"/>
    <row r="31348" s="8" customFormat="1" x14ac:dyDescent="0.35"/>
    <row r="31349" s="8" customFormat="1" x14ac:dyDescent="0.35"/>
    <row r="31350" s="8" customFormat="1" x14ac:dyDescent="0.35"/>
    <row r="31351" s="8" customFormat="1" x14ac:dyDescent="0.35"/>
    <row r="31352" s="8" customFormat="1" x14ac:dyDescent="0.35"/>
    <row r="31353" s="8" customFormat="1" x14ac:dyDescent="0.35"/>
    <row r="31354" s="8" customFormat="1" x14ac:dyDescent="0.35"/>
    <row r="31355" s="8" customFormat="1" x14ac:dyDescent="0.35"/>
    <row r="31356" s="8" customFormat="1" x14ac:dyDescent="0.35"/>
    <row r="31357" s="8" customFormat="1" x14ac:dyDescent="0.35"/>
    <row r="31358" s="8" customFormat="1" x14ac:dyDescent="0.35"/>
    <row r="31359" s="8" customFormat="1" x14ac:dyDescent="0.35"/>
    <row r="31360" s="8" customFormat="1" x14ac:dyDescent="0.35"/>
    <row r="31361" s="8" customFormat="1" x14ac:dyDescent="0.35"/>
    <row r="31362" s="8" customFormat="1" x14ac:dyDescent="0.35"/>
    <row r="31363" s="8" customFormat="1" x14ac:dyDescent="0.35"/>
    <row r="31364" s="8" customFormat="1" x14ac:dyDescent="0.35"/>
    <row r="31365" s="8" customFormat="1" x14ac:dyDescent="0.35"/>
    <row r="31366" s="8" customFormat="1" x14ac:dyDescent="0.35"/>
    <row r="31367" s="8" customFormat="1" x14ac:dyDescent="0.35"/>
    <row r="31368" s="8" customFormat="1" x14ac:dyDescent="0.35"/>
    <row r="31369" s="8" customFormat="1" x14ac:dyDescent="0.35"/>
    <row r="31370" s="8" customFormat="1" x14ac:dyDescent="0.35"/>
    <row r="31371" s="8" customFormat="1" x14ac:dyDescent="0.35"/>
    <row r="31372" s="8" customFormat="1" x14ac:dyDescent="0.35"/>
    <row r="31373" s="8" customFormat="1" x14ac:dyDescent="0.35"/>
    <row r="31374" s="8" customFormat="1" x14ac:dyDescent="0.35"/>
    <row r="31375" s="8" customFormat="1" x14ac:dyDescent="0.35"/>
    <row r="31376" s="8" customFormat="1" x14ac:dyDescent="0.35"/>
    <row r="31377" s="8" customFormat="1" x14ac:dyDescent="0.35"/>
    <row r="31378" s="8" customFormat="1" x14ac:dyDescent="0.35"/>
    <row r="31379" s="8" customFormat="1" x14ac:dyDescent="0.35"/>
    <row r="31380" s="8" customFormat="1" x14ac:dyDescent="0.35"/>
    <row r="31381" s="8" customFormat="1" x14ac:dyDescent="0.35"/>
    <row r="31382" s="8" customFormat="1" x14ac:dyDescent="0.35"/>
    <row r="31383" s="8" customFormat="1" x14ac:dyDescent="0.35"/>
    <row r="31384" s="8" customFormat="1" x14ac:dyDescent="0.35"/>
    <row r="31385" s="8" customFormat="1" x14ac:dyDescent="0.35"/>
    <row r="31386" s="8" customFormat="1" x14ac:dyDescent="0.35"/>
    <row r="31387" s="8" customFormat="1" x14ac:dyDescent="0.35"/>
    <row r="31388" s="8" customFormat="1" x14ac:dyDescent="0.35"/>
    <row r="31389" s="8" customFormat="1" x14ac:dyDescent="0.35"/>
    <row r="31390" s="8" customFormat="1" x14ac:dyDescent="0.35"/>
    <row r="31391" s="8" customFormat="1" x14ac:dyDescent="0.35"/>
    <row r="31392" s="8" customFormat="1" x14ac:dyDescent="0.35"/>
    <row r="31393" s="8" customFormat="1" x14ac:dyDescent="0.35"/>
    <row r="31394" s="8" customFormat="1" x14ac:dyDescent="0.35"/>
    <row r="31395" s="8" customFormat="1" x14ac:dyDescent="0.35"/>
    <row r="31396" s="8" customFormat="1" x14ac:dyDescent="0.35"/>
    <row r="31397" s="8" customFormat="1" x14ac:dyDescent="0.35"/>
    <row r="31398" s="8" customFormat="1" x14ac:dyDescent="0.35"/>
    <row r="31399" s="8" customFormat="1" x14ac:dyDescent="0.35"/>
    <row r="31400" s="8" customFormat="1" x14ac:dyDescent="0.35"/>
    <row r="31401" s="8" customFormat="1" x14ac:dyDescent="0.35"/>
    <row r="31402" s="8" customFormat="1" x14ac:dyDescent="0.35"/>
    <row r="31403" s="8" customFormat="1" x14ac:dyDescent="0.35"/>
    <row r="31404" s="8" customFormat="1" x14ac:dyDescent="0.35"/>
    <row r="31405" s="8" customFormat="1" x14ac:dyDescent="0.35"/>
    <row r="31406" s="8" customFormat="1" x14ac:dyDescent="0.35"/>
    <row r="31407" s="8" customFormat="1" x14ac:dyDescent="0.35"/>
    <row r="31408" s="8" customFormat="1" x14ac:dyDescent="0.35"/>
    <row r="31409" s="8" customFormat="1" x14ac:dyDescent="0.35"/>
    <row r="31410" s="8" customFormat="1" x14ac:dyDescent="0.35"/>
    <row r="31411" s="8" customFormat="1" x14ac:dyDescent="0.35"/>
    <row r="31412" s="8" customFormat="1" x14ac:dyDescent="0.35"/>
    <row r="31413" s="8" customFormat="1" x14ac:dyDescent="0.35"/>
    <row r="31414" s="8" customFormat="1" x14ac:dyDescent="0.35"/>
    <row r="31415" s="8" customFormat="1" x14ac:dyDescent="0.35"/>
    <row r="31416" s="8" customFormat="1" x14ac:dyDescent="0.35"/>
    <row r="31417" s="8" customFormat="1" x14ac:dyDescent="0.35"/>
    <row r="31418" s="8" customFormat="1" x14ac:dyDescent="0.35"/>
    <row r="31419" s="8" customFormat="1" x14ac:dyDescent="0.35"/>
    <row r="31420" s="8" customFormat="1" x14ac:dyDescent="0.35"/>
    <row r="31421" s="8" customFormat="1" x14ac:dyDescent="0.35"/>
    <row r="31422" s="8" customFormat="1" x14ac:dyDescent="0.35"/>
    <row r="31423" s="8" customFormat="1" x14ac:dyDescent="0.35"/>
    <row r="31424" s="8" customFormat="1" x14ac:dyDescent="0.35"/>
    <row r="31425" s="8" customFormat="1" x14ac:dyDescent="0.35"/>
    <row r="31426" s="8" customFormat="1" x14ac:dyDescent="0.35"/>
    <row r="31427" s="8" customFormat="1" x14ac:dyDescent="0.35"/>
    <row r="31428" s="8" customFormat="1" x14ac:dyDescent="0.35"/>
    <row r="31429" s="8" customFormat="1" x14ac:dyDescent="0.35"/>
    <row r="31430" s="8" customFormat="1" x14ac:dyDescent="0.35"/>
    <row r="31431" s="8" customFormat="1" x14ac:dyDescent="0.35"/>
    <row r="31432" s="8" customFormat="1" x14ac:dyDescent="0.35"/>
    <row r="31433" s="8" customFormat="1" x14ac:dyDescent="0.35"/>
    <row r="31434" s="8" customFormat="1" x14ac:dyDescent="0.35"/>
    <row r="31435" s="8" customFormat="1" x14ac:dyDescent="0.35"/>
    <row r="31436" s="8" customFormat="1" x14ac:dyDescent="0.35"/>
    <row r="31437" s="8" customFormat="1" x14ac:dyDescent="0.35"/>
    <row r="31438" s="8" customFormat="1" x14ac:dyDescent="0.35"/>
    <row r="31439" s="8" customFormat="1" x14ac:dyDescent="0.35"/>
    <row r="31440" s="8" customFormat="1" x14ac:dyDescent="0.35"/>
    <row r="31441" s="8" customFormat="1" x14ac:dyDescent="0.35"/>
    <row r="31442" s="8" customFormat="1" x14ac:dyDescent="0.35"/>
    <row r="31443" s="8" customFormat="1" x14ac:dyDescent="0.35"/>
    <row r="31444" s="8" customFormat="1" x14ac:dyDescent="0.35"/>
    <row r="31445" s="8" customFormat="1" x14ac:dyDescent="0.35"/>
    <row r="31446" s="8" customFormat="1" x14ac:dyDescent="0.35"/>
    <row r="31447" s="8" customFormat="1" x14ac:dyDescent="0.35"/>
    <row r="31448" s="8" customFormat="1" x14ac:dyDescent="0.35"/>
    <row r="31449" s="8" customFormat="1" x14ac:dyDescent="0.35"/>
    <row r="31450" s="8" customFormat="1" x14ac:dyDescent="0.35"/>
    <row r="31451" s="8" customFormat="1" x14ac:dyDescent="0.35"/>
    <row r="31452" s="8" customFormat="1" x14ac:dyDescent="0.35"/>
    <row r="31453" s="8" customFormat="1" x14ac:dyDescent="0.35"/>
    <row r="31454" s="8" customFormat="1" x14ac:dyDescent="0.35"/>
    <row r="31455" s="8" customFormat="1" x14ac:dyDescent="0.35"/>
    <row r="31456" s="8" customFormat="1" x14ac:dyDescent="0.35"/>
    <row r="31457" s="8" customFormat="1" x14ac:dyDescent="0.35"/>
    <row r="31458" s="8" customFormat="1" x14ac:dyDescent="0.35"/>
    <row r="31459" s="8" customFormat="1" x14ac:dyDescent="0.35"/>
    <row r="31460" s="8" customFormat="1" x14ac:dyDescent="0.35"/>
    <row r="31461" s="8" customFormat="1" x14ac:dyDescent="0.35"/>
    <row r="31462" s="8" customFormat="1" x14ac:dyDescent="0.35"/>
    <row r="31463" s="8" customFormat="1" x14ac:dyDescent="0.35"/>
    <row r="31464" s="8" customFormat="1" x14ac:dyDescent="0.35"/>
    <row r="31465" s="8" customFormat="1" x14ac:dyDescent="0.35"/>
    <row r="31466" s="8" customFormat="1" x14ac:dyDescent="0.35"/>
    <row r="31467" s="8" customFormat="1" x14ac:dyDescent="0.35"/>
    <row r="31468" s="8" customFormat="1" x14ac:dyDescent="0.35"/>
    <row r="31469" s="8" customFormat="1" x14ac:dyDescent="0.35"/>
    <row r="31470" s="8" customFormat="1" x14ac:dyDescent="0.35"/>
    <row r="31471" s="8" customFormat="1" x14ac:dyDescent="0.35"/>
    <row r="31472" s="8" customFormat="1" x14ac:dyDescent="0.35"/>
    <row r="31473" s="8" customFormat="1" x14ac:dyDescent="0.35"/>
    <row r="31474" s="8" customFormat="1" x14ac:dyDescent="0.35"/>
    <row r="31475" s="8" customFormat="1" x14ac:dyDescent="0.35"/>
    <row r="31476" s="8" customFormat="1" x14ac:dyDescent="0.35"/>
    <row r="31477" s="8" customFormat="1" x14ac:dyDescent="0.35"/>
    <row r="31478" s="8" customFormat="1" x14ac:dyDescent="0.35"/>
    <row r="31479" s="8" customFormat="1" x14ac:dyDescent="0.35"/>
    <row r="31480" s="8" customFormat="1" x14ac:dyDescent="0.35"/>
    <row r="31481" s="8" customFormat="1" x14ac:dyDescent="0.35"/>
    <row r="31482" s="8" customFormat="1" x14ac:dyDescent="0.35"/>
    <row r="31483" s="8" customFormat="1" x14ac:dyDescent="0.35"/>
    <row r="31484" s="8" customFormat="1" x14ac:dyDescent="0.35"/>
    <row r="31485" s="8" customFormat="1" x14ac:dyDescent="0.35"/>
    <row r="31486" s="8" customFormat="1" x14ac:dyDescent="0.35"/>
    <row r="31487" s="8" customFormat="1" x14ac:dyDescent="0.35"/>
    <row r="31488" s="8" customFormat="1" x14ac:dyDescent="0.35"/>
    <row r="31489" s="8" customFormat="1" x14ac:dyDescent="0.35"/>
    <row r="31490" s="8" customFormat="1" x14ac:dyDescent="0.35"/>
    <row r="31491" s="8" customFormat="1" x14ac:dyDescent="0.35"/>
    <row r="31492" s="8" customFormat="1" x14ac:dyDescent="0.35"/>
    <row r="31493" s="8" customFormat="1" x14ac:dyDescent="0.35"/>
    <row r="31494" s="8" customFormat="1" x14ac:dyDescent="0.35"/>
    <row r="31495" s="8" customFormat="1" x14ac:dyDescent="0.35"/>
    <row r="31496" s="8" customFormat="1" x14ac:dyDescent="0.35"/>
    <row r="31497" s="8" customFormat="1" x14ac:dyDescent="0.35"/>
    <row r="31498" s="8" customFormat="1" x14ac:dyDescent="0.35"/>
    <row r="31499" s="8" customFormat="1" x14ac:dyDescent="0.35"/>
    <row r="31500" s="8" customFormat="1" x14ac:dyDescent="0.35"/>
    <row r="31501" s="8" customFormat="1" x14ac:dyDescent="0.35"/>
    <row r="31502" s="8" customFormat="1" x14ac:dyDescent="0.35"/>
    <row r="31503" s="8" customFormat="1" x14ac:dyDescent="0.35"/>
    <row r="31504" s="8" customFormat="1" x14ac:dyDescent="0.35"/>
    <row r="31505" s="8" customFormat="1" x14ac:dyDescent="0.35"/>
    <row r="31506" s="8" customFormat="1" x14ac:dyDescent="0.35"/>
    <row r="31507" s="8" customFormat="1" x14ac:dyDescent="0.35"/>
    <row r="31508" s="8" customFormat="1" x14ac:dyDescent="0.35"/>
    <row r="31509" s="8" customFormat="1" x14ac:dyDescent="0.35"/>
    <row r="31510" s="8" customFormat="1" x14ac:dyDescent="0.35"/>
    <row r="31511" s="8" customFormat="1" x14ac:dyDescent="0.35"/>
    <row r="31512" s="8" customFormat="1" x14ac:dyDescent="0.35"/>
    <row r="31513" s="8" customFormat="1" x14ac:dyDescent="0.35"/>
    <row r="31514" s="8" customFormat="1" x14ac:dyDescent="0.35"/>
    <row r="31515" s="8" customFormat="1" x14ac:dyDescent="0.35"/>
    <row r="31516" s="8" customFormat="1" x14ac:dyDescent="0.35"/>
    <row r="31517" s="8" customFormat="1" x14ac:dyDescent="0.35"/>
    <row r="31518" s="8" customFormat="1" x14ac:dyDescent="0.35"/>
    <row r="31519" s="8" customFormat="1" x14ac:dyDescent="0.35"/>
    <row r="31520" s="8" customFormat="1" x14ac:dyDescent="0.35"/>
    <row r="31521" s="8" customFormat="1" x14ac:dyDescent="0.35"/>
    <row r="31522" s="8" customFormat="1" x14ac:dyDescent="0.35"/>
    <row r="31523" s="8" customFormat="1" x14ac:dyDescent="0.35"/>
    <row r="31524" s="8" customFormat="1" x14ac:dyDescent="0.35"/>
    <row r="31525" s="8" customFormat="1" x14ac:dyDescent="0.35"/>
    <row r="31526" s="8" customFormat="1" x14ac:dyDescent="0.35"/>
    <row r="31527" s="8" customFormat="1" x14ac:dyDescent="0.35"/>
    <row r="31528" s="8" customFormat="1" x14ac:dyDescent="0.35"/>
    <row r="31529" s="8" customFormat="1" x14ac:dyDescent="0.35"/>
    <row r="31530" s="8" customFormat="1" x14ac:dyDescent="0.35"/>
    <row r="31531" s="8" customFormat="1" x14ac:dyDescent="0.35"/>
    <row r="31532" s="8" customFormat="1" x14ac:dyDescent="0.35"/>
    <row r="31533" s="8" customFormat="1" x14ac:dyDescent="0.35"/>
    <row r="31534" s="8" customFormat="1" x14ac:dyDescent="0.35"/>
    <row r="31535" s="8" customFormat="1" x14ac:dyDescent="0.35"/>
    <row r="31536" s="8" customFormat="1" x14ac:dyDescent="0.35"/>
    <row r="31537" s="8" customFormat="1" x14ac:dyDescent="0.35"/>
    <row r="31538" s="8" customFormat="1" x14ac:dyDescent="0.35"/>
    <row r="31539" s="8" customFormat="1" x14ac:dyDescent="0.35"/>
    <row r="31540" s="8" customFormat="1" x14ac:dyDescent="0.35"/>
    <row r="31541" s="8" customFormat="1" x14ac:dyDescent="0.35"/>
    <row r="31542" s="8" customFormat="1" x14ac:dyDescent="0.35"/>
    <row r="31543" s="8" customFormat="1" x14ac:dyDescent="0.35"/>
    <row r="31544" s="8" customFormat="1" x14ac:dyDescent="0.35"/>
    <row r="31545" s="8" customFormat="1" x14ac:dyDescent="0.35"/>
    <row r="31546" s="8" customFormat="1" x14ac:dyDescent="0.35"/>
    <row r="31547" s="8" customFormat="1" x14ac:dyDescent="0.35"/>
    <row r="31548" s="8" customFormat="1" x14ac:dyDescent="0.35"/>
    <row r="31549" s="8" customFormat="1" x14ac:dyDescent="0.35"/>
    <row r="31550" s="8" customFormat="1" x14ac:dyDescent="0.35"/>
    <row r="31551" s="8" customFormat="1" x14ac:dyDescent="0.35"/>
    <row r="31552" s="8" customFormat="1" x14ac:dyDescent="0.35"/>
    <row r="31553" s="8" customFormat="1" x14ac:dyDescent="0.35"/>
    <row r="31554" s="8" customFormat="1" x14ac:dyDescent="0.35"/>
    <row r="31555" s="8" customFormat="1" x14ac:dyDescent="0.35"/>
    <row r="31556" s="8" customFormat="1" x14ac:dyDescent="0.35"/>
    <row r="31557" s="8" customFormat="1" x14ac:dyDescent="0.35"/>
    <row r="31558" s="8" customFormat="1" x14ac:dyDescent="0.35"/>
    <row r="31559" s="8" customFormat="1" x14ac:dyDescent="0.35"/>
    <row r="31560" s="8" customFormat="1" x14ac:dyDescent="0.35"/>
    <row r="31561" s="8" customFormat="1" x14ac:dyDescent="0.35"/>
    <row r="31562" s="8" customFormat="1" x14ac:dyDescent="0.35"/>
    <row r="31563" s="8" customFormat="1" x14ac:dyDescent="0.35"/>
    <row r="31564" s="8" customFormat="1" x14ac:dyDescent="0.35"/>
    <row r="31565" s="8" customFormat="1" x14ac:dyDescent="0.35"/>
    <row r="31566" s="8" customFormat="1" x14ac:dyDescent="0.35"/>
    <row r="31567" s="8" customFormat="1" x14ac:dyDescent="0.35"/>
    <row r="31568" s="8" customFormat="1" x14ac:dyDescent="0.35"/>
    <row r="31569" s="8" customFormat="1" x14ac:dyDescent="0.35"/>
    <row r="31570" s="8" customFormat="1" x14ac:dyDescent="0.35"/>
    <row r="31571" s="8" customFormat="1" x14ac:dyDescent="0.35"/>
    <row r="31572" s="8" customFormat="1" x14ac:dyDescent="0.35"/>
    <row r="31573" s="8" customFormat="1" x14ac:dyDescent="0.35"/>
    <row r="31574" s="8" customFormat="1" x14ac:dyDescent="0.35"/>
    <row r="31575" s="8" customFormat="1" x14ac:dyDescent="0.35"/>
    <row r="31576" s="8" customFormat="1" x14ac:dyDescent="0.35"/>
    <row r="31577" s="8" customFormat="1" x14ac:dyDescent="0.35"/>
    <row r="31578" s="8" customFormat="1" x14ac:dyDescent="0.35"/>
    <row r="31579" s="8" customFormat="1" x14ac:dyDescent="0.35"/>
    <row r="31580" s="8" customFormat="1" x14ac:dyDescent="0.35"/>
    <row r="31581" s="8" customFormat="1" x14ac:dyDescent="0.35"/>
    <row r="31582" s="8" customFormat="1" x14ac:dyDescent="0.35"/>
    <row r="31583" s="8" customFormat="1" x14ac:dyDescent="0.35"/>
    <row r="31584" s="8" customFormat="1" x14ac:dyDescent="0.35"/>
    <row r="31585" s="8" customFormat="1" x14ac:dyDescent="0.35"/>
    <row r="31586" s="8" customFormat="1" x14ac:dyDescent="0.35"/>
    <row r="31587" s="8" customFormat="1" x14ac:dyDescent="0.35"/>
    <row r="31588" s="8" customFormat="1" x14ac:dyDescent="0.35"/>
    <row r="31589" s="8" customFormat="1" x14ac:dyDescent="0.35"/>
    <row r="31590" s="8" customFormat="1" x14ac:dyDescent="0.35"/>
    <row r="31591" s="8" customFormat="1" x14ac:dyDescent="0.35"/>
    <row r="31592" s="8" customFormat="1" x14ac:dyDescent="0.35"/>
    <row r="31593" s="8" customFormat="1" x14ac:dyDescent="0.35"/>
    <row r="31594" s="8" customFormat="1" x14ac:dyDescent="0.35"/>
    <row r="31595" s="8" customFormat="1" x14ac:dyDescent="0.35"/>
    <row r="31596" s="8" customFormat="1" x14ac:dyDescent="0.35"/>
    <row r="31597" s="8" customFormat="1" x14ac:dyDescent="0.35"/>
    <row r="31598" s="8" customFormat="1" x14ac:dyDescent="0.35"/>
    <row r="31599" s="8" customFormat="1" x14ac:dyDescent="0.35"/>
    <row r="31600" s="8" customFormat="1" x14ac:dyDescent="0.35"/>
    <row r="31601" s="8" customFormat="1" x14ac:dyDescent="0.35"/>
    <row r="31602" s="8" customFormat="1" x14ac:dyDescent="0.35"/>
    <row r="31603" s="8" customFormat="1" x14ac:dyDescent="0.35"/>
    <row r="31604" s="8" customFormat="1" x14ac:dyDescent="0.35"/>
    <row r="31605" s="8" customFormat="1" x14ac:dyDescent="0.35"/>
    <row r="31606" s="8" customFormat="1" x14ac:dyDescent="0.35"/>
    <row r="31607" s="8" customFormat="1" x14ac:dyDescent="0.35"/>
    <row r="31608" s="8" customFormat="1" x14ac:dyDescent="0.35"/>
    <row r="31609" s="8" customFormat="1" x14ac:dyDescent="0.35"/>
    <row r="31610" s="8" customFormat="1" x14ac:dyDescent="0.35"/>
    <row r="31611" s="8" customFormat="1" x14ac:dyDescent="0.35"/>
    <row r="31612" s="8" customFormat="1" x14ac:dyDescent="0.35"/>
    <row r="31613" s="8" customFormat="1" x14ac:dyDescent="0.35"/>
    <row r="31614" s="8" customFormat="1" x14ac:dyDescent="0.35"/>
    <row r="31615" s="8" customFormat="1" x14ac:dyDescent="0.35"/>
    <row r="31616" s="8" customFormat="1" x14ac:dyDescent="0.35"/>
    <row r="31617" s="8" customFormat="1" x14ac:dyDescent="0.35"/>
    <row r="31618" s="8" customFormat="1" x14ac:dyDescent="0.35"/>
    <row r="31619" s="8" customFormat="1" x14ac:dyDescent="0.35"/>
    <row r="31620" s="8" customFormat="1" x14ac:dyDescent="0.35"/>
    <row r="31621" s="8" customFormat="1" x14ac:dyDescent="0.35"/>
    <row r="31622" s="8" customFormat="1" x14ac:dyDescent="0.35"/>
    <row r="31623" s="8" customFormat="1" x14ac:dyDescent="0.35"/>
    <row r="31624" s="8" customFormat="1" x14ac:dyDescent="0.35"/>
    <row r="31625" s="8" customFormat="1" x14ac:dyDescent="0.35"/>
    <row r="31626" s="8" customFormat="1" x14ac:dyDescent="0.35"/>
    <row r="31627" s="8" customFormat="1" x14ac:dyDescent="0.35"/>
    <row r="31628" s="8" customFormat="1" x14ac:dyDescent="0.35"/>
    <row r="31629" s="8" customFormat="1" x14ac:dyDescent="0.35"/>
    <row r="31630" s="8" customFormat="1" x14ac:dyDescent="0.35"/>
    <row r="31631" s="8" customFormat="1" x14ac:dyDescent="0.35"/>
    <row r="31632" s="8" customFormat="1" x14ac:dyDescent="0.35"/>
    <row r="31633" s="8" customFormat="1" x14ac:dyDescent="0.35"/>
    <row r="31634" s="8" customFormat="1" x14ac:dyDescent="0.35"/>
    <row r="31635" s="8" customFormat="1" x14ac:dyDescent="0.35"/>
    <row r="31636" s="8" customFormat="1" x14ac:dyDescent="0.35"/>
    <row r="31637" s="8" customFormat="1" x14ac:dyDescent="0.35"/>
    <row r="31638" s="8" customFormat="1" x14ac:dyDescent="0.35"/>
    <row r="31639" s="8" customFormat="1" x14ac:dyDescent="0.35"/>
    <row r="31640" s="8" customFormat="1" x14ac:dyDescent="0.35"/>
    <row r="31641" s="8" customFormat="1" x14ac:dyDescent="0.35"/>
    <row r="31642" s="8" customFormat="1" x14ac:dyDescent="0.35"/>
    <row r="31643" s="8" customFormat="1" x14ac:dyDescent="0.35"/>
    <row r="31644" s="8" customFormat="1" x14ac:dyDescent="0.35"/>
    <row r="31645" s="8" customFormat="1" x14ac:dyDescent="0.35"/>
    <row r="31646" s="8" customFormat="1" x14ac:dyDescent="0.35"/>
    <row r="31647" s="8" customFormat="1" x14ac:dyDescent="0.35"/>
    <row r="31648" s="8" customFormat="1" x14ac:dyDescent="0.35"/>
    <row r="31649" s="8" customFormat="1" x14ac:dyDescent="0.35"/>
    <row r="31650" s="8" customFormat="1" x14ac:dyDescent="0.35"/>
    <row r="31651" s="8" customFormat="1" x14ac:dyDescent="0.35"/>
    <row r="31652" s="8" customFormat="1" x14ac:dyDescent="0.35"/>
    <row r="31653" s="8" customFormat="1" x14ac:dyDescent="0.35"/>
    <row r="31654" s="8" customFormat="1" x14ac:dyDescent="0.35"/>
    <row r="31655" s="8" customFormat="1" x14ac:dyDescent="0.35"/>
    <row r="31656" s="8" customFormat="1" x14ac:dyDescent="0.35"/>
    <row r="31657" s="8" customFormat="1" x14ac:dyDescent="0.35"/>
    <row r="31658" s="8" customFormat="1" x14ac:dyDescent="0.35"/>
    <row r="31659" s="8" customFormat="1" x14ac:dyDescent="0.35"/>
    <row r="31660" s="8" customFormat="1" x14ac:dyDescent="0.35"/>
    <row r="31661" s="8" customFormat="1" x14ac:dyDescent="0.35"/>
    <row r="31662" s="8" customFormat="1" x14ac:dyDescent="0.35"/>
    <row r="31663" s="8" customFormat="1" x14ac:dyDescent="0.35"/>
    <row r="31664" s="8" customFormat="1" x14ac:dyDescent="0.35"/>
    <row r="31665" s="8" customFormat="1" x14ac:dyDescent="0.35"/>
    <row r="31666" s="8" customFormat="1" x14ac:dyDescent="0.35"/>
    <row r="31667" s="8" customFormat="1" x14ac:dyDescent="0.35"/>
    <row r="31668" s="8" customFormat="1" x14ac:dyDescent="0.35"/>
    <row r="31669" s="8" customFormat="1" x14ac:dyDescent="0.35"/>
    <row r="31670" s="8" customFormat="1" x14ac:dyDescent="0.35"/>
    <row r="31671" s="8" customFormat="1" x14ac:dyDescent="0.35"/>
    <row r="31672" s="8" customFormat="1" x14ac:dyDescent="0.35"/>
    <row r="31673" s="8" customFormat="1" x14ac:dyDescent="0.35"/>
    <row r="31674" s="8" customFormat="1" x14ac:dyDescent="0.35"/>
    <row r="31675" s="8" customFormat="1" x14ac:dyDescent="0.35"/>
    <row r="31676" s="8" customFormat="1" x14ac:dyDescent="0.35"/>
    <row r="31677" s="8" customFormat="1" x14ac:dyDescent="0.35"/>
    <row r="31678" s="8" customFormat="1" x14ac:dyDescent="0.35"/>
    <row r="31679" s="8" customFormat="1" x14ac:dyDescent="0.35"/>
    <row r="31680" s="8" customFormat="1" x14ac:dyDescent="0.35"/>
    <row r="31681" s="8" customFormat="1" x14ac:dyDescent="0.35"/>
    <row r="31682" s="8" customFormat="1" x14ac:dyDescent="0.35"/>
    <row r="31683" s="8" customFormat="1" x14ac:dyDescent="0.35"/>
    <row r="31684" s="8" customFormat="1" x14ac:dyDescent="0.35"/>
    <row r="31685" s="8" customFormat="1" x14ac:dyDescent="0.35"/>
    <row r="31686" s="8" customFormat="1" x14ac:dyDescent="0.35"/>
    <row r="31687" s="8" customFormat="1" x14ac:dyDescent="0.35"/>
    <row r="31688" s="8" customFormat="1" x14ac:dyDescent="0.35"/>
    <row r="31689" s="8" customFormat="1" x14ac:dyDescent="0.35"/>
    <row r="31690" s="8" customFormat="1" x14ac:dyDescent="0.35"/>
    <row r="31691" s="8" customFormat="1" x14ac:dyDescent="0.35"/>
    <row r="31692" s="8" customFormat="1" x14ac:dyDescent="0.35"/>
    <row r="31693" s="8" customFormat="1" x14ac:dyDescent="0.35"/>
    <row r="31694" s="8" customFormat="1" x14ac:dyDescent="0.35"/>
    <row r="31695" s="8" customFormat="1" x14ac:dyDescent="0.35"/>
    <row r="31696" s="8" customFormat="1" x14ac:dyDescent="0.35"/>
    <row r="31697" s="8" customFormat="1" x14ac:dyDescent="0.35"/>
    <row r="31698" s="8" customFormat="1" x14ac:dyDescent="0.35"/>
    <row r="31699" s="8" customFormat="1" x14ac:dyDescent="0.35"/>
    <row r="31700" s="8" customFormat="1" x14ac:dyDescent="0.35"/>
    <row r="31701" s="8" customFormat="1" x14ac:dyDescent="0.35"/>
    <row r="31702" s="8" customFormat="1" x14ac:dyDescent="0.35"/>
    <row r="31703" s="8" customFormat="1" x14ac:dyDescent="0.35"/>
    <row r="31704" s="8" customFormat="1" x14ac:dyDescent="0.35"/>
    <row r="31705" s="8" customFormat="1" x14ac:dyDescent="0.35"/>
    <row r="31706" s="8" customFormat="1" x14ac:dyDescent="0.35"/>
    <row r="31707" s="8" customFormat="1" x14ac:dyDescent="0.35"/>
    <row r="31708" s="8" customFormat="1" x14ac:dyDescent="0.35"/>
    <row r="31709" s="8" customFormat="1" x14ac:dyDescent="0.35"/>
    <row r="31710" s="8" customFormat="1" x14ac:dyDescent="0.35"/>
    <row r="31711" s="8" customFormat="1" x14ac:dyDescent="0.35"/>
    <row r="31712" s="8" customFormat="1" x14ac:dyDescent="0.35"/>
    <row r="31713" s="8" customFormat="1" x14ac:dyDescent="0.35"/>
    <row r="31714" s="8" customFormat="1" x14ac:dyDescent="0.35"/>
    <row r="31715" s="8" customFormat="1" x14ac:dyDescent="0.35"/>
    <row r="31716" s="8" customFormat="1" x14ac:dyDescent="0.35"/>
    <row r="31717" s="8" customFormat="1" x14ac:dyDescent="0.35"/>
    <row r="31718" s="8" customFormat="1" x14ac:dyDescent="0.35"/>
    <row r="31719" s="8" customFormat="1" x14ac:dyDescent="0.35"/>
    <row r="31720" s="8" customFormat="1" x14ac:dyDescent="0.35"/>
    <row r="31721" s="8" customFormat="1" x14ac:dyDescent="0.35"/>
    <row r="31722" s="8" customFormat="1" x14ac:dyDescent="0.35"/>
    <row r="31723" s="8" customFormat="1" x14ac:dyDescent="0.35"/>
    <row r="31724" s="8" customFormat="1" x14ac:dyDescent="0.35"/>
    <row r="31725" s="8" customFormat="1" x14ac:dyDescent="0.35"/>
    <row r="31726" s="8" customFormat="1" x14ac:dyDescent="0.35"/>
    <row r="31727" s="8" customFormat="1" x14ac:dyDescent="0.35"/>
    <row r="31728" s="8" customFormat="1" x14ac:dyDescent="0.35"/>
    <row r="31729" s="8" customFormat="1" x14ac:dyDescent="0.35"/>
    <row r="31730" s="8" customFormat="1" x14ac:dyDescent="0.35"/>
    <row r="31731" s="8" customFormat="1" x14ac:dyDescent="0.35"/>
    <row r="31732" s="8" customFormat="1" x14ac:dyDescent="0.35"/>
    <row r="31733" s="8" customFormat="1" x14ac:dyDescent="0.35"/>
    <row r="31734" s="8" customFormat="1" x14ac:dyDescent="0.35"/>
    <row r="31735" s="8" customFormat="1" x14ac:dyDescent="0.35"/>
    <row r="31736" s="8" customFormat="1" x14ac:dyDescent="0.35"/>
    <row r="31737" s="8" customFormat="1" x14ac:dyDescent="0.35"/>
    <row r="31738" s="8" customFormat="1" x14ac:dyDescent="0.35"/>
    <row r="31739" s="8" customFormat="1" x14ac:dyDescent="0.35"/>
    <row r="31740" s="8" customFormat="1" x14ac:dyDescent="0.35"/>
    <row r="31741" s="8" customFormat="1" x14ac:dyDescent="0.35"/>
    <row r="31742" s="8" customFormat="1" x14ac:dyDescent="0.35"/>
    <row r="31743" s="8" customFormat="1" x14ac:dyDescent="0.35"/>
    <row r="31744" s="8" customFormat="1" x14ac:dyDescent="0.35"/>
    <row r="31745" s="8" customFormat="1" x14ac:dyDescent="0.35"/>
    <row r="31746" s="8" customFormat="1" x14ac:dyDescent="0.35"/>
    <row r="31747" s="8" customFormat="1" x14ac:dyDescent="0.35"/>
    <row r="31748" s="8" customFormat="1" x14ac:dyDescent="0.35"/>
    <row r="31749" s="8" customFormat="1" x14ac:dyDescent="0.35"/>
    <row r="31750" s="8" customFormat="1" x14ac:dyDescent="0.35"/>
    <row r="31751" s="8" customFormat="1" x14ac:dyDescent="0.35"/>
    <row r="31752" s="8" customFormat="1" x14ac:dyDescent="0.35"/>
    <row r="31753" s="8" customFormat="1" x14ac:dyDescent="0.35"/>
    <row r="31754" s="8" customFormat="1" x14ac:dyDescent="0.35"/>
    <row r="31755" s="8" customFormat="1" x14ac:dyDescent="0.35"/>
    <row r="31756" s="8" customFormat="1" x14ac:dyDescent="0.35"/>
    <row r="31757" s="8" customFormat="1" x14ac:dyDescent="0.35"/>
    <row r="31758" s="8" customFormat="1" x14ac:dyDescent="0.35"/>
    <row r="31759" s="8" customFormat="1" x14ac:dyDescent="0.35"/>
    <row r="31760" s="8" customFormat="1" x14ac:dyDescent="0.35"/>
    <row r="31761" s="8" customFormat="1" x14ac:dyDescent="0.35"/>
    <row r="31762" s="8" customFormat="1" x14ac:dyDescent="0.35"/>
    <row r="31763" s="8" customFormat="1" x14ac:dyDescent="0.35"/>
    <row r="31764" s="8" customFormat="1" x14ac:dyDescent="0.35"/>
    <row r="31765" s="8" customFormat="1" x14ac:dyDescent="0.35"/>
    <row r="31766" s="8" customFormat="1" x14ac:dyDescent="0.35"/>
    <row r="31767" s="8" customFormat="1" x14ac:dyDescent="0.35"/>
    <row r="31768" s="8" customFormat="1" x14ac:dyDescent="0.35"/>
    <row r="31769" s="8" customFormat="1" x14ac:dyDescent="0.35"/>
    <row r="31770" s="8" customFormat="1" x14ac:dyDescent="0.35"/>
    <row r="31771" s="8" customFormat="1" x14ac:dyDescent="0.35"/>
    <row r="31772" s="8" customFormat="1" x14ac:dyDescent="0.35"/>
    <row r="31773" s="8" customFormat="1" x14ac:dyDescent="0.35"/>
    <row r="31774" s="8" customFormat="1" x14ac:dyDescent="0.35"/>
    <row r="31775" s="8" customFormat="1" x14ac:dyDescent="0.35"/>
    <row r="31776" s="8" customFormat="1" x14ac:dyDescent="0.35"/>
    <row r="31777" s="8" customFormat="1" x14ac:dyDescent="0.35"/>
    <row r="31778" s="8" customFormat="1" x14ac:dyDescent="0.35"/>
    <row r="31779" s="8" customFormat="1" x14ac:dyDescent="0.35"/>
    <row r="31780" s="8" customFormat="1" x14ac:dyDescent="0.35"/>
    <row r="31781" s="8" customFormat="1" x14ac:dyDescent="0.35"/>
    <row r="31782" s="8" customFormat="1" x14ac:dyDescent="0.35"/>
    <row r="31783" s="8" customFormat="1" x14ac:dyDescent="0.35"/>
    <row r="31784" s="8" customFormat="1" x14ac:dyDescent="0.35"/>
    <row r="31785" s="8" customFormat="1" x14ac:dyDescent="0.35"/>
    <row r="31786" s="8" customFormat="1" x14ac:dyDescent="0.35"/>
    <row r="31787" s="8" customFormat="1" x14ac:dyDescent="0.35"/>
    <row r="31788" s="8" customFormat="1" x14ac:dyDescent="0.35"/>
    <row r="31789" s="8" customFormat="1" x14ac:dyDescent="0.35"/>
    <row r="31790" s="8" customFormat="1" x14ac:dyDescent="0.35"/>
    <row r="31791" s="8" customFormat="1" x14ac:dyDescent="0.35"/>
    <row r="31792" s="8" customFormat="1" x14ac:dyDescent="0.35"/>
    <row r="31793" s="8" customFormat="1" x14ac:dyDescent="0.35"/>
    <row r="31794" s="8" customFormat="1" x14ac:dyDescent="0.35"/>
    <row r="31795" s="8" customFormat="1" x14ac:dyDescent="0.35"/>
    <row r="31796" s="8" customFormat="1" x14ac:dyDescent="0.35"/>
    <row r="31797" s="8" customFormat="1" x14ac:dyDescent="0.35"/>
    <row r="31798" s="8" customFormat="1" x14ac:dyDescent="0.35"/>
    <row r="31799" s="8" customFormat="1" x14ac:dyDescent="0.35"/>
    <row r="31800" s="8" customFormat="1" x14ac:dyDescent="0.35"/>
    <row r="31801" s="8" customFormat="1" x14ac:dyDescent="0.35"/>
    <row r="31802" s="8" customFormat="1" x14ac:dyDescent="0.35"/>
    <row r="31803" s="8" customFormat="1" x14ac:dyDescent="0.35"/>
    <row r="31804" s="8" customFormat="1" x14ac:dyDescent="0.35"/>
    <row r="31805" s="8" customFormat="1" x14ac:dyDescent="0.35"/>
    <row r="31806" s="8" customFormat="1" x14ac:dyDescent="0.35"/>
    <row r="31807" s="8" customFormat="1" x14ac:dyDescent="0.35"/>
    <row r="31808" s="8" customFormat="1" x14ac:dyDescent="0.35"/>
    <row r="31809" s="8" customFormat="1" x14ac:dyDescent="0.35"/>
    <row r="31810" s="8" customFormat="1" x14ac:dyDescent="0.35"/>
    <row r="31811" s="8" customFormat="1" x14ac:dyDescent="0.35"/>
    <row r="31812" s="8" customFormat="1" x14ac:dyDescent="0.35"/>
    <row r="31813" s="8" customFormat="1" x14ac:dyDescent="0.35"/>
    <row r="31814" s="8" customFormat="1" x14ac:dyDescent="0.35"/>
    <row r="31815" s="8" customFormat="1" x14ac:dyDescent="0.35"/>
    <row r="31816" s="8" customFormat="1" x14ac:dyDescent="0.35"/>
    <row r="31817" s="8" customFormat="1" x14ac:dyDescent="0.35"/>
    <row r="31818" s="8" customFormat="1" x14ac:dyDescent="0.35"/>
    <row r="31819" s="8" customFormat="1" x14ac:dyDescent="0.35"/>
    <row r="31820" s="8" customFormat="1" x14ac:dyDescent="0.35"/>
    <row r="31821" s="8" customFormat="1" x14ac:dyDescent="0.35"/>
    <row r="31822" s="8" customFormat="1" x14ac:dyDescent="0.35"/>
    <row r="31823" s="8" customFormat="1" x14ac:dyDescent="0.35"/>
    <row r="31824" s="8" customFormat="1" x14ac:dyDescent="0.35"/>
    <row r="31825" s="8" customFormat="1" x14ac:dyDescent="0.35"/>
    <row r="31826" s="8" customFormat="1" x14ac:dyDescent="0.35"/>
    <row r="31827" s="8" customFormat="1" x14ac:dyDescent="0.35"/>
    <row r="31828" s="8" customFormat="1" x14ac:dyDescent="0.35"/>
    <row r="31829" s="8" customFormat="1" x14ac:dyDescent="0.35"/>
    <row r="31830" s="8" customFormat="1" x14ac:dyDescent="0.35"/>
    <row r="31831" s="8" customFormat="1" x14ac:dyDescent="0.35"/>
    <row r="31832" s="8" customFormat="1" x14ac:dyDescent="0.35"/>
    <row r="31833" s="8" customFormat="1" x14ac:dyDescent="0.35"/>
    <row r="31834" s="8" customFormat="1" x14ac:dyDescent="0.35"/>
    <row r="31835" s="8" customFormat="1" x14ac:dyDescent="0.35"/>
    <row r="31836" s="8" customFormat="1" x14ac:dyDescent="0.35"/>
    <row r="31837" s="8" customFormat="1" x14ac:dyDescent="0.35"/>
    <row r="31838" s="8" customFormat="1" x14ac:dyDescent="0.35"/>
    <row r="31839" s="8" customFormat="1" x14ac:dyDescent="0.35"/>
    <row r="31840" s="8" customFormat="1" x14ac:dyDescent="0.35"/>
    <row r="31841" s="8" customFormat="1" x14ac:dyDescent="0.35"/>
    <row r="31842" s="8" customFormat="1" x14ac:dyDescent="0.35"/>
    <row r="31843" s="8" customFormat="1" x14ac:dyDescent="0.35"/>
    <row r="31844" s="8" customFormat="1" x14ac:dyDescent="0.35"/>
    <row r="31845" s="8" customFormat="1" x14ac:dyDescent="0.35"/>
    <row r="31846" s="8" customFormat="1" x14ac:dyDescent="0.35"/>
    <row r="31847" s="8" customFormat="1" x14ac:dyDescent="0.35"/>
    <row r="31848" s="8" customFormat="1" x14ac:dyDescent="0.35"/>
    <row r="31849" s="8" customFormat="1" x14ac:dyDescent="0.35"/>
    <row r="31850" s="8" customFormat="1" x14ac:dyDescent="0.35"/>
    <row r="31851" s="8" customFormat="1" x14ac:dyDescent="0.35"/>
    <row r="31852" s="8" customFormat="1" x14ac:dyDescent="0.35"/>
    <row r="31853" s="8" customFormat="1" x14ac:dyDescent="0.35"/>
    <row r="31854" s="8" customFormat="1" x14ac:dyDescent="0.35"/>
    <row r="31855" s="8" customFormat="1" x14ac:dyDescent="0.35"/>
    <row r="31856" s="8" customFormat="1" x14ac:dyDescent="0.35"/>
    <row r="31857" s="8" customFormat="1" x14ac:dyDescent="0.35"/>
    <row r="31858" s="8" customFormat="1" x14ac:dyDescent="0.35"/>
    <row r="31859" s="8" customFormat="1" x14ac:dyDescent="0.35"/>
    <row r="31860" s="8" customFormat="1" x14ac:dyDescent="0.35"/>
    <row r="31861" s="8" customFormat="1" x14ac:dyDescent="0.35"/>
    <row r="31862" s="8" customFormat="1" x14ac:dyDescent="0.35"/>
    <row r="31863" s="8" customFormat="1" x14ac:dyDescent="0.35"/>
    <row r="31864" s="8" customFormat="1" x14ac:dyDescent="0.35"/>
    <row r="31865" s="8" customFormat="1" x14ac:dyDescent="0.35"/>
    <row r="31866" s="8" customFormat="1" x14ac:dyDescent="0.35"/>
    <row r="31867" s="8" customFormat="1" x14ac:dyDescent="0.35"/>
    <row r="31868" s="8" customFormat="1" x14ac:dyDescent="0.35"/>
    <row r="31869" s="8" customFormat="1" x14ac:dyDescent="0.35"/>
    <row r="31870" s="8" customFormat="1" x14ac:dyDescent="0.35"/>
    <row r="31871" s="8" customFormat="1" x14ac:dyDescent="0.35"/>
    <row r="31872" s="8" customFormat="1" x14ac:dyDescent="0.35"/>
    <row r="31873" s="8" customFormat="1" x14ac:dyDescent="0.35"/>
    <row r="31874" s="8" customFormat="1" x14ac:dyDescent="0.35"/>
    <row r="31875" s="8" customFormat="1" x14ac:dyDescent="0.35"/>
    <row r="31876" s="8" customFormat="1" x14ac:dyDescent="0.35"/>
    <row r="31877" s="8" customFormat="1" x14ac:dyDescent="0.35"/>
    <row r="31878" s="8" customFormat="1" x14ac:dyDescent="0.35"/>
    <row r="31879" s="8" customFormat="1" x14ac:dyDescent="0.35"/>
    <row r="31880" s="8" customFormat="1" x14ac:dyDescent="0.35"/>
    <row r="31881" s="8" customFormat="1" x14ac:dyDescent="0.35"/>
    <row r="31882" s="8" customFormat="1" x14ac:dyDescent="0.35"/>
    <row r="31883" s="8" customFormat="1" x14ac:dyDescent="0.35"/>
    <row r="31884" s="8" customFormat="1" x14ac:dyDescent="0.35"/>
    <row r="31885" s="8" customFormat="1" x14ac:dyDescent="0.35"/>
    <row r="31886" s="8" customFormat="1" x14ac:dyDescent="0.35"/>
    <row r="31887" s="8" customFormat="1" x14ac:dyDescent="0.35"/>
    <row r="31888" s="8" customFormat="1" x14ac:dyDescent="0.35"/>
    <row r="31889" s="8" customFormat="1" x14ac:dyDescent="0.35"/>
    <row r="31890" s="8" customFormat="1" x14ac:dyDescent="0.35"/>
    <row r="31891" s="8" customFormat="1" x14ac:dyDescent="0.35"/>
    <row r="31892" s="8" customFormat="1" x14ac:dyDescent="0.35"/>
    <row r="31893" s="8" customFormat="1" x14ac:dyDescent="0.35"/>
    <row r="31894" s="8" customFormat="1" x14ac:dyDescent="0.35"/>
    <row r="31895" s="8" customFormat="1" x14ac:dyDescent="0.35"/>
    <row r="31896" s="8" customFormat="1" x14ac:dyDescent="0.35"/>
    <row r="31897" s="8" customFormat="1" x14ac:dyDescent="0.35"/>
    <row r="31898" s="8" customFormat="1" x14ac:dyDescent="0.35"/>
    <row r="31899" s="8" customFormat="1" x14ac:dyDescent="0.35"/>
    <row r="31900" s="8" customFormat="1" x14ac:dyDescent="0.35"/>
    <row r="31901" s="8" customFormat="1" x14ac:dyDescent="0.35"/>
    <row r="31902" s="8" customFormat="1" x14ac:dyDescent="0.35"/>
    <row r="31903" s="8" customFormat="1" x14ac:dyDescent="0.35"/>
    <row r="31904" s="8" customFormat="1" x14ac:dyDescent="0.35"/>
    <row r="31905" s="8" customFormat="1" x14ac:dyDescent="0.35"/>
    <row r="31906" s="8" customFormat="1" x14ac:dyDescent="0.35"/>
    <row r="31907" s="8" customFormat="1" x14ac:dyDescent="0.35"/>
    <row r="31908" s="8" customFormat="1" x14ac:dyDescent="0.35"/>
    <row r="31909" s="8" customFormat="1" x14ac:dyDescent="0.35"/>
    <row r="31910" s="8" customFormat="1" x14ac:dyDescent="0.35"/>
    <row r="31911" s="8" customFormat="1" x14ac:dyDescent="0.35"/>
    <row r="31912" s="8" customFormat="1" x14ac:dyDescent="0.35"/>
    <row r="31913" s="8" customFormat="1" x14ac:dyDescent="0.35"/>
    <row r="31914" s="8" customFormat="1" x14ac:dyDescent="0.35"/>
    <row r="31915" s="8" customFormat="1" x14ac:dyDescent="0.35"/>
    <row r="31916" s="8" customFormat="1" x14ac:dyDescent="0.35"/>
    <row r="31917" s="8" customFormat="1" x14ac:dyDescent="0.35"/>
    <row r="31918" s="8" customFormat="1" x14ac:dyDescent="0.35"/>
    <row r="31919" s="8" customFormat="1" x14ac:dyDescent="0.35"/>
    <row r="31920" s="8" customFormat="1" x14ac:dyDescent="0.35"/>
    <row r="31921" s="8" customFormat="1" x14ac:dyDescent="0.35"/>
    <row r="31922" s="8" customFormat="1" x14ac:dyDescent="0.35"/>
    <row r="31923" s="8" customFormat="1" x14ac:dyDescent="0.35"/>
    <row r="31924" s="8" customFormat="1" x14ac:dyDescent="0.35"/>
    <row r="31925" s="8" customFormat="1" x14ac:dyDescent="0.35"/>
    <row r="31926" s="8" customFormat="1" x14ac:dyDescent="0.35"/>
    <row r="31927" s="8" customFormat="1" x14ac:dyDescent="0.35"/>
    <row r="31928" s="8" customFormat="1" x14ac:dyDescent="0.35"/>
    <row r="31929" s="8" customFormat="1" x14ac:dyDescent="0.35"/>
    <row r="31930" s="8" customFormat="1" x14ac:dyDescent="0.35"/>
    <row r="31931" s="8" customFormat="1" x14ac:dyDescent="0.35"/>
    <row r="31932" s="8" customFormat="1" x14ac:dyDescent="0.35"/>
    <row r="31933" s="8" customFormat="1" x14ac:dyDescent="0.35"/>
    <row r="31934" s="8" customFormat="1" x14ac:dyDescent="0.35"/>
    <row r="31935" s="8" customFormat="1" x14ac:dyDescent="0.35"/>
    <row r="31936" s="8" customFormat="1" x14ac:dyDescent="0.35"/>
    <row r="31937" s="8" customFormat="1" x14ac:dyDescent="0.35"/>
    <row r="31938" s="8" customFormat="1" x14ac:dyDescent="0.35"/>
    <row r="31939" s="8" customFormat="1" x14ac:dyDescent="0.35"/>
    <row r="31940" s="8" customFormat="1" x14ac:dyDescent="0.35"/>
    <row r="31941" s="8" customFormat="1" x14ac:dyDescent="0.35"/>
    <row r="31942" s="8" customFormat="1" x14ac:dyDescent="0.35"/>
    <row r="31943" s="8" customFormat="1" x14ac:dyDescent="0.35"/>
    <row r="31944" s="8" customFormat="1" x14ac:dyDescent="0.35"/>
    <row r="31945" s="8" customFormat="1" x14ac:dyDescent="0.35"/>
    <row r="31946" s="8" customFormat="1" x14ac:dyDescent="0.35"/>
    <row r="31947" s="8" customFormat="1" x14ac:dyDescent="0.35"/>
    <row r="31948" s="8" customFormat="1" x14ac:dyDescent="0.35"/>
    <row r="31949" s="8" customFormat="1" x14ac:dyDescent="0.35"/>
    <row r="31950" s="8" customFormat="1" x14ac:dyDescent="0.35"/>
    <row r="31951" s="8" customFormat="1" x14ac:dyDescent="0.35"/>
    <row r="31952" s="8" customFormat="1" x14ac:dyDescent="0.35"/>
    <row r="31953" s="8" customFormat="1" x14ac:dyDescent="0.35"/>
    <row r="31954" s="8" customFormat="1" x14ac:dyDescent="0.35"/>
    <row r="31955" s="8" customFormat="1" x14ac:dyDescent="0.35"/>
    <row r="31956" s="8" customFormat="1" x14ac:dyDescent="0.35"/>
    <row r="31957" s="8" customFormat="1" x14ac:dyDescent="0.35"/>
    <row r="31958" s="8" customFormat="1" x14ac:dyDescent="0.35"/>
    <row r="31959" s="8" customFormat="1" x14ac:dyDescent="0.35"/>
    <row r="31960" s="8" customFormat="1" x14ac:dyDescent="0.35"/>
    <row r="31961" s="8" customFormat="1" x14ac:dyDescent="0.35"/>
    <row r="31962" s="8" customFormat="1" x14ac:dyDescent="0.35"/>
    <row r="31963" s="8" customFormat="1" x14ac:dyDescent="0.35"/>
    <row r="31964" s="8" customFormat="1" x14ac:dyDescent="0.35"/>
    <row r="31965" s="8" customFormat="1" x14ac:dyDescent="0.35"/>
    <row r="31966" s="8" customFormat="1" x14ac:dyDescent="0.35"/>
    <row r="31967" s="8" customFormat="1" x14ac:dyDescent="0.35"/>
    <row r="31968" s="8" customFormat="1" x14ac:dyDescent="0.35"/>
    <row r="31969" s="8" customFormat="1" x14ac:dyDescent="0.35"/>
    <row r="31970" s="8" customFormat="1" x14ac:dyDescent="0.35"/>
    <row r="31971" s="8" customFormat="1" x14ac:dyDescent="0.35"/>
    <row r="31972" s="8" customFormat="1" x14ac:dyDescent="0.35"/>
    <row r="31973" s="8" customFormat="1" x14ac:dyDescent="0.35"/>
    <row r="31974" s="8" customFormat="1" x14ac:dyDescent="0.35"/>
    <row r="31975" s="8" customFormat="1" x14ac:dyDescent="0.35"/>
    <row r="31976" s="8" customFormat="1" x14ac:dyDescent="0.35"/>
    <row r="31977" s="8" customFormat="1" x14ac:dyDescent="0.35"/>
    <row r="31978" s="8" customFormat="1" x14ac:dyDescent="0.35"/>
    <row r="31979" s="8" customFormat="1" x14ac:dyDescent="0.35"/>
    <row r="31980" s="8" customFormat="1" x14ac:dyDescent="0.35"/>
    <row r="31981" s="8" customFormat="1" x14ac:dyDescent="0.35"/>
    <row r="31982" s="8" customFormat="1" x14ac:dyDescent="0.35"/>
    <row r="31983" s="8" customFormat="1" x14ac:dyDescent="0.35"/>
    <row r="31984" s="8" customFormat="1" x14ac:dyDescent="0.35"/>
    <row r="31985" s="8" customFormat="1" x14ac:dyDescent="0.35"/>
    <row r="31986" s="8" customFormat="1" x14ac:dyDescent="0.35"/>
    <row r="31987" s="8" customFormat="1" x14ac:dyDescent="0.35"/>
    <row r="31988" s="8" customFormat="1" x14ac:dyDescent="0.35"/>
    <row r="31989" s="8" customFormat="1" x14ac:dyDescent="0.35"/>
    <row r="31990" s="8" customFormat="1" x14ac:dyDescent="0.35"/>
    <row r="31991" s="8" customFormat="1" x14ac:dyDescent="0.35"/>
    <row r="31992" s="8" customFormat="1" x14ac:dyDescent="0.35"/>
    <row r="31993" s="8" customFormat="1" x14ac:dyDescent="0.35"/>
    <row r="31994" s="8" customFormat="1" x14ac:dyDescent="0.35"/>
    <row r="31995" s="8" customFormat="1" x14ac:dyDescent="0.35"/>
    <row r="31996" s="8" customFormat="1" x14ac:dyDescent="0.35"/>
    <row r="31997" s="8" customFormat="1" x14ac:dyDescent="0.35"/>
    <row r="31998" s="8" customFormat="1" x14ac:dyDescent="0.35"/>
    <row r="31999" s="8" customFormat="1" x14ac:dyDescent="0.35"/>
    <row r="32000" s="8" customFormat="1" x14ac:dyDescent="0.35"/>
    <row r="32001" s="8" customFormat="1" x14ac:dyDescent="0.35"/>
    <row r="32002" s="8" customFormat="1" x14ac:dyDescent="0.35"/>
    <row r="32003" s="8" customFormat="1" x14ac:dyDescent="0.35"/>
    <row r="32004" s="8" customFormat="1" x14ac:dyDescent="0.35"/>
    <row r="32005" s="8" customFormat="1" x14ac:dyDescent="0.35"/>
    <row r="32006" s="8" customFormat="1" x14ac:dyDescent="0.35"/>
    <row r="32007" s="8" customFormat="1" x14ac:dyDescent="0.35"/>
    <row r="32008" s="8" customFormat="1" x14ac:dyDescent="0.35"/>
    <row r="32009" s="8" customFormat="1" x14ac:dyDescent="0.35"/>
    <row r="32010" s="8" customFormat="1" x14ac:dyDescent="0.35"/>
    <row r="32011" s="8" customFormat="1" x14ac:dyDescent="0.35"/>
    <row r="32012" s="8" customFormat="1" x14ac:dyDescent="0.35"/>
    <row r="32013" s="8" customFormat="1" x14ac:dyDescent="0.35"/>
    <row r="32014" s="8" customFormat="1" x14ac:dyDescent="0.35"/>
    <row r="32015" s="8" customFormat="1" x14ac:dyDescent="0.35"/>
    <row r="32016" s="8" customFormat="1" x14ac:dyDescent="0.35"/>
    <row r="32017" s="8" customFormat="1" x14ac:dyDescent="0.35"/>
    <row r="32018" s="8" customFormat="1" x14ac:dyDescent="0.35"/>
    <row r="32019" s="8" customFormat="1" x14ac:dyDescent="0.35"/>
    <row r="32020" s="8" customFormat="1" x14ac:dyDescent="0.35"/>
    <row r="32021" s="8" customFormat="1" x14ac:dyDescent="0.35"/>
    <row r="32022" s="8" customFormat="1" x14ac:dyDescent="0.35"/>
    <row r="32023" s="8" customFormat="1" x14ac:dyDescent="0.35"/>
    <row r="32024" s="8" customFormat="1" x14ac:dyDescent="0.35"/>
    <row r="32025" s="8" customFormat="1" x14ac:dyDescent="0.35"/>
    <row r="32026" s="8" customFormat="1" x14ac:dyDescent="0.35"/>
    <row r="32027" s="8" customFormat="1" x14ac:dyDescent="0.35"/>
    <row r="32028" s="8" customFormat="1" x14ac:dyDescent="0.35"/>
    <row r="32029" s="8" customFormat="1" x14ac:dyDescent="0.35"/>
    <row r="32030" s="8" customFormat="1" x14ac:dyDescent="0.35"/>
    <row r="32031" s="8" customFormat="1" x14ac:dyDescent="0.35"/>
    <row r="32032" s="8" customFormat="1" x14ac:dyDescent="0.35"/>
    <row r="32033" s="8" customFormat="1" x14ac:dyDescent="0.35"/>
    <row r="32034" s="8" customFormat="1" x14ac:dyDescent="0.35"/>
    <row r="32035" s="8" customFormat="1" x14ac:dyDescent="0.35"/>
    <row r="32036" s="8" customFormat="1" x14ac:dyDescent="0.35"/>
    <row r="32037" s="8" customFormat="1" x14ac:dyDescent="0.35"/>
    <row r="32038" s="8" customFormat="1" x14ac:dyDescent="0.35"/>
    <row r="32039" s="8" customFormat="1" x14ac:dyDescent="0.35"/>
    <row r="32040" s="8" customFormat="1" x14ac:dyDescent="0.35"/>
    <row r="32041" s="8" customFormat="1" x14ac:dyDescent="0.35"/>
    <row r="32042" s="8" customFormat="1" x14ac:dyDescent="0.35"/>
    <row r="32043" s="8" customFormat="1" x14ac:dyDescent="0.35"/>
    <row r="32044" s="8" customFormat="1" x14ac:dyDescent="0.35"/>
    <row r="32045" s="8" customFormat="1" x14ac:dyDescent="0.35"/>
    <row r="32046" s="8" customFormat="1" x14ac:dyDescent="0.35"/>
    <row r="32047" s="8" customFormat="1" x14ac:dyDescent="0.35"/>
    <row r="32048" s="8" customFormat="1" x14ac:dyDescent="0.35"/>
    <row r="32049" s="8" customFormat="1" x14ac:dyDescent="0.35"/>
    <row r="32050" s="8" customFormat="1" x14ac:dyDescent="0.35"/>
    <row r="32051" s="8" customFormat="1" x14ac:dyDescent="0.35"/>
    <row r="32052" s="8" customFormat="1" x14ac:dyDescent="0.35"/>
    <row r="32053" s="8" customFormat="1" x14ac:dyDescent="0.35"/>
    <row r="32054" s="8" customFormat="1" x14ac:dyDescent="0.35"/>
    <row r="32055" s="8" customFormat="1" x14ac:dyDescent="0.35"/>
    <row r="32056" s="8" customFormat="1" x14ac:dyDescent="0.35"/>
    <row r="32057" s="8" customFormat="1" x14ac:dyDescent="0.35"/>
    <row r="32058" s="8" customFormat="1" x14ac:dyDescent="0.35"/>
    <row r="32059" s="8" customFormat="1" x14ac:dyDescent="0.35"/>
    <row r="32060" s="8" customFormat="1" x14ac:dyDescent="0.35"/>
    <row r="32061" s="8" customFormat="1" x14ac:dyDescent="0.35"/>
    <row r="32062" s="8" customFormat="1" x14ac:dyDescent="0.35"/>
    <row r="32063" s="8" customFormat="1" x14ac:dyDescent="0.35"/>
    <row r="32064" s="8" customFormat="1" x14ac:dyDescent="0.35"/>
    <row r="32065" s="8" customFormat="1" x14ac:dyDescent="0.35"/>
    <row r="32066" s="8" customFormat="1" x14ac:dyDescent="0.35"/>
    <row r="32067" s="8" customFormat="1" x14ac:dyDescent="0.35"/>
    <row r="32068" s="8" customFormat="1" x14ac:dyDescent="0.35"/>
    <row r="32069" s="8" customFormat="1" x14ac:dyDescent="0.35"/>
    <row r="32070" s="8" customFormat="1" x14ac:dyDescent="0.35"/>
    <row r="32071" s="8" customFormat="1" x14ac:dyDescent="0.35"/>
    <row r="32072" s="8" customFormat="1" x14ac:dyDescent="0.35"/>
    <row r="32073" s="8" customFormat="1" x14ac:dyDescent="0.35"/>
    <row r="32074" s="8" customFormat="1" x14ac:dyDescent="0.35"/>
    <row r="32075" s="8" customFormat="1" x14ac:dyDescent="0.35"/>
    <row r="32076" s="8" customFormat="1" x14ac:dyDescent="0.35"/>
    <row r="32077" s="8" customFormat="1" x14ac:dyDescent="0.35"/>
    <row r="32078" s="8" customFormat="1" x14ac:dyDescent="0.35"/>
    <row r="32079" s="8" customFormat="1" x14ac:dyDescent="0.35"/>
    <row r="32080" s="8" customFormat="1" x14ac:dyDescent="0.35"/>
    <row r="32081" s="8" customFormat="1" x14ac:dyDescent="0.35"/>
    <row r="32082" s="8" customFormat="1" x14ac:dyDescent="0.35"/>
    <row r="32083" s="8" customFormat="1" x14ac:dyDescent="0.35"/>
    <row r="32084" s="8" customFormat="1" x14ac:dyDescent="0.35"/>
    <row r="32085" s="8" customFormat="1" x14ac:dyDescent="0.35"/>
    <row r="32086" s="8" customFormat="1" x14ac:dyDescent="0.35"/>
    <row r="32087" s="8" customFormat="1" x14ac:dyDescent="0.35"/>
    <row r="32088" s="8" customFormat="1" x14ac:dyDescent="0.35"/>
    <row r="32089" s="8" customFormat="1" x14ac:dyDescent="0.35"/>
    <row r="32090" s="8" customFormat="1" x14ac:dyDescent="0.35"/>
    <row r="32091" s="8" customFormat="1" x14ac:dyDescent="0.35"/>
    <row r="32092" s="8" customFormat="1" x14ac:dyDescent="0.35"/>
    <row r="32093" s="8" customFormat="1" x14ac:dyDescent="0.35"/>
    <row r="32094" s="8" customFormat="1" x14ac:dyDescent="0.35"/>
    <row r="32095" s="8" customFormat="1" x14ac:dyDescent="0.35"/>
    <row r="32096" s="8" customFormat="1" x14ac:dyDescent="0.35"/>
    <row r="32097" s="8" customFormat="1" x14ac:dyDescent="0.35"/>
    <row r="32098" s="8" customFormat="1" x14ac:dyDescent="0.35"/>
    <row r="32099" s="8" customFormat="1" x14ac:dyDescent="0.35"/>
    <row r="32100" s="8" customFormat="1" x14ac:dyDescent="0.35"/>
    <row r="32101" s="8" customFormat="1" x14ac:dyDescent="0.35"/>
    <row r="32102" s="8" customFormat="1" x14ac:dyDescent="0.35"/>
    <row r="32103" s="8" customFormat="1" x14ac:dyDescent="0.35"/>
    <row r="32104" s="8" customFormat="1" x14ac:dyDescent="0.35"/>
    <row r="32105" s="8" customFormat="1" x14ac:dyDescent="0.35"/>
    <row r="32106" s="8" customFormat="1" x14ac:dyDescent="0.35"/>
    <row r="32107" s="8" customFormat="1" x14ac:dyDescent="0.35"/>
    <row r="32108" s="8" customFormat="1" x14ac:dyDescent="0.35"/>
    <row r="32109" s="8" customFormat="1" x14ac:dyDescent="0.35"/>
    <row r="32110" s="8" customFormat="1" x14ac:dyDescent="0.35"/>
    <row r="32111" s="8" customFormat="1" x14ac:dyDescent="0.35"/>
    <row r="32112" s="8" customFormat="1" x14ac:dyDescent="0.35"/>
    <row r="32113" s="8" customFormat="1" x14ac:dyDescent="0.35"/>
    <row r="32114" s="8" customFormat="1" x14ac:dyDescent="0.35"/>
    <row r="32115" s="8" customFormat="1" x14ac:dyDescent="0.35"/>
    <row r="32116" s="8" customFormat="1" x14ac:dyDescent="0.35"/>
    <row r="32117" s="8" customFormat="1" x14ac:dyDescent="0.35"/>
    <row r="32118" s="8" customFormat="1" x14ac:dyDescent="0.35"/>
    <row r="32119" s="8" customFormat="1" x14ac:dyDescent="0.35"/>
    <row r="32120" s="8" customFormat="1" x14ac:dyDescent="0.35"/>
    <row r="32121" s="8" customFormat="1" x14ac:dyDescent="0.35"/>
    <row r="32122" s="8" customFormat="1" x14ac:dyDescent="0.35"/>
    <row r="32123" s="8" customFormat="1" x14ac:dyDescent="0.35"/>
    <row r="32124" s="8" customFormat="1" x14ac:dyDescent="0.35"/>
    <row r="32125" s="8" customFormat="1" x14ac:dyDescent="0.35"/>
    <row r="32126" s="8" customFormat="1" x14ac:dyDescent="0.35"/>
    <row r="32127" s="8" customFormat="1" x14ac:dyDescent="0.35"/>
    <row r="32128" s="8" customFormat="1" x14ac:dyDescent="0.35"/>
    <row r="32129" s="8" customFormat="1" x14ac:dyDescent="0.35"/>
    <row r="32130" s="8" customFormat="1" x14ac:dyDescent="0.35"/>
    <row r="32131" s="8" customFormat="1" x14ac:dyDescent="0.35"/>
    <row r="32132" s="8" customFormat="1" x14ac:dyDescent="0.35"/>
    <row r="32133" s="8" customFormat="1" x14ac:dyDescent="0.35"/>
    <row r="32134" s="8" customFormat="1" x14ac:dyDescent="0.35"/>
    <row r="32135" s="8" customFormat="1" x14ac:dyDescent="0.35"/>
    <row r="32136" s="8" customFormat="1" x14ac:dyDescent="0.35"/>
    <row r="32137" s="8" customFormat="1" x14ac:dyDescent="0.35"/>
    <row r="32138" s="8" customFormat="1" x14ac:dyDescent="0.35"/>
    <row r="32139" s="8" customFormat="1" x14ac:dyDescent="0.35"/>
    <row r="32140" s="8" customFormat="1" x14ac:dyDescent="0.35"/>
    <row r="32141" s="8" customFormat="1" x14ac:dyDescent="0.35"/>
    <row r="32142" s="8" customFormat="1" x14ac:dyDescent="0.35"/>
    <row r="32143" s="8" customFormat="1" x14ac:dyDescent="0.35"/>
    <row r="32144" s="8" customFormat="1" x14ac:dyDescent="0.35"/>
    <row r="32145" s="8" customFormat="1" x14ac:dyDescent="0.35"/>
    <row r="32146" s="8" customFormat="1" x14ac:dyDescent="0.35"/>
    <row r="32147" s="8" customFormat="1" x14ac:dyDescent="0.35"/>
    <row r="32148" s="8" customFormat="1" x14ac:dyDescent="0.35"/>
    <row r="32149" s="8" customFormat="1" x14ac:dyDescent="0.35"/>
    <row r="32150" s="8" customFormat="1" x14ac:dyDescent="0.35"/>
    <row r="32151" s="8" customFormat="1" x14ac:dyDescent="0.35"/>
    <row r="32152" s="8" customFormat="1" x14ac:dyDescent="0.35"/>
    <row r="32153" s="8" customFormat="1" x14ac:dyDescent="0.35"/>
    <row r="32154" s="8" customFormat="1" x14ac:dyDescent="0.35"/>
    <row r="32155" s="8" customFormat="1" x14ac:dyDescent="0.35"/>
    <row r="32156" s="8" customFormat="1" x14ac:dyDescent="0.35"/>
    <row r="32157" s="8" customFormat="1" x14ac:dyDescent="0.35"/>
    <row r="32158" s="8" customFormat="1" x14ac:dyDescent="0.35"/>
    <row r="32159" s="8" customFormat="1" x14ac:dyDescent="0.35"/>
    <row r="32160" s="8" customFormat="1" x14ac:dyDescent="0.35"/>
    <row r="32161" s="8" customFormat="1" x14ac:dyDescent="0.35"/>
    <row r="32162" s="8" customFormat="1" x14ac:dyDescent="0.35"/>
    <row r="32163" s="8" customFormat="1" x14ac:dyDescent="0.35"/>
    <row r="32164" s="8" customFormat="1" x14ac:dyDescent="0.35"/>
    <row r="32165" s="8" customFormat="1" x14ac:dyDescent="0.35"/>
    <row r="32166" s="8" customFormat="1" x14ac:dyDescent="0.35"/>
    <row r="32167" s="8" customFormat="1" x14ac:dyDescent="0.35"/>
    <row r="32168" s="8" customFormat="1" x14ac:dyDescent="0.35"/>
    <row r="32169" s="8" customFormat="1" x14ac:dyDescent="0.35"/>
    <row r="32170" s="8" customFormat="1" x14ac:dyDescent="0.35"/>
    <row r="32171" s="8" customFormat="1" x14ac:dyDescent="0.35"/>
    <row r="32172" s="8" customFormat="1" x14ac:dyDescent="0.35"/>
    <row r="32173" s="8" customFormat="1" x14ac:dyDescent="0.35"/>
    <row r="32174" s="8" customFormat="1" x14ac:dyDescent="0.35"/>
    <row r="32175" s="8" customFormat="1" x14ac:dyDescent="0.35"/>
    <row r="32176" s="8" customFormat="1" x14ac:dyDescent="0.35"/>
    <row r="32177" s="8" customFormat="1" x14ac:dyDescent="0.35"/>
    <row r="32178" s="8" customFormat="1" x14ac:dyDescent="0.35"/>
    <row r="32179" s="8" customFormat="1" x14ac:dyDescent="0.35"/>
    <row r="32180" s="8" customFormat="1" x14ac:dyDescent="0.35"/>
    <row r="32181" s="8" customFormat="1" x14ac:dyDescent="0.35"/>
    <row r="32182" s="8" customFormat="1" x14ac:dyDescent="0.35"/>
    <row r="32183" s="8" customFormat="1" x14ac:dyDescent="0.35"/>
    <row r="32184" s="8" customFormat="1" x14ac:dyDescent="0.35"/>
    <row r="32185" s="8" customFormat="1" x14ac:dyDescent="0.35"/>
    <row r="32186" s="8" customFormat="1" x14ac:dyDescent="0.35"/>
    <row r="32187" s="8" customFormat="1" x14ac:dyDescent="0.35"/>
    <row r="32188" s="8" customFormat="1" x14ac:dyDescent="0.35"/>
    <row r="32189" s="8" customFormat="1" x14ac:dyDescent="0.35"/>
    <row r="32190" s="8" customFormat="1" x14ac:dyDescent="0.35"/>
    <row r="32191" s="8" customFormat="1" x14ac:dyDescent="0.35"/>
    <row r="32192" s="8" customFormat="1" x14ac:dyDescent="0.35"/>
    <row r="32193" s="8" customFormat="1" x14ac:dyDescent="0.35"/>
    <row r="32194" s="8" customFormat="1" x14ac:dyDescent="0.35"/>
    <row r="32195" s="8" customFormat="1" x14ac:dyDescent="0.35"/>
    <row r="32196" s="8" customFormat="1" x14ac:dyDescent="0.35"/>
    <row r="32197" s="8" customFormat="1" x14ac:dyDescent="0.35"/>
    <row r="32198" s="8" customFormat="1" x14ac:dyDescent="0.35"/>
    <row r="32199" s="8" customFormat="1" x14ac:dyDescent="0.35"/>
    <row r="32200" s="8" customFormat="1" x14ac:dyDescent="0.35"/>
    <row r="32201" s="8" customFormat="1" x14ac:dyDescent="0.35"/>
    <row r="32202" s="8" customFormat="1" x14ac:dyDescent="0.35"/>
    <row r="32203" s="8" customFormat="1" x14ac:dyDescent="0.35"/>
    <row r="32204" s="8" customFormat="1" x14ac:dyDescent="0.35"/>
    <row r="32205" s="8" customFormat="1" x14ac:dyDescent="0.35"/>
    <row r="32206" s="8" customFormat="1" x14ac:dyDescent="0.35"/>
    <row r="32207" s="8" customFormat="1" x14ac:dyDescent="0.35"/>
    <row r="32208" s="8" customFormat="1" x14ac:dyDescent="0.35"/>
    <row r="32209" s="8" customFormat="1" x14ac:dyDescent="0.35"/>
    <row r="32210" s="8" customFormat="1" x14ac:dyDescent="0.35"/>
    <row r="32211" s="8" customFormat="1" x14ac:dyDescent="0.35"/>
    <row r="32212" s="8" customFormat="1" x14ac:dyDescent="0.35"/>
    <row r="32213" s="8" customFormat="1" x14ac:dyDescent="0.35"/>
    <row r="32214" s="8" customFormat="1" x14ac:dyDescent="0.35"/>
    <row r="32215" s="8" customFormat="1" x14ac:dyDescent="0.35"/>
    <row r="32216" s="8" customFormat="1" x14ac:dyDescent="0.35"/>
    <row r="32217" s="8" customFormat="1" x14ac:dyDescent="0.35"/>
    <row r="32218" s="8" customFormat="1" x14ac:dyDescent="0.35"/>
    <row r="32219" s="8" customFormat="1" x14ac:dyDescent="0.35"/>
    <row r="32220" s="8" customFormat="1" x14ac:dyDescent="0.35"/>
    <row r="32221" s="8" customFormat="1" x14ac:dyDescent="0.35"/>
    <row r="32222" s="8" customFormat="1" x14ac:dyDescent="0.35"/>
    <row r="32223" s="8" customFormat="1" x14ac:dyDescent="0.35"/>
    <row r="32224" s="8" customFormat="1" x14ac:dyDescent="0.35"/>
    <row r="32225" s="8" customFormat="1" x14ac:dyDescent="0.35"/>
    <row r="32226" s="8" customFormat="1" x14ac:dyDescent="0.35"/>
    <row r="32227" s="8" customFormat="1" x14ac:dyDescent="0.35"/>
    <row r="32228" s="8" customFormat="1" x14ac:dyDescent="0.35"/>
    <row r="32229" s="8" customFormat="1" x14ac:dyDescent="0.35"/>
    <row r="32230" s="8" customFormat="1" x14ac:dyDescent="0.35"/>
    <row r="32231" s="8" customFormat="1" x14ac:dyDescent="0.35"/>
    <row r="32232" s="8" customFormat="1" x14ac:dyDescent="0.35"/>
    <row r="32233" s="8" customFormat="1" x14ac:dyDescent="0.35"/>
    <row r="32234" s="8" customFormat="1" x14ac:dyDescent="0.35"/>
    <row r="32235" s="8" customFormat="1" x14ac:dyDescent="0.35"/>
    <row r="32236" s="8" customFormat="1" x14ac:dyDescent="0.35"/>
    <row r="32237" s="8" customFormat="1" x14ac:dyDescent="0.35"/>
    <row r="32238" s="8" customFormat="1" x14ac:dyDescent="0.35"/>
    <row r="32239" s="8" customFormat="1" x14ac:dyDescent="0.35"/>
    <row r="32240" s="8" customFormat="1" x14ac:dyDescent="0.35"/>
    <row r="32241" s="8" customFormat="1" x14ac:dyDescent="0.35"/>
    <row r="32242" s="8" customFormat="1" x14ac:dyDescent="0.35"/>
    <row r="32243" s="8" customFormat="1" x14ac:dyDescent="0.35"/>
    <row r="32244" s="8" customFormat="1" x14ac:dyDescent="0.35"/>
    <row r="32245" s="8" customFormat="1" x14ac:dyDescent="0.35"/>
    <row r="32246" s="8" customFormat="1" x14ac:dyDescent="0.35"/>
    <row r="32247" s="8" customFormat="1" x14ac:dyDescent="0.35"/>
    <row r="32248" s="8" customFormat="1" x14ac:dyDescent="0.35"/>
    <row r="32249" s="8" customFormat="1" x14ac:dyDescent="0.35"/>
    <row r="32250" s="8" customFormat="1" x14ac:dyDescent="0.35"/>
    <row r="32251" s="8" customFormat="1" x14ac:dyDescent="0.35"/>
    <row r="32252" s="8" customFormat="1" x14ac:dyDescent="0.35"/>
    <row r="32253" s="8" customFormat="1" x14ac:dyDescent="0.35"/>
    <row r="32254" s="8" customFormat="1" x14ac:dyDescent="0.35"/>
    <row r="32255" s="8" customFormat="1" x14ac:dyDescent="0.35"/>
    <row r="32256" s="8" customFormat="1" x14ac:dyDescent="0.35"/>
    <row r="32257" s="8" customFormat="1" x14ac:dyDescent="0.35"/>
    <row r="32258" s="8" customFormat="1" x14ac:dyDescent="0.35"/>
    <row r="32259" s="8" customFormat="1" x14ac:dyDescent="0.35"/>
    <row r="32260" s="8" customFormat="1" x14ac:dyDescent="0.35"/>
    <row r="32261" s="8" customFormat="1" x14ac:dyDescent="0.35"/>
    <row r="32262" s="8" customFormat="1" x14ac:dyDescent="0.35"/>
    <row r="32263" s="8" customFormat="1" x14ac:dyDescent="0.35"/>
    <row r="32264" s="8" customFormat="1" x14ac:dyDescent="0.35"/>
    <row r="32265" s="8" customFormat="1" x14ac:dyDescent="0.35"/>
    <row r="32266" s="8" customFormat="1" x14ac:dyDescent="0.35"/>
    <row r="32267" s="8" customFormat="1" x14ac:dyDescent="0.35"/>
    <row r="32268" s="8" customFormat="1" x14ac:dyDescent="0.35"/>
    <row r="32269" s="8" customFormat="1" x14ac:dyDescent="0.35"/>
    <row r="32270" s="8" customFormat="1" x14ac:dyDescent="0.35"/>
    <row r="32271" s="8" customFormat="1" x14ac:dyDescent="0.35"/>
    <row r="32272" s="8" customFormat="1" x14ac:dyDescent="0.35"/>
    <row r="32273" s="8" customFormat="1" x14ac:dyDescent="0.35"/>
    <row r="32274" s="8" customFormat="1" x14ac:dyDescent="0.35"/>
    <row r="32275" s="8" customFormat="1" x14ac:dyDescent="0.35"/>
    <row r="32276" s="8" customFormat="1" x14ac:dyDescent="0.35"/>
    <row r="32277" s="8" customFormat="1" x14ac:dyDescent="0.35"/>
    <row r="32278" s="8" customFormat="1" x14ac:dyDescent="0.35"/>
    <row r="32279" s="8" customFormat="1" x14ac:dyDescent="0.35"/>
    <row r="32280" s="8" customFormat="1" x14ac:dyDescent="0.35"/>
    <row r="32281" s="8" customFormat="1" x14ac:dyDescent="0.35"/>
    <row r="32282" s="8" customFormat="1" x14ac:dyDescent="0.35"/>
    <row r="32283" s="8" customFormat="1" x14ac:dyDescent="0.35"/>
    <row r="32284" s="8" customFormat="1" x14ac:dyDescent="0.35"/>
    <row r="32285" s="8" customFormat="1" x14ac:dyDescent="0.35"/>
    <row r="32286" s="8" customFormat="1" x14ac:dyDescent="0.35"/>
    <row r="32287" s="8" customFormat="1" x14ac:dyDescent="0.35"/>
    <row r="32288" s="8" customFormat="1" x14ac:dyDescent="0.35"/>
    <row r="32289" s="8" customFormat="1" x14ac:dyDescent="0.35"/>
    <row r="32290" s="8" customFormat="1" x14ac:dyDescent="0.35"/>
    <row r="32291" s="8" customFormat="1" x14ac:dyDescent="0.35"/>
    <row r="32292" s="8" customFormat="1" x14ac:dyDescent="0.35"/>
    <row r="32293" s="8" customFormat="1" x14ac:dyDescent="0.35"/>
    <row r="32294" s="8" customFormat="1" x14ac:dyDescent="0.35"/>
    <row r="32295" s="8" customFormat="1" x14ac:dyDescent="0.35"/>
    <row r="32296" s="8" customFormat="1" x14ac:dyDescent="0.35"/>
    <row r="32297" s="8" customFormat="1" x14ac:dyDescent="0.35"/>
    <row r="32298" s="8" customFormat="1" x14ac:dyDescent="0.35"/>
    <row r="32299" s="8" customFormat="1" x14ac:dyDescent="0.35"/>
    <row r="32300" s="8" customFormat="1" x14ac:dyDescent="0.35"/>
    <row r="32301" s="8" customFormat="1" x14ac:dyDescent="0.35"/>
    <row r="32302" s="8" customFormat="1" x14ac:dyDescent="0.35"/>
    <row r="32303" s="8" customFormat="1" x14ac:dyDescent="0.35"/>
    <row r="32304" s="8" customFormat="1" x14ac:dyDescent="0.35"/>
    <row r="32305" s="8" customFormat="1" x14ac:dyDescent="0.35"/>
    <row r="32306" s="8" customFormat="1" x14ac:dyDescent="0.35"/>
    <row r="32307" s="8" customFormat="1" x14ac:dyDescent="0.35"/>
    <row r="32308" s="8" customFormat="1" x14ac:dyDescent="0.35"/>
    <row r="32309" s="8" customFormat="1" x14ac:dyDescent="0.35"/>
    <row r="32310" s="8" customFormat="1" x14ac:dyDescent="0.35"/>
    <row r="32311" s="8" customFormat="1" x14ac:dyDescent="0.35"/>
    <row r="32312" s="8" customFormat="1" x14ac:dyDescent="0.35"/>
    <row r="32313" s="8" customFormat="1" x14ac:dyDescent="0.35"/>
    <row r="32314" s="8" customFormat="1" x14ac:dyDescent="0.35"/>
    <row r="32315" s="8" customFormat="1" x14ac:dyDescent="0.35"/>
    <row r="32316" s="8" customFormat="1" x14ac:dyDescent="0.35"/>
    <row r="32317" s="8" customFormat="1" x14ac:dyDescent="0.35"/>
    <row r="32318" s="8" customFormat="1" x14ac:dyDescent="0.35"/>
    <row r="32319" s="8" customFormat="1" x14ac:dyDescent="0.35"/>
    <row r="32320" s="8" customFormat="1" x14ac:dyDescent="0.35"/>
    <row r="32321" s="8" customFormat="1" x14ac:dyDescent="0.35"/>
    <row r="32322" s="8" customFormat="1" x14ac:dyDescent="0.35"/>
    <row r="32323" s="8" customFormat="1" x14ac:dyDescent="0.35"/>
    <row r="32324" s="8" customFormat="1" x14ac:dyDescent="0.35"/>
    <row r="32325" s="8" customFormat="1" x14ac:dyDescent="0.35"/>
    <row r="32326" s="8" customFormat="1" x14ac:dyDescent="0.35"/>
    <row r="32327" s="8" customFormat="1" x14ac:dyDescent="0.35"/>
    <row r="32328" s="8" customFormat="1" x14ac:dyDescent="0.35"/>
    <row r="32329" s="8" customFormat="1" x14ac:dyDescent="0.35"/>
    <row r="32330" s="8" customFormat="1" x14ac:dyDescent="0.35"/>
    <row r="32331" s="8" customFormat="1" x14ac:dyDescent="0.35"/>
    <row r="32332" s="8" customFormat="1" x14ac:dyDescent="0.35"/>
    <row r="32333" s="8" customFormat="1" x14ac:dyDescent="0.35"/>
    <row r="32334" s="8" customFormat="1" x14ac:dyDescent="0.35"/>
    <row r="32335" s="8" customFormat="1" x14ac:dyDescent="0.35"/>
    <row r="32336" s="8" customFormat="1" x14ac:dyDescent="0.35"/>
    <row r="32337" s="8" customFormat="1" x14ac:dyDescent="0.35"/>
    <row r="32338" s="8" customFormat="1" x14ac:dyDescent="0.35"/>
    <row r="32339" s="8" customFormat="1" x14ac:dyDescent="0.35"/>
    <row r="32340" s="8" customFormat="1" x14ac:dyDescent="0.35"/>
    <row r="32341" s="8" customFormat="1" x14ac:dyDescent="0.35"/>
    <row r="32342" s="8" customFormat="1" x14ac:dyDescent="0.35"/>
    <row r="32343" s="8" customFormat="1" x14ac:dyDescent="0.35"/>
    <row r="32344" s="8" customFormat="1" x14ac:dyDescent="0.35"/>
    <row r="32345" s="8" customFormat="1" x14ac:dyDescent="0.35"/>
    <row r="32346" s="8" customFormat="1" x14ac:dyDescent="0.35"/>
    <row r="32347" s="8" customFormat="1" x14ac:dyDescent="0.35"/>
    <row r="32348" s="8" customFormat="1" x14ac:dyDescent="0.35"/>
    <row r="32349" s="8" customFormat="1" x14ac:dyDescent="0.35"/>
    <row r="32350" s="8" customFormat="1" x14ac:dyDescent="0.35"/>
    <row r="32351" s="8" customFormat="1" x14ac:dyDescent="0.35"/>
    <row r="32352" s="8" customFormat="1" x14ac:dyDescent="0.35"/>
    <row r="32353" s="8" customFormat="1" x14ac:dyDescent="0.35"/>
    <row r="32354" s="8" customFormat="1" x14ac:dyDescent="0.35"/>
    <row r="32355" s="8" customFormat="1" x14ac:dyDescent="0.35"/>
    <row r="32356" s="8" customFormat="1" x14ac:dyDescent="0.35"/>
    <row r="32357" s="8" customFormat="1" x14ac:dyDescent="0.35"/>
    <row r="32358" s="8" customFormat="1" x14ac:dyDescent="0.35"/>
    <row r="32359" s="8" customFormat="1" x14ac:dyDescent="0.35"/>
    <row r="32360" s="8" customFormat="1" x14ac:dyDescent="0.35"/>
    <row r="32361" s="8" customFormat="1" x14ac:dyDescent="0.35"/>
    <row r="32362" s="8" customFormat="1" x14ac:dyDescent="0.35"/>
    <row r="32363" s="8" customFormat="1" x14ac:dyDescent="0.35"/>
    <row r="32364" s="8" customFormat="1" x14ac:dyDescent="0.35"/>
    <row r="32365" s="8" customFormat="1" x14ac:dyDescent="0.35"/>
    <row r="32366" s="8" customFormat="1" x14ac:dyDescent="0.35"/>
    <row r="32367" s="8" customFormat="1" x14ac:dyDescent="0.35"/>
    <row r="32368" s="8" customFormat="1" x14ac:dyDescent="0.35"/>
    <row r="32369" s="8" customFormat="1" x14ac:dyDescent="0.35"/>
    <row r="32370" s="8" customFormat="1" x14ac:dyDescent="0.35"/>
    <row r="32371" s="8" customFormat="1" x14ac:dyDescent="0.35"/>
    <row r="32372" s="8" customFormat="1" x14ac:dyDescent="0.35"/>
    <row r="32373" s="8" customFormat="1" x14ac:dyDescent="0.35"/>
    <row r="32374" s="8" customFormat="1" x14ac:dyDescent="0.35"/>
    <row r="32375" s="8" customFormat="1" x14ac:dyDescent="0.35"/>
    <row r="32376" s="8" customFormat="1" x14ac:dyDescent="0.35"/>
    <row r="32377" s="8" customFormat="1" x14ac:dyDescent="0.35"/>
    <row r="32378" s="8" customFormat="1" x14ac:dyDescent="0.35"/>
    <row r="32379" s="8" customFormat="1" x14ac:dyDescent="0.35"/>
    <row r="32380" s="8" customFormat="1" x14ac:dyDescent="0.35"/>
    <row r="32381" s="8" customFormat="1" x14ac:dyDescent="0.35"/>
    <row r="32382" s="8" customFormat="1" x14ac:dyDescent="0.35"/>
    <row r="32383" s="8" customFormat="1" x14ac:dyDescent="0.35"/>
    <row r="32384" s="8" customFormat="1" x14ac:dyDescent="0.35"/>
    <row r="32385" s="8" customFormat="1" x14ac:dyDescent="0.35"/>
    <row r="32386" s="8" customFormat="1" x14ac:dyDescent="0.35"/>
    <row r="32387" s="8" customFormat="1" x14ac:dyDescent="0.35"/>
    <row r="32388" s="8" customFormat="1" x14ac:dyDescent="0.35"/>
    <row r="32389" s="8" customFormat="1" x14ac:dyDescent="0.35"/>
    <row r="32390" s="8" customFormat="1" x14ac:dyDescent="0.35"/>
    <row r="32391" s="8" customFormat="1" x14ac:dyDescent="0.35"/>
    <row r="32392" s="8" customFormat="1" x14ac:dyDescent="0.35"/>
    <row r="32393" s="8" customFormat="1" x14ac:dyDescent="0.35"/>
    <row r="32394" s="8" customFormat="1" x14ac:dyDescent="0.35"/>
    <row r="32395" s="8" customFormat="1" x14ac:dyDescent="0.35"/>
    <row r="32396" s="8" customFormat="1" x14ac:dyDescent="0.35"/>
    <row r="32397" s="8" customFormat="1" x14ac:dyDescent="0.35"/>
    <row r="32398" s="8" customFormat="1" x14ac:dyDescent="0.35"/>
    <row r="32399" s="8" customFormat="1" x14ac:dyDescent="0.35"/>
    <row r="32400" s="8" customFormat="1" x14ac:dyDescent="0.35"/>
    <row r="32401" s="8" customFormat="1" x14ac:dyDescent="0.35"/>
    <row r="32402" s="8" customFormat="1" x14ac:dyDescent="0.35"/>
    <row r="32403" s="8" customFormat="1" x14ac:dyDescent="0.35"/>
    <row r="32404" s="8" customFormat="1" x14ac:dyDescent="0.35"/>
    <row r="32405" s="8" customFormat="1" x14ac:dyDescent="0.35"/>
    <row r="32406" s="8" customFormat="1" x14ac:dyDescent="0.35"/>
    <row r="32407" s="8" customFormat="1" x14ac:dyDescent="0.35"/>
    <row r="32408" s="8" customFormat="1" x14ac:dyDescent="0.35"/>
    <row r="32409" s="8" customFormat="1" x14ac:dyDescent="0.35"/>
    <row r="32410" s="8" customFormat="1" x14ac:dyDescent="0.35"/>
    <row r="32411" s="8" customFormat="1" x14ac:dyDescent="0.35"/>
    <row r="32412" s="8" customFormat="1" x14ac:dyDescent="0.35"/>
    <row r="32413" s="8" customFormat="1" x14ac:dyDescent="0.35"/>
    <row r="32414" s="8" customFormat="1" x14ac:dyDescent="0.35"/>
    <row r="32415" s="8" customFormat="1" x14ac:dyDescent="0.35"/>
    <row r="32416" s="8" customFormat="1" x14ac:dyDescent="0.35"/>
    <row r="32417" s="8" customFormat="1" x14ac:dyDescent="0.35"/>
    <row r="32418" s="8" customFormat="1" x14ac:dyDescent="0.35"/>
    <row r="32419" s="8" customFormat="1" x14ac:dyDescent="0.35"/>
    <row r="32420" s="8" customFormat="1" x14ac:dyDescent="0.35"/>
    <row r="32421" s="8" customFormat="1" x14ac:dyDescent="0.35"/>
    <row r="32422" s="8" customFormat="1" x14ac:dyDescent="0.35"/>
    <row r="32423" s="8" customFormat="1" x14ac:dyDescent="0.35"/>
    <row r="32424" s="8" customFormat="1" x14ac:dyDescent="0.35"/>
    <row r="32425" s="8" customFormat="1" x14ac:dyDescent="0.35"/>
    <row r="32426" s="8" customFormat="1" x14ac:dyDescent="0.35"/>
    <row r="32427" s="8" customFormat="1" x14ac:dyDescent="0.35"/>
    <row r="32428" s="8" customFormat="1" x14ac:dyDescent="0.35"/>
    <row r="32429" s="8" customFormat="1" x14ac:dyDescent="0.35"/>
    <row r="32430" s="8" customFormat="1" x14ac:dyDescent="0.35"/>
    <row r="32431" s="8" customFormat="1" x14ac:dyDescent="0.35"/>
    <row r="32432" s="8" customFormat="1" x14ac:dyDescent="0.35"/>
    <row r="32433" s="8" customFormat="1" x14ac:dyDescent="0.35"/>
    <row r="32434" s="8" customFormat="1" x14ac:dyDescent="0.35"/>
    <row r="32435" s="8" customFormat="1" x14ac:dyDescent="0.35"/>
    <row r="32436" s="8" customFormat="1" x14ac:dyDescent="0.35"/>
    <row r="32437" s="8" customFormat="1" x14ac:dyDescent="0.35"/>
    <row r="32438" s="8" customFormat="1" x14ac:dyDescent="0.35"/>
    <row r="32439" s="8" customFormat="1" x14ac:dyDescent="0.35"/>
    <row r="32440" s="8" customFormat="1" x14ac:dyDescent="0.35"/>
    <row r="32441" s="8" customFormat="1" x14ac:dyDescent="0.35"/>
    <row r="32442" s="8" customFormat="1" x14ac:dyDescent="0.35"/>
    <row r="32443" s="8" customFormat="1" x14ac:dyDescent="0.35"/>
    <row r="32444" s="8" customFormat="1" x14ac:dyDescent="0.35"/>
    <row r="32445" s="8" customFormat="1" x14ac:dyDescent="0.35"/>
    <row r="32446" s="8" customFormat="1" x14ac:dyDescent="0.35"/>
    <row r="32447" s="8" customFormat="1" x14ac:dyDescent="0.35"/>
    <row r="32448" s="8" customFormat="1" x14ac:dyDescent="0.35"/>
    <row r="32449" s="8" customFormat="1" x14ac:dyDescent="0.35"/>
    <row r="32450" s="8" customFormat="1" x14ac:dyDescent="0.35"/>
    <row r="32451" s="8" customFormat="1" x14ac:dyDescent="0.35"/>
    <row r="32452" s="8" customFormat="1" x14ac:dyDescent="0.35"/>
    <row r="32453" s="8" customFormat="1" x14ac:dyDescent="0.35"/>
    <row r="32454" s="8" customFormat="1" x14ac:dyDescent="0.35"/>
    <row r="32455" s="8" customFormat="1" x14ac:dyDescent="0.35"/>
    <row r="32456" s="8" customFormat="1" x14ac:dyDescent="0.35"/>
    <row r="32457" s="8" customFormat="1" x14ac:dyDescent="0.35"/>
    <row r="32458" s="8" customFormat="1" x14ac:dyDescent="0.35"/>
    <row r="32459" s="8" customFormat="1" x14ac:dyDescent="0.35"/>
    <row r="32460" s="8" customFormat="1" x14ac:dyDescent="0.35"/>
    <row r="32461" s="8" customFormat="1" x14ac:dyDescent="0.35"/>
    <row r="32462" s="8" customFormat="1" x14ac:dyDescent="0.35"/>
    <row r="32463" s="8" customFormat="1" x14ac:dyDescent="0.35"/>
    <row r="32464" s="8" customFormat="1" x14ac:dyDescent="0.35"/>
    <row r="32465" s="8" customFormat="1" x14ac:dyDescent="0.35"/>
    <row r="32466" s="8" customFormat="1" x14ac:dyDescent="0.35"/>
    <row r="32467" s="8" customFormat="1" x14ac:dyDescent="0.35"/>
    <row r="32468" s="8" customFormat="1" x14ac:dyDescent="0.35"/>
    <row r="32469" s="8" customFormat="1" x14ac:dyDescent="0.35"/>
    <row r="32470" s="8" customFormat="1" x14ac:dyDescent="0.35"/>
    <row r="32471" s="8" customFormat="1" x14ac:dyDescent="0.35"/>
    <row r="32472" s="8" customFormat="1" x14ac:dyDescent="0.35"/>
    <row r="32473" s="8" customFormat="1" x14ac:dyDescent="0.35"/>
    <row r="32474" s="8" customFormat="1" x14ac:dyDescent="0.35"/>
    <row r="32475" s="8" customFormat="1" x14ac:dyDescent="0.35"/>
    <row r="32476" s="8" customFormat="1" x14ac:dyDescent="0.35"/>
    <row r="32477" s="8" customFormat="1" x14ac:dyDescent="0.35"/>
    <row r="32478" s="8" customFormat="1" x14ac:dyDescent="0.35"/>
    <row r="32479" s="8" customFormat="1" x14ac:dyDescent="0.35"/>
    <row r="32480" s="8" customFormat="1" x14ac:dyDescent="0.35"/>
    <row r="32481" s="8" customFormat="1" x14ac:dyDescent="0.35"/>
    <row r="32482" s="8" customFormat="1" x14ac:dyDescent="0.35"/>
    <row r="32483" s="8" customFormat="1" x14ac:dyDescent="0.35"/>
    <row r="32484" s="8" customFormat="1" x14ac:dyDescent="0.35"/>
    <row r="32485" s="8" customFormat="1" x14ac:dyDescent="0.35"/>
    <row r="32486" s="8" customFormat="1" x14ac:dyDescent="0.35"/>
    <row r="32487" s="8" customFormat="1" x14ac:dyDescent="0.35"/>
    <row r="32488" s="8" customFormat="1" x14ac:dyDescent="0.35"/>
    <row r="32489" s="8" customFormat="1" x14ac:dyDescent="0.35"/>
    <row r="32490" s="8" customFormat="1" x14ac:dyDescent="0.35"/>
    <row r="32491" s="8" customFormat="1" x14ac:dyDescent="0.35"/>
    <row r="32492" s="8" customFormat="1" x14ac:dyDescent="0.35"/>
    <row r="32493" s="8" customFormat="1" x14ac:dyDescent="0.35"/>
    <row r="32494" s="8" customFormat="1" x14ac:dyDescent="0.35"/>
    <row r="32495" s="8" customFormat="1" x14ac:dyDescent="0.35"/>
    <row r="32496" s="8" customFormat="1" x14ac:dyDescent="0.35"/>
    <row r="32497" s="8" customFormat="1" x14ac:dyDescent="0.35"/>
    <row r="32498" s="8" customFormat="1" x14ac:dyDescent="0.35"/>
    <row r="32499" s="8" customFormat="1" x14ac:dyDescent="0.35"/>
    <row r="32500" s="8" customFormat="1" x14ac:dyDescent="0.35"/>
    <row r="32501" s="8" customFormat="1" x14ac:dyDescent="0.35"/>
    <row r="32502" s="8" customFormat="1" x14ac:dyDescent="0.35"/>
    <row r="32503" s="8" customFormat="1" x14ac:dyDescent="0.35"/>
    <row r="32504" s="8" customFormat="1" x14ac:dyDescent="0.35"/>
    <row r="32505" s="8" customFormat="1" x14ac:dyDescent="0.35"/>
    <row r="32506" s="8" customFormat="1" x14ac:dyDescent="0.35"/>
    <row r="32507" s="8" customFormat="1" x14ac:dyDescent="0.35"/>
    <row r="32508" s="8" customFormat="1" x14ac:dyDescent="0.35"/>
    <row r="32509" s="8" customFormat="1" x14ac:dyDescent="0.35"/>
    <row r="32510" s="8" customFormat="1" x14ac:dyDescent="0.35"/>
    <row r="32511" s="8" customFormat="1" x14ac:dyDescent="0.35"/>
    <row r="32512" s="8" customFormat="1" x14ac:dyDescent="0.35"/>
    <row r="32513" s="8" customFormat="1" x14ac:dyDescent="0.35"/>
    <row r="32514" s="8" customFormat="1" x14ac:dyDescent="0.35"/>
    <row r="32515" s="8" customFormat="1" x14ac:dyDescent="0.35"/>
    <row r="32516" s="8" customFormat="1" x14ac:dyDescent="0.35"/>
    <row r="32517" s="8" customFormat="1" x14ac:dyDescent="0.35"/>
    <row r="32518" s="8" customFormat="1" x14ac:dyDescent="0.35"/>
    <row r="32519" s="8" customFormat="1" x14ac:dyDescent="0.35"/>
    <row r="32520" s="8" customFormat="1" x14ac:dyDescent="0.35"/>
    <row r="32521" s="8" customFormat="1" x14ac:dyDescent="0.35"/>
    <row r="32522" s="8" customFormat="1" x14ac:dyDescent="0.35"/>
    <row r="32523" s="8" customFormat="1" x14ac:dyDescent="0.35"/>
    <row r="32524" s="8" customFormat="1" x14ac:dyDescent="0.35"/>
    <row r="32525" s="8" customFormat="1" x14ac:dyDescent="0.35"/>
    <row r="32526" s="8" customFormat="1" x14ac:dyDescent="0.35"/>
    <row r="32527" s="8" customFormat="1" x14ac:dyDescent="0.35"/>
    <row r="32528" s="8" customFormat="1" x14ac:dyDescent="0.35"/>
    <row r="32529" s="8" customFormat="1" x14ac:dyDescent="0.35"/>
    <row r="32530" s="8" customFormat="1" x14ac:dyDescent="0.35"/>
    <row r="32531" s="8" customFormat="1" x14ac:dyDescent="0.35"/>
    <row r="32532" s="8" customFormat="1" x14ac:dyDescent="0.35"/>
    <row r="32533" s="8" customFormat="1" x14ac:dyDescent="0.35"/>
    <row r="32534" s="8" customFormat="1" x14ac:dyDescent="0.35"/>
    <row r="32535" s="8" customFormat="1" x14ac:dyDescent="0.35"/>
    <row r="32536" s="8" customFormat="1" x14ac:dyDescent="0.35"/>
    <row r="32537" s="8" customFormat="1" x14ac:dyDescent="0.35"/>
    <row r="32538" s="8" customFormat="1" x14ac:dyDescent="0.35"/>
    <row r="32539" s="8" customFormat="1" x14ac:dyDescent="0.35"/>
    <row r="32540" s="8" customFormat="1" x14ac:dyDescent="0.35"/>
    <row r="32541" s="8" customFormat="1" x14ac:dyDescent="0.35"/>
    <row r="32542" s="8" customFormat="1" x14ac:dyDescent="0.35"/>
    <row r="32543" s="8" customFormat="1" x14ac:dyDescent="0.35"/>
    <row r="32544" s="8" customFormat="1" x14ac:dyDescent="0.35"/>
    <row r="32545" s="8" customFormat="1" x14ac:dyDescent="0.35"/>
    <row r="32546" s="8" customFormat="1" x14ac:dyDescent="0.35"/>
    <row r="32547" s="8" customFormat="1" x14ac:dyDescent="0.35"/>
    <row r="32548" s="8" customFormat="1" x14ac:dyDescent="0.35"/>
    <row r="32549" s="8" customFormat="1" x14ac:dyDescent="0.35"/>
    <row r="32550" s="8" customFormat="1" x14ac:dyDescent="0.35"/>
    <row r="32551" s="8" customFormat="1" x14ac:dyDescent="0.35"/>
    <row r="32552" s="8" customFormat="1" x14ac:dyDescent="0.35"/>
    <row r="32553" s="8" customFormat="1" x14ac:dyDescent="0.35"/>
    <row r="32554" s="8" customFormat="1" x14ac:dyDescent="0.35"/>
    <row r="32555" s="8" customFormat="1" x14ac:dyDescent="0.35"/>
    <row r="32556" s="8" customFormat="1" x14ac:dyDescent="0.35"/>
    <row r="32557" s="8" customFormat="1" x14ac:dyDescent="0.35"/>
    <row r="32558" s="8" customFormat="1" x14ac:dyDescent="0.35"/>
    <row r="32559" s="8" customFormat="1" x14ac:dyDescent="0.35"/>
    <row r="32560" s="8" customFormat="1" x14ac:dyDescent="0.35"/>
    <row r="32561" s="8" customFormat="1" x14ac:dyDescent="0.35"/>
    <row r="32562" s="8" customFormat="1" x14ac:dyDescent="0.35"/>
    <row r="32563" s="8" customFormat="1" x14ac:dyDescent="0.35"/>
    <row r="32564" s="8" customFormat="1" x14ac:dyDescent="0.35"/>
    <row r="32565" s="8" customFormat="1" x14ac:dyDescent="0.35"/>
    <row r="32566" s="8" customFormat="1" x14ac:dyDescent="0.35"/>
    <row r="32567" s="8" customFormat="1" x14ac:dyDescent="0.35"/>
    <row r="32568" s="8" customFormat="1" x14ac:dyDescent="0.35"/>
    <row r="32569" s="8" customFormat="1" x14ac:dyDescent="0.35"/>
    <row r="32570" s="8" customFormat="1" x14ac:dyDescent="0.35"/>
    <row r="32571" s="8" customFormat="1" x14ac:dyDescent="0.35"/>
    <row r="32572" s="8" customFormat="1" x14ac:dyDescent="0.35"/>
    <row r="32573" s="8" customFormat="1" x14ac:dyDescent="0.35"/>
    <row r="32574" s="8" customFormat="1" x14ac:dyDescent="0.35"/>
    <row r="32575" s="8" customFormat="1" x14ac:dyDescent="0.35"/>
    <row r="32576" s="8" customFormat="1" x14ac:dyDescent="0.35"/>
    <row r="32577" s="8" customFormat="1" x14ac:dyDescent="0.35"/>
    <row r="32578" s="8" customFormat="1" x14ac:dyDescent="0.35"/>
    <row r="32579" s="8" customFormat="1" x14ac:dyDescent="0.35"/>
    <row r="32580" s="8" customFormat="1" x14ac:dyDescent="0.35"/>
    <row r="32581" s="8" customFormat="1" x14ac:dyDescent="0.35"/>
    <row r="32582" s="8" customFormat="1" x14ac:dyDescent="0.35"/>
    <row r="32583" s="8" customFormat="1" x14ac:dyDescent="0.35"/>
    <row r="32584" s="8" customFormat="1" x14ac:dyDescent="0.35"/>
    <row r="32585" s="8" customFormat="1" x14ac:dyDescent="0.35"/>
    <row r="32586" s="8" customFormat="1" x14ac:dyDescent="0.35"/>
    <row r="32587" s="8" customFormat="1" x14ac:dyDescent="0.35"/>
    <row r="32588" s="8" customFormat="1" x14ac:dyDescent="0.35"/>
    <row r="32589" s="8" customFormat="1" x14ac:dyDescent="0.35"/>
    <row r="32590" s="8" customFormat="1" x14ac:dyDescent="0.35"/>
    <row r="32591" s="8" customFormat="1" x14ac:dyDescent="0.35"/>
    <row r="32592" s="8" customFormat="1" x14ac:dyDescent="0.35"/>
    <row r="32593" s="8" customFormat="1" x14ac:dyDescent="0.35"/>
    <row r="32594" s="8" customFormat="1" x14ac:dyDescent="0.35"/>
    <row r="32595" s="8" customFormat="1" x14ac:dyDescent="0.35"/>
    <row r="32596" s="8" customFormat="1" x14ac:dyDescent="0.35"/>
    <row r="32597" s="8" customFormat="1" x14ac:dyDescent="0.35"/>
    <row r="32598" s="8" customFormat="1" x14ac:dyDescent="0.35"/>
    <row r="32599" s="8" customFormat="1" x14ac:dyDescent="0.35"/>
    <row r="32600" s="8" customFormat="1" x14ac:dyDescent="0.35"/>
    <row r="32601" s="8" customFormat="1" x14ac:dyDescent="0.35"/>
    <row r="32602" s="8" customFormat="1" x14ac:dyDescent="0.35"/>
    <row r="32603" s="8" customFormat="1" x14ac:dyDescent="0.35"/>
    <row r="32604" s="8" customFormat="1" x14ac:dyDescent="0.35"/>
    <row r="32605" s="8" customFormat="1" x14ac:dyDescent="0.35"/>
    <row r="32606" s="8" customFormat="1" x14ac:dyDescent="0.35"/>
    <row r="32607" s="8" customFormat="1" x14ac:dyDescent="0.35"/>
    <row r="32608" s="8" customFormat="1" x14ac:dyDescent="0.35"/>
    <row r="32609" s="8" customFormat="1" x14ac:dyDescent="0.35"/>
    <row r="32610" s="8" customFormat="1" x14ac:dyDescent="0.35"/>
    <row r="32611" s="8" customFormat="1" x14ac:dyDescent="0.35"/>
    <row r="32612" s="8" customFormat="1" x14ac:dyDescent="0.35"/>
    <row r="32613" s="8" customFormat="1" x14ac:dyDescent="0.35"/>
    <row r="32614" s="8" customFormat="1" x14ac:dyDescent="0.35"/>
    <row r="32615" s="8" customFormat="1" x14ac:dyDescent="0.35"/>
    <row r="32616" s="8" customFormat="1" x14ac:dyDescent="0.35"/>
    <row r="32617" s="8" customFormat="1" x14ac:dyDescent="0.35"/>
    <row r="32618" s="8" customFormat="1" x14ac:dyDescent="0.35"/>
    <row r="32619" s="8" customFormat="1" x14ac:dyDescent="0.35"/>
    <row r="32620" s="8" customFormat="1" x14ac:dyDescent="0.35"/>
    <row r="32621" s="8" customFormat="1" x14ac:dyDescent="0.35"/>
    <row r="32622" s="8" customFormat="1" x14ac:dyDescent="0.35"/>
    <row r="32623" s="8" customFormat="1" x14ac:dyDescent="0.35"/>
    <row r="32624" s="8" customFormat="1" x14ac:dyDescent="0.35"/>
    <row r="32625" s="8" customFormat="1" x14ac:dyDescent="0.35"/>
    <row r="32626" s="8" customFormat="1" x14ac:dyDescent="0.35"/>
    <row r="32627" s="8" customFormat="1" x14ac:dyDescent="0.35"/>
    <row r="32628" s="8" customFormat="1" x14ac:dyDescent="0.35"/>
    <row r="32629" s="8" customFormat="1" x14ac:dyDescent="0.35"/>
    <row r="32630" s="8" customFormat="1" x14ac:dyDescent="0.35"/>
    <row r="32631" s="8" customFormat="1" x14ac:dyDescent="0.35"/>
    <row r="32632" s="8" customFormat="1" x14ac:dyDescent="0.35"/>
    <row r="32633" s="8" customFormat="1" x14ac:dyDescent="0.35"/>
    <row r="32634" s="8" customFormat="1" x14ac:dyDescent="0.35"/>
    <row r="32635" s="8" customFormat="1" x14ac:dyDescent="0.35"/>
    <row r="32636" s="8" customFormat="1" x14ac:dyDescent="0.35"/>
    <row r="32637" s="8" customFormat="1" x14ac:dyDescent="0.35"/>
    <row r="32638" s="8" customFormat="1" x14ac:dyDescent="0.35"/>
    <row r="32639" s="8" customFormat="1" x14ac:dyDescent="0.35"/>
    <row r="32640" s="8" customFormat="1" x14ac:dyDescent="0.35"/>
    <row r="32641" s="8" customFormat="1" x14ac:dyDescent="0.35"/>
    <row r="32642" s="8" customFormat="1" x14ac:dyDescent="0.35"/>
    <row r="32643" s="8" customFormat="1" x14ac:dyDescent="0.35"/>
    <row r="32644" s="8" customFormat="1" x14ac:dyDescent="0.35"/>
    <row r="32645" s="8" customFormat="1" x14ac:dyDescent="0.35"/>
    <row r="32646" s="8" customFormat="1" x14ac:dyDescent="0.35"/>
    <row r="32647" s="8" customFormat="1" x14ac:dyDescent="0.35"/>
    <row r="32648" s="8" customFormat="1" x14ac:dyDescent="0.35"/>
    <row r="32649" s="8" customFormat="1" x14ac:dyDescent="0.35"/>
    <row r="32650" s="8" customFormat="1" x14ac:dyDescent="0.35"/>
    <row r="32651" s="8" customFormat="1" x14ac:dyDescent="0.35"/>
    <row r="32652" s="8" customFormat="1" x14ac:dyDescent="0.35"/>
    <row r="32653" s="8" customFormat="1" x14ac:dyDescent="0.35"/>
    <row r="32654" s="8" customFormat="1" x14ac:dyDescent="0.35"/>
    <row r="32655" s="8" customFormat="1" x14ac:dyDescent="0.35"/>
    <row r="32656" s="8" customFormat="1" x14ac:dyDescent="0.35"/>
    <row r="32657" s="8" customFormat="1" x14ac:dyDescent="0.35"/>
    <row r="32658" s="8" customFormat="1" x14ac:dyDescent="0.35"/>
    <row r="32659" s="8" customFormat="1" x14ac:dyDescent="0.35"/>
    <row r="32660" s="8" customFormat="1" x14ac:dyDescent="0.35"/>
    <row r="32661" s="8" customFormat="1" x14ac:dyDescent="0.35"/>
    <row r="32662" s="8" customFormat="1" x14ac:dyDescent="0.35"/>
    <row r="32663" s="8" customFormat="1" x14ac:dyDescent="0.35"/>
    <row r="32664" s="8" customFormat="1" x14ac:dyDescent="0.35"/>
    <row r="32665" s="8" customFormat="1" x14ac:dyDescent="0.35"/>
    <row r="32666" s="8" customFormat="1" x14ac:dyDescent="0.35"/>
    <row r="32667" s="8" customFormat="1" x14ac:dyDescent="0.35"/>
    <row r="32668" s="8" customFormat="1" x14ac:dyDescent="0.35"/>
    <row r="32669" s="8" customFormat="1" x14ac:dyDescent="0.35"/>
    <row r="32670" s="8" customFormat="1" x14ac:dyDescent="0.35"/>
    <row r="32671" s="8" customFormat="1" x14ac:dyDescent="0.35"/>
    <row r="32672" s="8" customFormat="1" x14ac:dyDescent="0.35"/>
    <row r="32673" s="8" customFormat="1" x14ac:dyDescent="0.35"/>
    <row r="32674" s="8" customFormat="1" x14ac:dyDescent="0.35"/>
    <row r="32675" s="8" customFormat="1" x14ac:dyDescent="0.35"/>
    <row r="32676" s="8" customFormat="1" x14ac:dyDescent="0.35"/>
    <row r="32677" s="8" customFormat="1" x14ac:dyDescent="0.35"/>
    <row r="32678" s="8" customFormat="1" x14ac:dyDescent="0.35"/>
    <row r="32679" s="8" customFormat="1" x14ac:dyDescent="0.35"/>
    <row r="32680" s="8" customFormat="1" x14ac:dyDescent="0.35"/>
    <row r="32681" s="8" customFormat="1" x14ac:dyDescent="0.35"/>
    <row r="32682" s="8" customFormat="1" x14ac:dyDescent="0.35"/>
    <row r="32683" s="8" customFormat="1" x14ac:dyDescent="0.35"/>
    <row r="32684" s="8" customFormat="1" x14ac:dyDescent="0.35"/>
    <row r="32685" s="8" customFormat="1" x14ac:dyDescent="0.35"/>
    <row r="32686" s="8" customFormat="1" x14ac:dyDescent="0.35"/>
    <row r="32687" s="8" customFormat="1" x14ac:dyDescent="0.35"/>
    <row r="32688" s="8" customFormat="1" x14ac:dyDescent="0.35"/>
    <row r="32689" s="8" customFormat="1" x14ac:dyDescent="0.35"/>
    <row r="32690" s="8" customFormat="1" x14ac:dyDescent="0.35"/>
    <row r="32691" s="8" customFormat="1" x14ac:dyDescent="0.35"/>
    <row r="32692" s="8" customFormat="1" x14ac:dyDescent="0.35"/>
    <row r="32693" s="8" customFormat="1" x14ac:dyDescent="0.35"/>
    <row r="32694" s="8" customFormat="1" x14ac:dyDescent="0.35"/>
    <row r="32695" s="8" customFormat="1" x14ac:dyDescent="0.35"/>
    <row r="32696" s="8" customFormat="1" x14ac:dyDescent="0.35"/>
    <row r="32697" s="8" customFormat="1" x14ac:dyDescent="0.35"/>
    <row r="32698" s="8" customFormat="1" x14ac:dyDescent="0.35"/>
    <row r="32699" s="8" customFormat="1" x14ac:dyDescent="0.35"/>
    <row r="32700" s="8" customFormat="1" x14ac:dyDescent="0.35"/>
    <row r="32701" s="8" customFormat="1" x14ac:dyDescent="0.35"/>
    <row r="32702" s="8" customFormat="1" x14ac:dyDescent="0.35"/>
    <row r="32703" s="8" customFormat="1" x14ac:dyDescent="0.35"/>
    <row r="32704" s="8" customFormat="1" x14ac:dyDescent="0.35"/>
    <row r="32705" s="8" customFormat="1" x14ac:dyDescent="0.35"/>
    <row r="32706" s="8" customFormat="1" x14ac:dyDescent="0.35"/>
    <row r="32707" s="8" customFormat="1" x14ac:dyDescent="0.35"/>
    <row r="32708" s="8" customFormat="1" x14ac:dyDescent="0.35"/>
    <row r="32709" s="8" customFormat="1" x14ac:dyDescent="0.35"/>
    <row r="32710" s="8" customFormat="1" x14ac:dyDescent="0.35"/>
    <row r="32711" s="8" customFormat="1" x14ac:dyDescent="0.35"/>
    <row r="32712" s="8" customFormat="1" x14ac:dyDescent="0.35"/>
    <row r="32713" s="8" customFormat="1" x14ac:dyDescent="0.35"/>
    <row r="32714" s="8" customFormat="1" x14ac:dyDescent="0.35"/>
    <row r="32715" s="8" customFormat="1" x14ac:dyDescent="0.35"/>
    <row r="32716" s="8" customFormat="1" x14ac:dyDescent="0.35"/>
    <row r="32717" s="8" customFormat="1" x14ac:dyDescent="0.35"/>
    <row r="32718" s="8" customFormat="1" x14ac:dyDescent="0.35"/>
    <row r="32719" s="8" customFormat="1" x14ac:dyDescent="0.35"/>
    <row r="32720" s="8" customFormat="1" x14ac:dyDescent="0.35"/>
    <row r="32721" s="8" customFormat="1" x14ac:dyDescent="0.35"/>
    <row r="32722" s="8" customFormat="1" x14ac:dyDescent="0.35"/>
    <row r="32723" s="8" customFormat="1" x14ac:dyDescent="0.35"/>
    <row r="32724" s="8" customFormat="1" x14ac:dyDescent="0.35"/>
    <row r="32725" s="8" customFormat="1" x14ac:dyDescent="0.35"/>
    <row r="32726" s="8" customFormat="1" x14ac:dyDescent="0.35"/>
    <row r="32727" s="8" customFormat="1" x14ac:dyDescent="0.35"/>
    <row r="32728" s="8" customFormat="1" x14ac:dyDescent="0.35"/>
    <row r="32729" s="8" customFormat="1" x14ac:dyDescent="0.35"/>
    <row r="32730" s="8" customFormat="1" x14ac:dyDescent="0.35"/>
    <row r="32731" s="8" customFormat="1" x14ac:dyDescent="0.35"/>
    <row r="32732" s="8" customFormat="1" x14ac:dyDescent="0.35"/>
    <row r="32733" s="8" customFormat="1" x14ac:dyDescent="0.35"/>
    <row r="32734" s="8" customFormat="1" x14ac:dyDescent="0.35"/>
    <row r="32735" s="8" customFormat="1" x14ac:dyDescent="0.35"/>
    <row r="32736" s="8" customFormat="1" x14ac:dyDescent="0.35"/>
    <row r="32737" s="8" customFormat="1" x14ac:dyDescent="0.35"/>
    <row r="32738" s="8" customFormat="1" x14ac:dyDescent="0.35"/>
    <row r="32739" s="8" customFormat="1" x14ac:dyDescent="0.35"/>
    <row r="32740" s="8" customFormat="1" x14ac:dyDescent="0.35"/>
    <row r="32741" s="8" customFormat="1" x14ac:dyDescent="0.35"/>
    <row r="32742" s="8" customFormat="1" x14ac:dyDescent="0.35"/>
    <row r="32743" s="8" customFormat="1" x14ac:dyDescent="0.35"/>
    <row r="32744" s="8" customFormat="1" x14ac:dyDescent="0.35"/>
    <row r="32745" s="8" customFormat="1" x14ac:dyDescent="0.35"/>
    <row r="32746" s="8" customFormat="1" x14ac:dyDescent="0.35"/>
    <row r="32747" s="8" customFormat="1" x14ac:dyDescent="0.35"/>
    <row r="32748" s="8" customFormat="1" x14ac:dyDescent="0.35"/>
    <row r="32749" s="8" customFormat="1" x14ac:dyDescent="0.35"/>
    <row r="32750" s="8" customFormat="1" x14ac:dyDescent="0.35"/>
    <row r="32751" s="8" customFormat="1" x14ac:dyDescent="0.35"/>
    <row r="32752" s="8" customFormat="1" x14ac:dyDescent="0.35"/>
    <row r="32753" s="8" customFormat="1" x14ac:dyDescent="0.35"/>
    <row r="32754" s="8" customFormat="1" x14ac:dyDescent="0.35"/>
    <row r="32755" s="8" customFormat="1" x14ac:dyDescent="0.35"/>
    <row r="32756" s="8" customFormat="1" x14ac:dyDescent="0.35"/>
    <row r="32757" s="8" customFormat="1" x14ac:dyDescent="0.35"/>
    <row r="32758" s="8" customFormat="1" x14ac:dyDescent="0.35"/>
    <row r="32759" s="8" customFormat="1" x14ac:dyDescent="0.35"/>
    <row r="32760" s="8" customFormat="1" x14ac:dyDescent="0.35"/>
    <row r="32761" s="8" customFormat="1" x14ac:dyDescent="0.35"/>
    <row r="32762" s="8" customFormat="1" x14ac:dyDescent="0.35"/>
    <row r="32763" s="8" customFormat="1" x14ac:dyDescent="0.35"/>
    <row r="32764" s="8" customFormat="1" x14ac:dyDescent="0.35"/>
    <row r="32765" s="8" customFormat="1" x14ac:dyDescent="0.35"/>
    <row r="32766" s="8" customFormat="1" x14ac:dyDescent="0.35"/>
    <row r="32767" s="8" customFormat="1" x14ac:dyDescent="0.35"/>
    <row r="32768" s="8" customFormat="1" x14ac:dyDescent="0.35"/>
    <row r="32769" s="8" customFormat="1" x14ac:dyDescent="0.35"/>
    <row r="32770" s="8" customFormat="1" x14ac:dyDescent="0.35"/>
    <row r="32771" s="8" customFormat="1" x14ac:dyDescent="0.35"/>
    <row r="32772" s="8" customFormat="1" x14ac:dyDescent="0.35"/>
    <row r="32773" s="8" customFormat="1" x14ac:dyDescent="0.35"/>
    <row r="32774" s="8" customFormat="1" x14ac:dyDescent="0.35"/>
    <row r="32775" s="8" customFormat="1" x14ac:dyDescent="0.35"/>
    <row r="32776" s="8" customFormat="1" x14ac:dyDescent="0.35"/>
    <row r="32777" s="8" customFormat="1" x14ac:dyDescent="0.35"/>
    <row r="32778" s="8" customFormat="1" x14ac:dyDescent="0.35"/>
    <row r="32779" s="8" customFormat="1" x14ac:dyDescent="0.35"/>
    <row r="32780" s="8" customFormat="1" x14ac:dyDescent="0.35"/>
    <row r="32781" s="8" customFormat="1" x14ac:dyDescent="0.35"/>
    <row r="32782" s="8" customFormat="1" x14ac:dyDescent="0.35"/>
    <row r="32783" s="8" customFormat="1" x14ac:dyDescent="0.35"/>
    <row r="32784" s="8" customFormat="1" x14ac:dyDescent="0.35"/>
    <row r="32785" s="8" customFormat="1" x14ac:dyDescent="0.35"/>
    <row r="32786" s="8" customFormat="1" x14ac:dyDescent="0.35"/>
    <row r="32787" s="8" customFormat="1" x14ac:dyDescent="0.35"/>
    <row r="32788" s="8" customFormat="1" x14ac:dyDescent="0.35"/>
    <row r="32789" s="8" customFormat="1" x14ac:dyDescent="0.35"/>
    <row r="32790" s="8" customFormat="1" x14ac:dyDescent="0.35"/>
    <row r="32791" s="8" customFormat="1" x14ac:dyDescent="0.35"/>
    <row r="32792" s="8" customFormat="1" x14ac:dyDescent="0.35"/>
    <row r="32793" s="8" customFormat="1" x14ac:dyDescent="0.35"/>
    <row r="32794" s="8" customFormat="1" x14ac:dyDescent="0.35"/>
    <row r="32795" s="8" customFormat="1" x14ac:dyDescent="0.35"/>
    <row r="32796" s="8" customFormat="1" x14ac:dyDescent="0.35"/>
    <row r="32797" s="8" customFormat="1" x14ac:dyDescent="0.35"/>
    <row r="32798" s="8" customFormat="1" x14ac:dyDescent="0.35"/>
    <row r="32799" s="8" customFormat="1" x14ac:dyDescent="0.35"/>
    <row r="32800" s="8" customFormat="1" x14ac:dyDescent="0.35"/>
    <row r="32801" s="8" customFormat="1" x14ac:dyDescent="0.35"/>
    <row r="32802" s="8" customFormat="1" x14ac:dyDescent="0.35"/>
    <row r="32803" s="8" customFormat="1" x14ac:dyDescent="0.35"/>
    <row r="32804" s="8" customFormat="1" x14ac:dyDescent="0.35"/>
    <row r="32805" s="8" customFormat="1" x14ac:dyDescent="0.35"/>
    <row r="32806" s="8" customFormat="1" x14ac:dyDescent="0.35"/>
    <row r="32807" s="8" customFormat="1" x14ac:dyDescent="0.35"/>
    <row r="32808" s="8" customFormat="1" x14ac:dyDescent="0.35"/>
    <row r="32809" s="8" customFormat="1" x14ac:dyDescent="0.35"/>
    <row r="32810" s="8" customFormat="1" x14ac:dyDescent="0.35"/>
    <row r="32811" s="8" customFormat="1" x14ac:dyDescent="0.35"/>
    <row r="32812" s="8" customFormat="1" x14ac:dyDescent="0.35"/>
    <row r="32813" s="8" customFormat="1" x14ac:dyDescent="0.35"/>
    <row r="32814" s="8" customFormat="1" x14ac:dyDescent="0.35"/>
    <row r="32815" s="8" customFormat="1" x14ac:dyDescent="0.35"/>
    <row r="32816" s="8" customFormat="1" x14ac:dyDescent="0.35"/>
    <row r="32817" s="8" customFormat="1" x14ac:dyDescent="0.35"/>
    <row r="32818" s="8" customFormat="1" x14ac:dyDescent="0.35"/>
    <row r="32819" s="8" customFormat="1" x14ac:dyDescent="0.35"/>
    <row r="32820" s="8" customFormat="1" x14ac:dyDescent="0.35"/>
    <row r="32821" s="8" customFormat="1" x14ac:dyDescent="0.35"/>
    <row r="32822" s="8" customFormat="1" x14ac:dyDescent="0.35"/>
    <row r="32823" s="8" customFormat="1" x14ac:dyDescent="0.35"/>
    <row r="32824" s="8" customFormat="1" x14ac:dyDescent="0.35"/>
    <row r="32825" s="8" customFormat="1" x14ac:dyDescent="0.35"/>
    <row r="32826" s="8" customFormat="1" x14ac:dyDescent="0.35"/>
    <row r="32827" s="8" customFormat="1" x14ac:dyDescent="0.35"/>
    <row r="32828" s="8" customFormat="1" x14ac:dyDescent="0.35"/>
    <row r="32829" s="8" customFormat="1" x14ac:dyDescent="0.35"/>
    <row r="32830" s="8" customFormat="1" x14ac:dyDescent="0.35"/>
    <row r="32831" s="8" customFormat="1" x14ac:dyDescent="0.35"/>
    <row r="32832" s="8" customFormat="1" x14ac:dyDescent="0.35"/>
    <row r="32833" s="8" customFormat="1" x14ac:dyDescent="0.35"/>
    <row r="32834" s="8" customFormat="1" x14ac:dyDescent="0.35"/>
    <row r="32835" s="8" customFormat="1" x14ac:dyDescent="0.35"/>
    <row r="32836" s="8" customFormat="1" x14ac:dyDescent="0.35"/>
    <row r="32837" s="8" customFormat="1" x14ac:dyDescent="0.35"/>
    <row r="32838" s="8" customFormat="1" x14ac:dyDescent="0.35"/>
    <row r="32839" s="8" customFormat="1" x14ac:dyDescent="0.35"/>
    <row r="32840" s="8" customFormat="1" x14ac:dyDescent="0.35"/>
    <row r="32841" s="8" customFormat="1" x14ac:dyDescent="0.35"/>
    <row r="32842" s="8" customFormat="1" x14ac:dyDescent="0.35"/>
    <row r="32843" s="8" customFormat="1" x14ac:dyDescent="0.35"/>
    <row r="32844" s="8" customFormat="1" x14ac:dyDescent="0.35"/>
    <row r="32845" s="8" customFormat="1" x14ac:dyDescent="0.35"/>
    <row r="32846" s="8" customFormat="1" x14ac:dyDescent="0.35"/>
    <row r="32847" s="8" customFormat="1" x14ac:dyDescent="0.35"/>
    <row r="32848" s="8" customFormat="1" x14ac:dyDescent="0.35"/>
    <row r="32849" s="8" customFormat="1" x14ac:dyDescent="0.35"/>
    <row r="32850" s="8" customFormat="1" x14ac:dyDescent="0.35"/>
    <row r="32851" s="8" customFormat="1" x14ac:dyDescent="0.35"/>
    <row r="32852" s="8" customFormat="1" x14ac:dyDescent="0.35"/>
    <row r="32853" s="8" customFormat="1" x14ac:dyDescent="0.35"/>
    <row r="32854" s="8" customFormat="1" x14ac:dyDescent="0.35"/>
    <row r="32855" s="8" customFormat="1" x14ac:dyDescent="0.35"/>
    <row r="32856" s="8" customFormat="1" x14ac:dyDescent="0.35"/>
    <row r="32857" s="8" customFormat="1" x14ac:dyDescent="0.35"/>
    <row r="32858" s="8" customFormat="1" x14ac:dyDescent="0.35"/>
    <row r="32859" s="8" customFormat="1" x14ac:dyDescent="0.35"/>
    <row r="32860" s="8" customFormat="1" x14ac:dyDescent="0.35"/>
    <row r="32861" s="8" customFormat="1" x14ac:dyDescent="0.35"/>
    <row r="32862" s="8" customFormat="1" x14ac:dyDescent="0.35"/>
    <row r="32863" s="8" customFormat="1" x14ac:dyDescent="0.35"/>
    <row r="32864" s="8" customFormat="1" x14ac:dyDescent="0.35"/>
    <row r="32865" s="8" customFormat="1" x14ac:dyDescent="0.35"/>
    <row r="32866" s="8" customFormat="1" x14ac:dyDescent="0.35"/>
    <row r="32867" s="8" customFormat="1" x14ac:dyDescent="0.35"/>
    <row r="32868" s="8" customFormat="1" x14ac:dyDescent="0.35"/>
    <row r="32869" s="8" customFormat="1" x14ac:dyDescent="0.35"/>
    <row r="32870" s="8" customFormat="1" x14ac:dyDescent="0.35"/>
    <row r="32871" s="8" customFormat="1" x14ac:dyDescent="0.35"/>
    <row r="32872" s="8" customFormat="1" x14ac:dyDescent="0.35"/>
    <row r="32873" s="8" customFormat="1" x14ac:dyDescent="0.35"/>
    <row r="32874" s="8" customFormat="1" x14ac:dyDescent="0.35"/>
    <row r="32875" s="8" customFormat="1" x14ac:dyDescent="0.35"/>
    <row r="32876" s="8" customFormat="1" x14ac:dyDescent="0.35"/>
    <row r="32877" s="8" customFormat="1" x14ac:dyDescent="0.35"/>
    <row r="32878" s="8" customFormat="1" x14ac:dyDescent="0.35"/>
    <row r="32879" s="8" customFormat="1" x14ac:dyDescent="0.35"/>
    <row r="32880" s="8" customFormat="1" x14ac:dyDescent="0.35"/>
    <row r="32881" s="8" customFormat="1" x14ac:dyDescent="0.35"/>
    <row r="32882" s="8" customFormat="1" x14ac:dyDescent="0.35"/>
    <row r="32883" s="8" customFormat="1" x14ac:dyDescent="0.35"/>
    <row r="32884" s="8" customFormat="1" x14ac:dyDescent="0.35"/>
    <row r="32885" s="8" customFormat="1" x14ac:dyDescent="0.35"/>
    <row r="32886" s="8" customFormat="1" x14ac:dyDescent="0.35"/>
    <row r="32887" s="8" customFormat="1" x14ac:dyDescent="0.35"/>
    <row r="32888" s="8" customFormat="1" x14ac:dyDescent="0.35"/>
    <row r="32889" s="8" customFormat="1" x14ac:dyDescent="0.35"/>
    <row r="32890" s="8" customFormat="1" x14ac:dyDescent="0.35"/>
    <row r="32891" s="8" customFormat="1" x14ac:dyDescent="0.35"/>
    <row r="32892" s="8" customFormat="1" x14ac:dyDescent="0.35"/>
    <row r="32893" s="8" customFormat="1" x14ac:dyDescent="0.35"/>
    <row r="32894" s="8" customFormat="1" x14ac:dyDescent="0.35"/>
    <row r="32895" s="8" customFormat="1" x14ac:dyDescent="0.35"/>
    <row r="32896" s="8" customFormat="1" x14ac:dyDescent="0.35"/>
    <row r="32897" s="8" customFormat="1" x14ac:dyDescent="0.35"/>
    <row r="32898" s="8" customFormat="1" x14ac:dyDescent="0.35"/>
    <row r="32899" s="8" customFormat="1" x14ac:dyDescent="0.35"/>
    <row r="32900" s="8" customFormat="1" x14ac:dyDescent="0.35"/>
    <row r="32901" s="8" customFormat="1" x14ac:dyDescent="0.35"/>
    <row r="32902" s="8" customFormat="1" x14ac:dyDescent="0.35"/>
    <row r="32903" s="8" customFormat="1" x14ac:dyDescent="0.35"/>
    <row r="32904" s="8" customFormat="1" x14ac:dyDescent="0.35"/>
    <row r="32905" s="8" customFormat="1" x14ac:dyDescent="0.35"/>
    <row r="32906" s="8" customFormat="1" x14ac:dyDescent="0.35"/>
    <row r="32907" s="8" customFormat="1" x14ac:dyDescent="0.35"/>
    <row r="32908" s="8" customFormat="1" x14ac:dyDescent="0.35"/>
    <row r="32909" s="8" customFormat="1" x14ac:dyDescent="0.35"/>
    <row r="32910" s="8" customFormat="1" x14ac:dyDescent="0.35"/>
    <row r="32911" s="8" customFormat="1" x14ac:dyDescent="0.35"/>
    <row r="32912" s="8" customFormat="1" x14ac:dyDescent="0.35"/>
    <row r="32913" s="8" customFormat="1" x14ac:dyDescent="0.35"/>
    <row r="32914" s="8" customFormat="1" x14ac:dyDescent="0.35"/>
    <row r="32915" s="8" customFormat="1" x14ac:dyDescent="0.35"/>
    <row r="32916" s="8" customFormat="1" x14ac:dyDescent="0.35"/>
    <row r="32917" s="8" customFormat="1" x14ac:dyDescent="0.35"/>
    <row r="32918" s="8" customFormat="1" x14ac:dyDescent="0.35"/>
    <row r="32919" s="8" customFormat="1" x14ac:dyDescent="0.35"/>
    <row r="32920" s="8" customFormat="1" x14ac:dyDescent="0.35"/>
    <row r="32921" s="8" customFormat="1" x14ac:dyDescent="0.35"/>
    <row r="32922" s="8" customFormat="1" x14ac:dyDescent="0.35"/>
    <row r="32923" s="8" customFormat="1" x14ac:dyDescent="0.35"/>
    <row r="32924" s="8" customFormat="1" x14ac:dyDescent="0.35"/>
    <row r="32925" s="8" customFormat="1" x14ac:dyDescent="0.35"/>
    <row r="32926" s="8" customFormat="1" x14ac:dyDescent="0.35"/>
    <row r="32927" s="8" customFormat="1" x14ac:dyDescent="0.35"/>
    <row r="32928" s="8" customFormat="1" x14ac:dyDescent="0.35"/>
    <row r="32929" s="8" customFormat="1" x14ac:dyDescent="0.35"/>
    <row r="32930" s="8" customFormat="1" x14ac:dyDescent="0.35"/>
    <row r="32931" s="8" customFormat="1" x14ac:dyDescent="0.35"/>
    <row r="32932" s="8" customFormat="1" x14ac:dyDescent="0.35"/>
    <row r="32933" s="8" customFormat="1" x14ac:dyDescent="0.35"/>
    <row r="32934" s="8" customFormat="1" x14ac:dyDescent="0.35"/>
    <row r="32935" s="8" customFormat="1" x14ac:dyDescent="0.35"/>
    <row r="32936" s="8" customFormat="1" x14ac:dyDescent="0.35"/>
    <row r="32937" s="8" customFormat="1" x14ac:dyDescent="0.35"/>
    <row r="32938" s="8" customFormat="1" x14ac:dyDescent="0.35"/>
    <row r="32939" s="8" customFormat="1" x14ac:dyDescent="0.35"/>
    <row r="32940" s="8" customFormat="1" x14ac:dyDescent="0.35"/>
    <row r="32941" s="8" customFormat="1" x14ac:dyDescent="0.35"/>
    <row r="32942" s="8" customFormat="1" x14ac:dyDescent="0.35"/>
    <row r="32943" s="8" customFormat="1" x14ac:dyDescent="0.35"/>
    <row r="32944" s="8" customFormat="1" x14ac:dyDescent="0.35"/>
    <row r="32945" s="8" customFormat="1" x14ac:dyDescent="0.35"/>
    <row r="32946" s="8" customFormat="1" x14ac:dyDescent="0.35"/>
    <row r="32947" s="8" customFormat="1" x14ac:dyDescent="0.35"/>
    <row r="32948" s="8" customFormat="1" x14ac:dyDescent="0.35"/>
    <row r="32949" s="8" customFormat="1" x14ac:dyDescent="0.35"/>
    <row r="32950" s="8" customFormat="1" x14ac:dyDescent="0.35"/>
    <row r="32951" s="8" customFormat="1" x14ac:dyDescent="0.35"/>
    <row r="32952" s="8" customFormat="1" x14ac:dyDescent="0.35"/>
    <row r="32953" s="8" customFormat="1" x14ac:dyDescent="0.35"/>
    <row r="32954" s="8" customFormat="1" x14ac:dyDescent="0.35"/>
    <row r="32955" s="8" customFormat="1" x14ac:dyDescent="0.35"/>
    <row r="32956" s="8" customFormat="1" x14ac:dyDescent="0.35"/>
    <row r="32957" s="8" customFormat="1" x14ac:dyDescent="0.35"/>
    <row r="32958" s="8" customFormat="1" x14ac:dyDescent="0.35"/>
    <row r="32959" s="8" customFormat="1" x14ac:dyDescent="0.35"/>
    <row r="32960" s="8" customFormat="1" x14ac:dyDescent="0.35"/>
    <row r="32961" s="8" customFormat="1" x14ac:dyDescent="0.35"/>
    <row r="32962" s="8" customFormat="1" x14ac:dyDescent="0.35"/>
    <row r="32963" s="8" customFormat="1" x14ac:dyDescent="0.35"/>
    <row r="32964" s="8" customFormat="1" x14ac:dyDescent="0.35"/>
    <row r="32965" s="8" customFormat="1" x14ac:dyDescent="0.35"/>
    <row r="32966" s="8" customFormat="1" x14ac:dyDescent="0.35"/>
    <row r="32967" s="8" customFormat="1" x14ac:dyDescent="0.35"/>
    <row r="32968" s="8" customFormat="1" x14ac:dyDescent="0.35"/>
    <row r="32969" s="8" customFormat="1" x14ac:dyDescent="0.35"/>
    <row r="32970" s="8" customFormat="1" x14ac:dyDescent="0.35"/>
    <row r="32971" s="8" customFormat="1" x14ac:dyDescent="0.35"/>
    <row r="32972" s="8" customFormat="1" x14ac:dyDescent="0.35"/>
    <row r="32973" s="8" customFormat="1" x14ac:dyDescent="0.35"/>
    <row r="32974" s="8" customFormat="1" x14ac:dyDescent="0.35"/>
    <row r="32975" s="8" customFormat="1" x14ac:dyDescent="0.35"/>
    <row r="32976" s="8" customFormat="1" x14ac:dyDescent="0.35"/>
    <row r="32977" s="8" customFormat="1" x14ac:dyDescent="0.35"/>
    <row r="32978" s="8" customFormat="1" x14ac:dyDescent="0.35"/>
    <row r="32979" s="8" customFormat="1" x14ac:dyDescent="0.35"/>
    <row r="32980" s="8" customFormat="1" x14ac:dyDescent="0.35"/>
    <row r="32981" s="8" customFormat="1" x14ac:dyDescent="0.35"/>
    <row r="32982" s="8" customFormat="1" x14ac:dyDescent="0.35"/>
    <row r="32983" s="8" customFormat="1" x14ac:dyDescent="0.35"/>
    <row r="32984" s="8" customFormat="1" x14ac:dyDescent="0.35"/>
    <row r="32985" s="8" customFormat="1" x14ac:dyDescent="0.35"/>
    <row r="32986" s="8" customFormat="1" x14ac:dyDescent="0.35"/>
    <row r="32987" s="8" customFormat="1" x14ac:dyDescent="0.35"/>
    <row r="32988" s="8" customFormat="1" x14ac:dyDescent="0.35"/>
    <row r="32989" s="8" customFormat="1" x14ac:dyDescent="0.35"/>
    <row r="32990" s="8" customFormat="1" x14ac:dyDescent="0.35"/>
    <row r="32991" s="8" customFormat="1" x14ac:dyDescent="0.35"/>
    <row r="32992" s="8" customFormat="1" x14ac:dyDescent="0.35"/>
    <row r="32993" s="8" customFormat="1" x14ac:dyDescent="0.35"/>
    <row r="32994" s="8" customFormat="1" x14ac:dyDescent="0.35"/>
    <row r="32995" s="8" customFormat="1" x14ac:dyDescent="0.35"/>
    <row r="32996" s="8" customFormat="1" x14ac:dyDescent="0.35"/>
    <row r="32997" s="8" customFormat="1" x14ac:dyDescent="0.35"/>
    <row r="32998" s="8" customFormat="1" x14ac:dyDescent="0.35"/>
    <row r="32999" s="8" customFormat="1" x14ac:dyDescent="0.35"/>
    <row r="33000" s="8" customFormat="1" x14ac:dyDescent="0.35"/>
    <row r="33001" s="8" customFormat="1" x14ac:dyDescent="0.35"/>
    <row r="33002" s="8" customFormat="1" x14ac:dyDescent="0.35"/>
    <row r="33003" s="8" customFormat="1" x14ac:dyDescent="0.35"/>
    <row r="33004" s="8" customFormat="1" x14ac:dyDescent="0.35"/>
    <row r="33005" s="8" customFormat="1" x14ac:dyDescent="0.35"/>
    <row r="33006" s="8" customFormat="1" x14ac:dyDescent="0.35"/>
    <row r="33007" s="8" customFormat="1" x14ac:dyDescent="0.35"/>
    <row r="33008" s="8" customFormat="1" x14ac:dyDescent="0.35"/>
    <row r="33009" s="8" customFormat="1" x14ac:dyDescent="0.35"/>
    <row r="33010" s="8" customFormat="1" x14ac:dyDescent="0.35"/>
    <row r="33011" s="8" customFormat="1" x14ac:dyDescent="0.35"/>
    <row r="33012" s="8" customFormat="1" x14ac:dyDescent="0.35"/>
    <row r="33013" s="8" customFormat="1" x14ac:dyDescent="0.35"/>
    <row r="33014" s="8" customFormat="1" x14ac:dyDescent="0.35"/>
    <row r="33015" s="8" customFormat="1" x14ac:dyDescent="0.35"/>
    <row r="33016" s="8" customFormat="1" x14ac:dyDescent="0.35"/>
    <row r="33017" s="8" customFormat="1" x14ac:dyDescent="0.35"/>
    <row r="33018" s="8" customFormat="1" x14ac:dyDescent="0.35"/>
    <row r="33019" s="8" customFormat="1" x14ac:dyDescent="0.35"/>
    <row r="33020" s="8" customFormat="1" x14ac:dyDescent="0.35"/>
    <row r="33021" s="8" customFormat="1" x14ac:dyDescent="0.35"/>
    <row r="33022" s="8" customFormat="1" x14ac:dyDescent="0.35"/>
    <row r="33023" s="8" customFormat="1" x14ac:dyDescent="0.35"/>
    <row r="33024" s="8" customFormat="1" x14ac:dyDescent="0.35"/>
    <row r="33025" s="8" customFormat="1" x14ac:dyDescent="0.35"/>
    <row r="33026" s="8" customFormat="1" x14ac:dyDescent="0.35"/>
    <row r="33027" s="8" customFormat="1" x14ac:dyDescent="0.35"/>
    <row r="33028" s="8" customFormat="1" x14ac:dyDescent="0.35"/>
    <row r="33029" s="8" customFormat="1" x14ac:dyDescent="0.35"/>
    <row r="33030" s="8" customFormat="1" x14ac:dyDescent="0.35"/>
    <row r="33031" s="8" customFormat="1" x14ac:dyDescent="0.35"/>
    <row r="33032" s="8" customFormat="1" x14ac:dyDescent="0.35"/>
    <row r="33033" s="8" customFormat="1" x14ac:dyDescent="0.35"/>
    <row r="33034" s="8" customFormat="1" x14ac:dyDescent="0.35"/>
    <row r="33035" s="8" customFormat="1" x14ac:dyDescent="0.35"/>
    <row r="33036" s="8" customFormat="1" x14ac:dyDescent="0.35"/>
    <row r="33037" s="8" customFormat="1" x14ac:dyDescent="0.35"/>
    <row r="33038" s="8" customFormat="1" x14ac:dyDescent="0.35"/>
    <row r="33039" s="8" customFormat="1" x14ac:dyDescent="0.35"/>
    <row r="33040" s="8" customFormat="1" x14ac:dyDescent="0.35"/>
    <row r="33041" s="8" customFormat="1" x14ac:dyDescent="0.35"/>
    <row r="33042" s="8" customFormat="1" x14ac:dyDescent="0.35"/>
    <row r="33043" s="8" customFormat="1" x14ac:dyDescent="0.35"/>
    <row r="33044" s="8" customFormat="1" x14ac:dyDescent="0.35"/>
    <row r="33045" s="8" customFormat="1" x14ac:dyDescent="0.35"/>
    <row r="33046" s="8" customFormat="1" x14ac:dyDescent="0.35"/>
    <row r="33047" s="8" customFormat="1" x14ac:dyDescent="0.35"/>
    <row r="33048" s="8" customFormat="1" x14ac:dyDescent="0.35"/>
    <row r="33049" s="8" customFormat="1" x14ac:dyDescent="0.35"/>
    <row r="33050" s="8" customFormat="1" x14ac:dyDescent="0.35"/>
    <row r="33051" s="8" customFormat="1" x14ac:dyDescent="0.35"/>
    <row r="33052" s="8" customFormat="1" x14ac:dyDescent="0.35"/>
    <row r="33053" s="8" customFormat="1" x14ac:dyDescent="0.35"/>
    <row r="33054" s="8" customFormat="1" x14ac:dyDescent="0.35"/>
    <row r="33055" s="8" customFormat="1" x14ac:dyDescent="0.35"/>
    <row r="33056" s="8" customFormat="1" x14ac:dyDescent="0.35"/>
    <row r="33057" s="8" customFormat="1" x14ac:dyDescent="0.35"/>
    <row r="33058" s="8" customFormat="1" x14ac:dyDescent="0.35"/>
    <row r="33059" s="8" customFormat="1" x14ac:dyDescent="0.35"/>
    <row r="33060" s="8" customFormat="1" x14ac:dyDescent="0.35"/>
    <row r="33061" s="8" customFormat="1" x14ac:dyDescent="0.35"/>
    <row r="33062" s="8" customFormat="1" x14ac:dyDescent="0.35"/>
    <row r="33063" s="8" customFormat="1" x14ac:dyDescent="0.35"/>
    <row r="33064" s="8" customFormat="1" x14ac:dyDescent="0.35"/>
    <row r="33065" s="8" customFormat="1" x14ac:dyDescent="0.35"/>
    <row r="33066" s="8" customFormat="1" x14ac:dyDescent="0.35"/>
    <row r="33067" s="8" customFormat="1" x14ac:dyDescent="0.35"/>
    <row r="33068" s="8" customFormat="1" x14ac:dyDescent="0.35"/>
    <row r="33069" s="8" customFormat="1" x14ac:dyDescent="0.35"/>
    <row r="33070" s="8" customFormat="1" x14ac:dyDescent="0.35"/>
    <row r="33071" s="8" customFormat="1" x14ac:dyDescent="0.35"/>
    <row r="33072" s="8" customFormat="1" x14ac:dyDescent="0.35"/>
    <row r="33073" s="8" customFormat="1" x14ac:dyDescent="0.35"/>
    <row r="33074" s="8" customFormat="1" x14ac:dyDescent="0.35"/>
    <row r="33075" s="8" customFormat="1" x14ac:dyDescent="0.35"/>
    <row r="33076" s="8" customFormat="1" x14ac:dyDescent="0.35"/>
    <row r="33077" s="8" customFormat="1" x14ac:dyDescent="0.35"/>
    <row r="33078" s="8" customFormat="1" x14ac:dyDescent="0.35"/>
    <row r="33079" s="8" customFormat="1" x14ac:dyDescent="0.35"/>
    <row r="33080" s="8" customFormat="1" x14ac:dyDescent="0.35"/>
    <row r="33081" s="8" customFormat="1" x14ac:dyDescent="0.35"/>
    <row r="33082" s="8" customFormat="1" x14ac:dyDescent="0.35"/>
    <row r="33083" s="8" customFormat="1" x14ac:dyDescent="0.35"/>
    <row r="33084" s="8" customFormat="1" x14ac:dyDescent="0.35"/>
    <row r="33085" s="8" customFormat="1" x14ac:dyDescent="0.35"/>
    <row r="33086" s="8" customFormat="1" x14ac:dyDescent="0.35"/>
    <row r="33087" s="8" customFormat="1" x14ac:dyDescent="0.35"/>
    <row r="33088" s="8" customFormat="1" x14ac:dyDescent="0.35"/>
    <row r="33089" s="8" customFormat="1" x14ac:dyDescent="0.35"/>
    <row r="33090" s="8" customFormat="1" x14ac:dyDescent="0.35"/>
    <row r="33091" s="8" customFormat="1" x14ac:dyDescent="0.35"/>
    <row r="33092" s="8" customFormat="1" x14ac:dyDescent="0.35"/>
    <row r="33093" s="8" customFormat="1" x14ac:dyDescent="0.35"/>
    <row r="33094" s="8" customFormat="1" x14ac:dyDescent="0.35"/>
    <row r="33095" s="8" customFormat="1" x14ac:dyDescent="0.35"/>
    <row r="33096" s="8" customFormat="1" x14ac:dyDescent="0.35"/>
    <row r="33097" s="8" customFormat="1" x14ac:dyDescent="0.35"/>
    <row r="33098" s="8" customFormat="1" x14ac:dyDescent="0.35"/>
    <row r="33099" s="8" customFormat="1" x14ac:dyDescent="0.35"/>
    <row r="33100" s="8" customFormat="1" x14ac:dyDescent="0.35"/>
    <row r="33101" s="8" customFormat="1" x14ac:dyDescent="0.35"/>
    <row r="33102" s="8" customFormat="1" x14ac:dyDescent="0.35"/>
    <row r="33103" s="8" customFormat="1" x14ac:dyDescent="0.35"/>
    <row r="33104" s="8" customFormat="1" x14ac:dyDescent="0.35"/>
    <row r="33105" s="8" customFormat="1" x14ac:dyDescent="0.35"/>
    <row r="33106" s="8" customFormat="1" x14ac:dyDescent="0.35"/>
    <row r="33107" s="8" customFormat="1" x14ac:dyDescent="0.35"/>
    <row r="33108" s="8" customFormat="1" x14ac:dyDescent="0.35"/>
    <row r="33109" s="8" customFormat="1" x14ac:dyDescent="0.35"/>
    <row r="33110" s="8" customFormat="1" x14ac:dyDescent="0.35"/>
    <row r="33111" s="8" customFormat="1" x14ac:dyDescent="0.35"/>
    <row r="33112" s="8" customFormat="1" x14ac:dyDescent="0.35"/>
    <row r="33113" s="8" customFormat="1" x14ac:dyDescent="0.35"/>
    <row r="33114" s="8" customFormat="1" x14ac:dyDescent="0.35"/>
    <row r="33115" s="8" customFormat="1" x14ac:dyDescent="0.35"/>
    <row r="33116" s="8" customFormat="1" x14ac:dyDescent="0.35"/>
    <row r="33117" s="8" customFormat="1" x14ac:dyDescent="0.35"/>
    <row r="33118" s="8" customFormat="1" x14ac:dyDescent="0.35"/>
    <row r="33119" s="8" customFormat="1" x14ac:dyDescent="0.35"/>
    <row r="33120" s="8" customFormat="1" x14ac:dyDescent="0.35"/>
    <row r="33121" s="8" customFormat="1" x14ac:dyDescent="0.35"/>
    <row r="33122" s="8" customFormat="1" x14ac:dyDescent="0.35"/>
    <row r="33123" s="8" customFormat="1" x14ac:dyDescent="0.35"/>
    <row r="33124" s="8" customFormat="1" x14ac:dyDescent="0.35"/>
    <row r="33125" s="8" customFormat="1" x14ac:dyDescent="0.35"/>
    <row r="33126" s="8" customFormat="1" x14ac:dyDescent="0.35"/>
    <row r="33127" s="8" customFormat="1" x14ac:dyDescent="0.35"/>
    <row r="33128" s="8" customFormat="1" x14ac:dyDescent="0.35"/>
    <row r="33129" s="8" customFormat="1" x14ac:dyDescent="0.35"/>
    <row r="33130" s="8" customFormat="1" x14ac:dyDescent="0.35"/>
    <row r="33131" s="8" customFormat="1" x14ac:dyDescent="0.35"/>
    <row r="33132" s="8" customFormat="1" x14ac:dyDescent="0.35"/>
    <row r="33133" s="8" customFormat="1" x14ac:dyDescent="0.35"/>
    <row r="33134" s="8" customFormat="1" x14ac:dyDescent="0.35"/>
    <row r="33135" s="8" customFormat="1" x14ac:dyDescent="0.35"/>
    <row r="33136" s="8" customFormat="1" x14ac:dyDescent="0.35"/>
    <row r="33137" s="8" customFormat="1" x14ac:dyDescent="0.35"/>
    <row r="33138" s="8" customFormat="1" x14ac:dyDescent="0.35"/>
    <row r="33139" s="8" customFormat="1" x14ac:dyDescent="0.35"/>
    <row r="33140" s="8" customFormat="1" x14ac:dyDescent="0.35"/>
    <row r="33141" s="8" customFormat="1" x14ac:dyDescent="0.35"/>
    <row r="33142" s="8" customFormat="1" x14ac:dyDescent="0.35"/>
    <row r="33143" s="8" customFormat="1" x14ac:dyDescent="0.35"/>
    <row r="33144" s="8" customFormat="1" x14ac:dyDescent="0.35"/>
    <row r="33145" s="8" customFormat="1" x14ac:dyDescent="0.35"/>
    <row r="33146" s="8" customFormat="1" x14ac:dyDescent="0.35"/>
    <row r="33147" s="8" customFormat="1" x14ac:dyDescent="0.35"/>
    <row r="33148" s="8" customFormat="1" x14ac:dyDescent="0.35"/>
    <row r="33149" s="8" customFormat="1" x14ac:dyDescent="0.35"/>
    <row r="33150" s="8" customFormat="1" x14ac:dyDescent="0.35"/>
    <row r="33151" s="8" customFormat="1" x14ac:dyDescent="0.35"/>
    <row r="33152" s="8" customFormat="1" x14ac:dyDescent="0.35"/>
    <row r="33153" s="8" customFormat="1" x14ac:dyDescent="0.35"/>
    <row r="33154" s="8" customFormat="1" x14ac:dyDescent="0.35"/>
    <row r="33155" s="8" customFormat="1" x14ac:dyDescent="0.35"/>
    <row r="33156" s="8" customFormat="1" x14ac:dyDescent="0.35"/>
    <row r="33157" s="8" customFormat="1" x14ac:dyDescent="0.35"/>
    <row r="33158" s="8" customFormat="1" x14ac:dyDescent="0.35"/>
    <row r="33159" s="8" customFormat="1" x14ac:dyDescent="0.35"/>
    <row r="33160" s="8" customFormat="1" x14ac:dyDescent="0.35"/>
    <row r="33161" s="8" customFormat="1" x14ac:dyDescent="0.35"/>
    <row r="33162" s="8" customFormat="1" x14ac:dyDescent="0.35"/>
    <row r="33163" s="8" customFormat="1" x14ac:dyDescent="0.35"/>
    <row r="33164" s="8" customFormat="1" x14ac:dyDescent="0.35"/>
    <row r="33165" s="8" customFormat="1" x14ac:dyDescent="0.35"/>
    <row r="33166" s="8" customFormat="1" x14ac:dyDescent="0.35"/>
    <row r="33167" s="8" customFormat="1" x14ac:dyDescent="0.35"/>
    <row r="33168" s="8" customFormat="1" x14ac:dyDescent="0.35"/>
    <row r="33169" s="8" customFormat="1" x14ac:dyDescent="0.35"/>
    <row r="33170" s="8" customFormat="1" x14ac:dyDescent="0.35"/>
    <row r="33171" s="8" customFormat="1" x14ac:dyDescent="0.35"/>
    <row r="33172" s="8" customFormat="1" x14ac:dyDescent="0.35"/>
    <row r="33173" s="8" customFormat="1" x14ac:dyDescent="0.35"/>
    <row r="33174" s="8" customFormat="1" x14ac:dyDescent="0.35"/>
    <row r="33175" s="8" customFormat="1" x14ac:dyDescent="0.35"/>
    <row r="33176" s="8" customFormat="1" x14ac:dyDescent="0.35"/>
    <row r="33177" s="8" customFormat="1" x14ac:dyDescent="0.35"/>
    <row r="33178" s="8" customFormat="1" x14ac:dyDescent="0.35"/>
    <row r="33179" s="8" customFormat="1" x14ac:dyDescent="0.35"/>
    <row r="33180" s="8" customFormat="1" x14ac:dyDescent="0.35"/>
    <row r="33181" s="8" customFormat="1" x14ac:dyDescent="0.35"/>
    <row r="33182" s="8" customFormat="1" x14ac:dyDescent="0.35"/>
    <row r="33183" s="8" customFormat="1" x14ac:dyDescent="0.35"/>
    <row r="33184" s="8" customFormat="1" x14ac:dyDescent="0.35"/>
    <row r="33185" s="8" customFormat="1" x14ac:dyDescent="0.35"/>
    <row r="33186" s="8" customFormat="1" x14ac:dyDescent="0.35"/>
    <row r="33187" s="8" customFormat="1" x14ac:dyDescent="0.35"/>
    <row r="33188" s="8" customFormat="1" x14ac:dyDescent="0.35"/>
    <row r="33189" s="8" customFormat="1" x14ac:dyDescent="0.35"/>
    <row r="33190" s="8" customFormat="1" x14ac:dyDescent="0.35"/>
    <row r="33191" s="8" customFormat="1" x14ac:dyDescent="0.35"/>
    <row r="33192" s="8" customFormat="1" x14ac:dyDescent="0.35"/>
    <row r="33193" s="8" customFormat="1" x14ac:dyDescent="0.35"/>
    <row r="33194" s="8" customFormat="1" x14ac:dyDescent="0.35"/>
    <row r="33195" s="8" customFormat="1" x14ac:dyDescent="0.35"/>
    <row r="33196" s="8" customFormat="1" x14ac:dyDescent="0.35"/>
    <row r="33197" s="8" customFormat="1" x14ac:dyDescent="0.35"/>
    <row r="33198" s="8" customFormat="1" x14ac:dyDescent="0.35"/>
    <row r="33199" s="8" customFormat="1" x14ac:dyDescent="0.35"/>
    <row r="33200" s="8" customFormat="1" x14ac:dyDescent="0.35"/>
    <row r="33201" s="8" customFormat="1" x14ac:dyDescent="0.35"/>
    <row r="33202" s="8" customFormat="1" x14ac:dyDescent="0.35"/>
    <row r="33203" s="8" customFormat="1" x14ac:dyDescent="0.35"/>
    <row r="33204" s="8" customFormat="1" x14ac:dyDescent="0.35"/>
    <row r="33205" s="8" customFormat="1" x14ac:dyDescent="0.35"/>
    <row r="33206" s="8" customFormat="1" x14ac:dyDescent="0.35"/>
    <row r="33207" s="8" customFormat="1" x14ac:dyDescent="0.35"/>
    <row r="33208" s="8" customFormat="1" x14ac:dyDescent="0.35"/>
    <row r="33209" s="8" customFormat="1" x14ac:dyDescent="0.35"/>
    <row r="33210" s="8" customFormat="1" x14ac:dyDescent="0.35"/>
    <row r="33211" s="8" customFormat="1" x14ac:dyDescent="0.35"/>
    <row r="33212" s="8" customFormat="1" x14ac:dyDescent="0.35"/>
    <row r="33213" s="8" customFormat="1" x14ac:dyDescent="0.35"/>
    <row r="33214" s="8" customFormat="1" x14ac:dyDescent="0.35"/>
    <row r="33215" s="8" customFormat="1" x14ac:dyDescent="0.35"/>
    <row r="33216" s="8" customFormat="1" x14ac:dyDescent="0.35"/>
    <row r="33217" s="8" customFormat="1" x14ac:dyDescent="0.35"/>
    <row r="33218" s="8" customFormat="1" x14ac:dyDescent="0.35"/>
    <row r="33219" s="8" customFormat="1" x14ac:dyDescent="0.35"/>
    <row r="33220" s="8" customFormat="1" x14ac:dyDescent="0.35"/>
    <row r="33221" s="8" customFormat="1" x14ac:dyDescent="0.35"/>
    <row r="33222" s="8" customFormat="1" x14ac:dyDescent="0.35"/>
    <row r="33223" s="8" customFormat="1" x14ac:dyDescent="0.35"/>
    <row r="33224" s="8" customFormat="1" x14ac:dyDescent="0.35"/>
    <row r="33225" s="8" customFormat="1" x14ac:dyDescent="0.35"/>
    <row r="33226" s="8" customFormat="1" x14ac:dyDescent="0.35"/>
    <row r="33227" s="8" customFormat="1" x14ac:dyDescent="0.35"/>
    <row r="33228" s="8" customFormat="1" x14ac:dyDescent="0.35"/>
    <row r="33229" s="8" customFormat="1" x14ac:dyDescent="0.35"/>
    <row r="33230" s="8" customFormat="1" x14ac:dyDescent="0.35"/>
    <row r="33231" s="8" customFormat="1" x14ac:dyDescent="0.35"/>
    <row r="33232" s="8" customFormat="1" x14ac:dyDescent="0.35"/>
    <row r="33233" s="8" customFormat="1" x14ac:dyDescent="0.35"/>
    <row r="33234" s="8" customFormat="1" x14ac:dyDescent="0.35"/>
    <row r="33235" s="8" customFormat="1" x14ac:dyDescent="0.35"/>
    <row r="33236" s="8" customFormat="1" x14ac:dyDescent="0.35"/>
    <row r="33237" s="8" customFormat="1" x14ac:dyDescent="0.35"/>
    <row r="33238" s="8" customFormat="1" x14ac:dyDescent="0.35"/>
    <row r="33239" s="8" customFormat="1" x14ac:dyDescent="0.35"/>
    <row r="33240" s="8" customFormat="1" x14ac:dyDescent="0.35"/>
    <row r="33241" s="8" customFormat="1" x14ac:dyDescent="0.35"/>
    <row r="33242" s="8" customFormat="1" x14ac:dyDescent="0.35"/>
    <row r="33243" s="8" customFormat="1" x14ac:dyDescent="0.35"/>
    <row r="33244" s="8" customFormat="1" x14ac:dyDescent="0.35"/>
    <row r="33245" s="8" customFormat="1" x14ac:dyDescent="0.35"/>
    <row r="33246" s="8" customFormat="1" x14ac:dyDescent="0.35"/>
    <row r="33247" s="8" customFormat="1" x14ac:dyDescent="0.35"/>
    <row r="33248" s="8" customFormat="1" x14ac:dyDescent="0.35"/>
    <row r="33249" s="8" customFormat="1" x14ac:dyDescent="0.35"/>
    <row r="33250" s="8" customFormat="1" x14ac:dyDescent="0.35"/>
    <row r="33251" s="8" customFormat="1" x14ac:dyDescent="0.35"/>
    <row r="33252" s="8" customFormat="1" x14ac:dyDescent="0.35"/>
    <row r="33253" s="8" customFormat="1" x14ac:dyDescent="0.35"/>
    <row r="33254" s="8" customFormat="1" x14ac:dyDescent="0.35"/>
    <row r="33255" s="8" customFormat="1" x14ac:dyDescent="0.35"/>
    <row r="33256" s="8" customFormat="1" x14ac:dyDescent="0.35"/>
    <row r="33257" s="8" customFormat="1" x14ac:dyDescent="0.35"/>
    <row r="33258" s="8" customFormat="1" x14ac:dyDescent="0.35"/>
    <row r="33259" s="8" customFormat="1" x14ac:dyDescent="0.35"/>
    <row r="33260" s="8" customFormat="1" x14ac:dyDescent="0.35"/>
    <row r="33261" s="8" customFormat="1" x14ac:dyDescent="0.35"/>
    <row r="33262" s="8" customFormat="1" x14ac:dyDescent="0.35"/>
    <row r="33263" s="8" customFormat="1" x14ac:dyDescent="0.35"/>
    <row r="33264" s="8" customFormat="1" x14ac:dyDescent="0.35"/>
    <row r="33265" s="8" customFormat="1" x14ac:dyDescent="0.35"/>
    <row r="33266" s="8" customFormat="1" x14ac:dyDescent="0.35"/>
    <row r="33267" s="8" customFormat="1" x14ac:dyDescent="0.35"/>
    <row r="33268" s="8" customFormat="1" x14ac:dyDescent="0.35"/>
    <row r="33269" s="8" customFormat="1" x14ac:dyDescent="0.35"/>
    <row r="33270" s="8" customFormat="1" x14ac:dyDescent="0.35"/>
    <row r="33271" s="8" customFormat="1" x14ac:dyDescent="0.35"/>
    <row r="33272" s="8" customFormat="1" x14ac:dyDescent="0.35"/>
    <row r="33273" s="8" customFormat="1" x14ac:dyDescent="0.35"/>
    <row r="33274" s="8" customFormat="1" x14ac:dyDescent="0.35"/>
    <row r="33275" s="8" customFormat="1" x14ac:dyDescent="0.35"/>
    <row r="33276" s="8" customFormat="1" x14ac:dyDescent="0.35"/>
    <row r="33277" s="8" customFormat="1" x14ac:dyDescent="0.35"/>
    <row r="33278" s="8" customFormat="1" x14ac:dyDescent="0.35"/>
    <row r="33279" s="8" customFormat="1" x14ac:dyDescent="0.35"/>
    <row r="33280" s="8" customFormat="1" x14ac:dyDescent="0.35"/>
    <row r="33281" s="8" customFormat="1" x14ac:dyDescent="0.35"/>
    <row r="33282" s="8" customFormat="1" x14ac:dyDescent="0.35"/>
    <row r="33283" s="8" customFormat="1" x14ac:dyDescent="0.35"/>
    <row r="33284" s="8" customFormat="1" x14ac:dyDescent="0.35"/>
    <row r="33285" s="8" customFormat="1" x14ac:dyDescent="0.35"/>
    <row r="33286" s="8" customFormat="1" x14ac:dyDescent="0.35"/>
    <row r="33287" s="8" customFormat="1" x14ac:dyDescent="0.35"/>
    <row r="33288" s="8" customFormat="1" x14ac:dyDescent="0.35"/>
    <row r="33289" s="8" customFormat="1" x14ac:dyDescent="0.35"/>
    <row r="33290" s="8" customFormat="1" x14ac:dyDescent="0.35"/>
    <row r="33291" s="8" customFormat="1" x14ac:dyDescent="0.35"/>
    <row r="33292" s="8" customFormat="1" x14ac:dyDescent="0.35"/>
    <row r="33293" s="8" customFormat="1" x14ac:dyDescent="0.35"/>
    <row r="33294" s="8" customFormat="1" x14ac:dyDescent="0.35"/>
    <row r="33295" s="8" customFormat="1" x14ac:dyDescent="0.35"/>
    <row r="33296" s="8" customFormat="1" x14ac:dyDescent="0.35"/>
    <row r="33297" s="8" customFormat="1" x14ac:dyDescent="0.35"/>
    <row r="33298" s="8" customFormat="1" x14ac:dyDescent="0.35"/>
    <row r="33299" s="8" customFormat="1" x14ac:dyDescent="0.35"/>
    <row r="33300" s="8" customFormat="1" x14ac:dyDescent="0.35"/>
    <row r="33301" s="8" customFormat="1" x14ac:dyDescent="0.35"/>
    <row r="33302" s="8" customFormat="1" x14ac:dyDescent="0.35"/>
    <row r="33303" s="8" customFormat="1" x14ac:dyDescent="0.35"/>
    <row r="33304" s="8" customFormat="1" x14ac:dyDescent="0.35"/>
    <row r="33305" s="8" customFormat="1" x14ac:dyDescent="0.35"/>
    <row r="33306" s="8" customFormat="1" x14ac:dyDescent="0.35"/>
    <row r="33307" s="8" customFormat="1" x14ac:dyDescent="0.35"/>
    <row r="33308" s="8" customFormat="1" x14ac:dyDescent="0.35"/>
    <row r="33309" s="8" customFormat="1" x14ac:dyDescent="0.35"/>
    <row r="33310" s="8" customFormat="1" x14ac:dyDescent="0.35"/>
    <row r="33311" s="8" customFormat="1" x14ac:dyDescent="0.35"/>
    <row r="33312" s="8" customFormat="1" x14ac:dyDescent="0.35"/>
    <row r="33313" s="8" customFormat="1" x14ac:dyDescent="0.35"/>
    <row r="33314" s="8" customFormat="1" x14ac:dyDescent="0.35"/>
    <row r="33315" s="8" customFormat="1" x14ac:dyDescent="0.35"/>
    <row r="33316" s="8" customFormat="1" x14ac:dyDescent="0.35"/>
    <row r="33317" s="8" customFormat="1" x14ac:dyDescent="0.35"/>
    <row r="33318" s="8" customFormat="1" x14ac:dyDescent="0.35"/>
    <row r="33319" s="8" customFormat="1" x14ac:dyDescent="0.35"/>
    <row r="33320" s="8" customFormat="1" x14ac:dyDescent="0.35"/>
    <row r="33321" s="8" customFormat="1" x14ac:dyDescent="0.35"/>
    <row r="33322" s="8" customFormat="1" x14ac:dyDescent="0.35"/>
    <row r="33323" s="8" customFormat="1" x14ac:dyDescent="0.35"/>
    <row r="33324" s="8" customFormat="1" x14ac:dyDescent="0.35"/>
    <row r="33325" s="8" customFormat="1" x14ac:dyDescent="0.35"/>
    <row r="33326" s="8" customFormat="1" x14ac:dyDescent="0.35"/>
    <row r="33327" s="8" customFormat="1" x14ac:dyDescent="0.35"/>
    <row r="33328" s="8" customFormat="1" x14ac:dyDescent="0.35"/>
    <row r="33329" s="8" customFormat="1" x14ac:dyDescent="0.35"/>
    <row r="33330" s="8" customFormat="1" x14ac:dyDescent="0.35"/>
    <row r="33331" s="8" customFormat="1" x14ac:dyDescent="0.35"/>
    <row r="33332" s="8" customFormat="1" x14ac:dyDescent="0.35"/>
    <row r="33333" s="8" customFormat="1" x14ac:dyDescent="0.35"/>
    <row r="33334" s="8" customFormat="1" x14ac:dyDescent="0.35"/>
    <row r="33335" s="8" customFormat="1" x14ac:dyDescent="0.35"/>
    <row r="33336" s="8" customFormat="1" x14ac:dyDescent="0.35"/>
    <row r="33337" s="8" customFormat="1" x14ac:dyDescent="0.35"/>
    <row r="33338" s="8" customFormat="1" x14ac:dyDescent="0.35"/>
    <row r="33339" s="8" customFormat="1" x14ac:dyDescent="0.35"/>
    <row r="33340" s="8" customFormat="1" x14ac:dyDescent="0.35"/>
    <row r="33341" s="8" customFormat="1" x14ac:dyDescent="0.35"/>
    <row r="33342" s="8" customFormat="1" x14ac:dyDescent="0.35"/>
    <row r="33343" s="8" customFormat="1" x14ac:dyDescent="0.35"/>
    <row r="33344" s="8" customFormat="1" x14ac:dyDescent="0.35"/>
    <row r="33345" s="8" customFormat="1" x14ac:dyDescent="0.35"/>
    <row r="33346" s="8" customFormat="1" x14ac:dyDescent="0.35"/>
    <row r="33347" s="8" customFormat="1" x14ac:dyDescent="0.35"/>
    <row r="33348" s="8" customFormat="1" x14ac:dyDescent="0.35"/>
    <row r="33349" s="8" customFormat="1" x14ac:dyDescent="0.35"/>
    <row r="33350" s="8" customFormat="1" x14ac:dyDescent="0.35"/>
    <row r="33351" s="8" customFormat="1" x14ac:dyDescent="0.35"/>
    <row r="33352" s="8" customFormat="1" x14ac:dyDescent="0.35"/>
    <row r="33353" s="8" customFormat="1" x14ac:dyDescent="0.35"/>
    <row r="33354" s="8" customFormat="1" x14ac:dyDescent="0.35"/>
    <row r="33355" s="8" customFormat="1" x14ac:dyDescent="0.35"/>
    <row r="33356" s="8" customFormat="1" x14ac:dyDescent="0.35"/>
    <row r="33357" s="8" customFormat="1" x14ac:dyDescent="0.35"/>
    <row r="33358" s="8" customFormat="1" x14ac:dyDescent="0.35"/>
    <row r="33359" s="8" customFormat="1" x14ac:dyDescent="0.35"/>
    <row r="33360" s="8" customFormat="1" x14ac:dyDescent="0.35"/>
    <row r="33361" s="8" customFormat="1" x14ac:dyDescent="0.35"/>
    <row r="33362" s="8" customFormat="1" x14ac:dyDescent="0.35"/>
    <row r="33363" s="8" customFormat="1" x14ac:dyDescent="0.35"/>
    <row r="33364" s="8" customFormat="1" x14ac:dyDescent="0.35"/>
    <row r="33365" s="8" customFormat="1" x14ac:dyDescent="0.35"/>
    <row r="33366" s="8" customFormat="1" x14ac:dyDescent="0.35"/>
    <row r="33367" s="8" customFormat="1" x14ac:dyDescent="0.35"/>
    <row r="33368" s="8" customFormat="1" x14ac:dyDescent="0.35"/>
    <row r="33369" s="8" customFormat="1" x14ac:dyDescent="0.35"/>
    <row r="33370" s="8" customFormat="1" x14ac:dyDescent="0.35"/>
    <row r="33371" s="8" customFormat="1" x14ac:dyDescent="0.35"/>
    <row r="33372" s="8" customFormat="1" x14ac:dyDescent="0.35"/>
    <row r="33373" s="8" customFormat="1" x14ac:dyDescent="0.35"/>
    <row r="33374" s="8" customFormat="1" x14ac:dyDescent="0.35"/>
    <row r="33375" s="8" customFormat="1" x14ac:dyDescent="0.35"/>
    <row r="33376" s="8" customFormat="1" x14ac:dyDescent="0.35"/>
    <row r="33377" s="8" customFormat="1" x14ac:dyDescent="0.35"/>
    <row r="33378" s="8" customFormat="1" x14ac:dyDescent="0.35"/>
    <row r="33379" s="8" customFormat="1" x14ac:dyDescent="0.35"/>
    <row r="33380" s="8" customFormat="1" x14ac:dyDescent="0.35"/>
    <row r="33381" s="8" customFormat="1" x14ac:dyDescent="0.35"/>
    <row r="33382" s="8" customFormat="1" x14ac:dyDescent="0.35"/>
    <row r="33383" s="8" customFormat="1" x14ac:dyDescent="0.35"/>
    <row r="33384" s="8" customFormat="1" x14ac:dyDescent="0.35"/>
    <row r="33385" s="8" customFormat="1" x14ac:dyDescent="0.35"/>
    <row r="33386" s="8" customFormat="1" x14ac:dyDescent="0.35"/>
    <row r="33387" s="8" customFormat="1" x14ac:dyDescent="0.35"/>
    <row r="33388" s="8" customFormat="1" x14ac:dyDescent="0.35"/>
    <row r="33389" s="8" customFormat="1" x14ac:dyDescent="0.35"/>
    <row r="33390" s="8" customFormat="1" x14ac:dyDescent="0.35"/>
    <row r="33391" s="8" customFormat="1" x14ac:dyDescent="0.35"/>
    <row r="33392" s="8" customFormat="1" x14ac:dyDescent="0.35"/>
    <row r="33393" s="8" customFormat="1" x14ac:dyDescent="0.35"/>
    <row r="33394" s="8" customFormat="1" x14ac:dyDescent="0.35"/>
    <row r="33395" s="8" customFormat="1" x14ac:dyDescent="0.35"/>
    <row r="33396" s="8" customFormat="1" x14ac:dyDescent="0.35"/>
    <row r="33397" s="8" customFormat="1" x14ac:dyDescent="0.35"/>
    <row r="33398" s="8" customFormat="1" x14ac:dyDescent="0.35"/>
    <row r="33399" s="8" customFormat="1" x14ac:dyDescent="0.35"/>
    <row r="33400" s="8" customFormat="1" x14ac:dyDescent="0.35"/>
    <row r="33401" s="8" customFormat="1" x14ac:dyDescent="0.35"/>
    <row r="33402" s="8" customFormat="1" x14ac:dyDescent="0.35"/>
    <row r="33403" s="8" customFormat="1" x14ac:dyDescent="0.35"/>
    <row r="33404" s="8" customFormat="1" x14ac:dyDescent="0.35"/>
    <row r="33405" s="8" customFormat="1" x14ac:dyDescent="0.35"/>
    <row r="33406" s="8" customFormat="1" x14ac:dyDescent="0.35"/>
    <row r="33407" s="8" customFormat="1" x14ac:dyDescent="0.35"/>
    <row r="33408" s="8" customFormat="1" x14ac:dyDescent="0.35"/>
    <row r="33409" s="8" customFormat="1" x14ac:dyDescent="0.35"/>
    <row r="33410" s="8" customFormat="1" x14ac:dyDescent="0.35"/>
    <row r="33411" s="8" customFormat="1" x14ac:dyDescent="0.35"/>
    <row r="33412" s="8" customFormat="1" x14ac:dyDescent="0.35"/>
    <row r="33413" s="8" customFormat="1" x14ac:dyDescent="0.35"/>
    <row r="33414" s="8" customFormat="1" x14ac:dyDescent="0.35"/>
    <row r="33415" s="8" customFormat="1" x14ac:dyDescent="0.35"/>
    <row r="33416" s="8" customFormat="1" x14ac:dyDescent="0.35"/>
    <row r="33417" s="8" customFormat="1" x14ac:dyDescent="0.35"/>
    <row r="33418" s="8" customFormat="1" x14ac:dyDescent="0.35"/>
    <row r="33419" s="8" customFormat="1" x14ac:dyDescent="0.35"/>
    <row r="33420" s="8" customFormat="1" x14ac:dyDescent="0.35"/>
    <row r="33421" s="8" customFormat="1" x14ac:dyDescent="0.35"/>
    <row r="33422" s="8" customFormat="1" x14ac:dyDescent="0.35"/>
    <row r="33423" s="8" customFormat="1" x14ac:dyDescent="0.35"/>
    <row r="33424" s="8" customFormat="1" x14ac:dyDescent="0.35"/>
    <row r="33425" s="8" customFormat="1" x14ac:dyDescent="0.35"/>
    <row r="33426" s="8" customFormat="1" x14ac:dyDescent="0.35"/>
    <row r="33427" s="8" customFormat="1" x14ac:dyDescent="0.35"/>
    <row r="33428" s="8" customFormat="1" x14ac:dyDescent="0.35"/>
    <row r="33429" s="8" customFormat="1" x14ac:dyDescent="0.35"/>
    <row r="33430" s="8" customFormat="1" x14ac:dyDescent="0.35"/>
    <row r="33431" s="8" customFormat="1" x14ac:dyDescent="0.35"/>
    <row r="33432" s="8" customFormat="1" x14ac:dyDescent="0.35"/>
    <row r="33433" s="8" customFormat="1" x14ac:dyDescent="0.35"/>
    <row r="33434" s="8" customFormat="1" x14ac:dyDescent="0.35"/>
    <row r="33435" s="8" customFormat="1" x14ac:dyDescent="0.35"/>
    <row r="33436" s="8" customFormat="1" x14ac:dyDescent="0.35"/>
    <row r="33437" s="8" customFormat="1" x14ac:dyDescent="0.35"/>
    <row r="33438" s="8" customFormat="1" x14ac:dyDescent="0.35"/>
    <row r="33439" s="8" customFormat="1" x14ac:dyDescent="0.35"/>
    <row r="33440" s="8" customFormat="1" x14ac:dyDescent="0.35"/>
    <row r="33441" s="8" customFormat="1" x14ac:dyDescent="0.35"/>
    <row r="33442" s="8" customFormat="1" x14ac:dyDescent="0.35"/>
    <row r="33443" s="8" customFormat="1" x14ac:dyDescent="0.35"/>
    <row r="33444" s="8" customFormat="1" x14ac:dyDescent="0.35"/>
    <row r="33445" s="8" customFormat="1" x14ac:dyDescent="0.35"/>
    <row r="33446" s="8" customFormat="1" x14ac:dyDescent="0.35"/>
    <row r="33447" s="8" customFormat="1" x14ac:dyDescent="0.35"/>
    <row r="33448" s="8" customFormat="1" x14ac:dyDescent="0.35"/>
    <row r="33449" s="8" customFormat="1" x14ac:dyDescent="0.35"/>
    <row r="33450" s="8" customFormat="1" x14ac:dyDescent="0.35"/>
    <row r="33451" s="8" customFormat="1" x14ac:dyDescent="0.35"/>
    <row r="33452" s="8" customFormat="1" x14ac:dyDescent="0.35"/>
    <row r="33453" s="8" customFormat="1" x14ac:dyDescent="0.35"/>
    <row r="33454" s="8" customFormat="1" x14ac:dyDescent="0.35"/>
    <row r="33455" s="8" customFormat="1" x14ac:dyDescent="0.35"/>
    <row r="33456" s="8" customFormat="1" x14ac:dyDescent="0.35"/>
    <row r="33457" s="8" customFormat="1" x14ac:dyDescent="0.35"/>
    <row r="33458" s="8" customFormat="1" x14ac:dyDescent="0.35"/>
    <row r="33459" s="8" customFormat="1" x14ac:dyDescent="0.35"/>
    <row r="33460" s="8" customFormat="1" x14ac:dyDescent="0.35"/>
    <row r="33461" s="8" customFormat="1" x14ac:dyDescent="0.35"/>
    <row r="33462" s="8" customFormat="1" x14ac:dyDescent="0.35"/>
    <row r="33463" s="8" customFormat="1" x14ac:dyDescent="0.35"/>
    <row r="33464" s="8" customFormat="1" x14ac:dyDescent="0.35"/>
    <row r="33465" s="8" customFormat="1" x14ac:dyDescent="0.35"/>
    <row r="33466" s="8" customFormat="1" x14ac:dyDescent="0.35"/>
    <row r="33467" s="8" customFormat="1" x14ac:dyDescent="0.35"/>
    <row r="33468" s="8" customFormat="1" x14ac:dyDescent="0.35"/>
    <row r="33469" s="8" customFormat="1" x14ac:dyDescent="0.35"/>
    <row r="33470" s="8" customFormat="1" x14ac:dyDescent="0.35"/>
    <row r="33471" s="8" customFormat="1" x14ac:dyDescent="0.35"/>
    <row r="33472" s="8" customFormat="1" x14ac:dyDescent="0.35"/>
    <row r="33473" s="8" customFormat="1" x14ac:dyDescent="0.35"/>
    <row r="33474" s="8" customFormat="1" x14ac:dyDescent="0.35"/>
    <row r="33475" s="8" customFormat="1" x14ac:dyDescent="0.35"/>
    <row r="33476" s="8" customFormat="1" x14ac:dyDescent="0.35"/>
    <row r="33477" s="8" customFormat="1" x14ac:dyDescent="0.35"/>
    <row r="33478" s="8" customFormat="1" x14ac:dyDescent="0.35"/>
    <row r="33479" s="8" customFormat="1" x14ac:dyDescent="0.35"/>
    <row r="33480" s="8" customFormat="1" x14ac:dyDescent="0.35"/>
    <row r="33481" s="8" customFormat="1" x14ac:dyDescent="0.35"/>
    <row r="33482" s="8" customFormat="1" x14ac:dyDescent="0.35"/>
    <row r="33483" s="8" customFormat="1" x14ac:dyDescent="0.35"/>
    <row r="33484" s="8" customFormat="1" x14ac:dyDescent="0.35"/>
    <row r="33485" s="8" customFormat="1" x14ac:dyDescent="0.35"/>
    <row r="33486" s="8" customFormat="1" x14ac:dyDescent="0.35"/>
    <row r="33487" s="8" customFormat="1" x14ac:dyDescent="0.35"/>
    <row r="33488" s="8" customFormat="1" x14ac:dyDescent="0.35"/>
    <row r="33489" s="8" customFormat="1" x14ac:dyDescent="0.35"/>
    <row r="33490" s="8" customFormat="1" x14ac:dyDescent="0.35"/>
    <row r="33491" s="8" customFormat="1" x14ac:dyDescent="0.35"/>
    <row r="33492" s="8" customFormat="1" x14ac:dyDescent="0.35"/>
    <row r="33493" s="8" customFormat="1" x14ac:dyDescent="0.35"/>
    <row r="33494" s="8" customFormat="1" x14ac:dyDescent="0.35"/>
    <row r="33495" s="8" customFormat="1" x14ac:dyDescent="0.35"/>
    <row r="33496" s="8" customFormat="1" x14ac:dyDescent="0.35"/>
    <row r="33497" s="8" customFormat="1" x14ac:dyDescent="0.35"/>
    <row r="33498" s="8" customFormat="1" x14ac:dyDescent="0.35"/>
    <row r="33499" s="8" customFormat="1" x14ac:dyDescent="0.35"/>
    <row r="33500" s="8" customFormat="1" x14ac:dyDescent="0.35"/>
    <row r="33501" s="8" customFormat="1" x14ac:dyDescent="0.35"/>
    <row r="33502" s="8" customFormat="1" x14ac:dyDescent="0.35"/>
    <row r="33503" s="8" customFormat="1" x14ac:dyDescent="0.35"/>
    <row r="33504" s="8" customFormat="1" x14ac:dyDescent="0.35"/>
    <row r="33505" s="8" customFormat="1" x14ac:dyDescent="0.35"/>
    <row r="33506" s="8" customFormat="1" x14ac:dyDescent="0.35"/>
    <row r="33507" s="8" customFormat="1" x14ac:dyDescent="0.35"/>
    <row r="33508" s="8" customFormat="1" x14ac:dyDescent="0.35"/>
    <row r="33509" s="8" customFormat="1" x14ac:dyDescent="0.35"/>
    <row r="33510" s="8" customFormat="1" x14ac:dyDescent="0.35"/>
    <row r="33511" s="8" customFormat="1" x14ac:dyDescent="0.35"/>
    <row r="33512" s="8" customFormat="1" x14ac:dyDescent="0.35"/>
    <row r="33513" s="8" customFormat="1" x14ac:dyDescent="0.35"/>
    <row r="33514" s="8" customFormat="1" x14ac:dyDescent="0.35"/>
    <row r="33515" s="8" customFormat="1" x14ac:dyDescent="0.35"/>
    <row r="33516" s="8" customFormat="1" x14ac:dyDescent="0.35"/>
    <row r="33517" s="8" customFormat="1" x14ac:dyDescent="0.35"/>
    <row r="33518" s="8" customFormat="1" x14ac:dyDescent="0.35"/>
    <row r="33519" s="8" customFormat="1" x14ac:dyDescent="0.35"/>
    <row r="33520" s="8" customFormat="1" x14ac:dyDescent="0.35"/>
    <row r="33521" s="8" customFormat="1" x14ac:dyDescent="0.35"/>
    <row r="33522" s="8" customFormat="1" x14ac:dyDescent="0.35"/>
    <row r="33523" s="8" customFormat="1" x14ac:dyDescent="0.35"/>
    <row r="33524" s="8" customFormat="1" x14ac:dyDescent="0.35"/>
    <row r="33525" s="8" customFormat="1" x14ac:dyDescent="0.35"/>
    <row r="33526" s="8" customFormat="1" x14ac:dyDescent="0.35"/>
    <row r="33527" s="8" customFormat="1" x14ac:dyDescent="0.35"/>
    <row r="33528" s="8" customFormat="1" x14ac:dyDescent="0.35"/>
    <row r="33529" s="8" customFormat="1" x14ac:dyDescent="0.35"/>
    <row r="33530" s="8" customFormat="1" x14ac:dyDescent="0.35"/>
    <row r="33531" s="8" customFormat="1" x14ac:dyDescent="0.35"/>
    <row r="33532" s="8" customFormat="1" x14ac:dyDescent="0.35"/>
    <row r="33533" s="8" customFormat="1" x14ac:dyDescent="0.35"/>
    <row r="33534" s="8" customFormat="1" x14ac:dyDescent="0.35"/>
    <row r="33535" s="8" customFormat="1" x14ac:dyDescent="0.35"/>
    <row r="33536" s="8" customFormat="1" x14ac:dyDescent="0.35"/>
    <row r="33537" s="8" customFormat="1" x14ac:dyDescent="0.35"/>
    <row r="33538" s="8" customFormat="1" x14ac:dyDescent="0.35"/>
    <row r="33539" s="8" customFormat="1" x14ac:dyDescent="0.35"/>
    <row r="33540" s="8" customFormat="1" x14ac:dyDescent="0.35"/>
    <row r="33541" s="8" customFormat="1" x14ac:dyDescent="0.35"/>
    <row r="33542" s="8" customFormat="1" x14ac:dyDescent="0.35"/>
    <row r="33543" s="8" customFormat="1" x14ac:dyDescent="0.35"/>
    <row r="33544" s="8" customFormat="1" x14ac:dyDescent="0.35"/>
    <row r="33545" s="8" customFormat="1" x14ac:dyDescent="0.35"/>
    <row r="33546" s="8" customFormat="1" x14ac:dyDescent="0.35"/>
    <row r="33547" s="8" customFormat="1" x14ac:dyDescent="0.35"/>
    <row r="33548" s="8" customFormat="1" x14ac:dyDescent="0.35"/>
    <row r="33549" s="8" customFormat="1" x14ac:dyDescent="0.35"/>
    <row r="33550" s="8" customFormat="1" x14ac:dyDescent="0.35"/>
    <row r="33551" s="8" customFormat="1" x14ac:dyDescent="0.35"/>
    <row r="33552" s="8" customFormat="1" x14ac:dyDescent="0.35"/>
    <row r="33553" s="8" customFormat="1" x14ac:dyDescent="0.35"/>
    <row r="33554" s="8" customFormat="1" x14ac:dyDescent="0.35"/>
    <row r="33555" s="8" customFormat="1" x14ac:dyDescent="0.35"/>
    <row r="33556" s="8" customFormat="1" x14ac:dyDescent="0.35"/>
    <row r="33557" s="8" customFormat="1" x14ac:dyDescent="0.35"/>
    <row r="33558" s="8" customFormat="1" x14ac:dyDescent="0.35"/>
    <row r="33559" s="8" customFormat="1" x14ac:dyDescent="0.35"/>
    <row r="33560" s="8" customFormat="1" x14ac:dyDescent="0.35"/>
    <row r="33561" s="8" customFormat="1" x14ac:dyDescent="0.35"/>
    <row r="33562" s="8" customFormat="1" x14ac:dyDescent="0.35"/>
    <row r="33563" s="8" customFormat="1" x14ac:dyDescent="0.35"/>
    <row r="33564" s="8" customFormat="1" x14ac:dyDescent="0.35"/>
    <row r="33565" s="8" customFormat="1" x14ac:dyDescent="0.35"/>
    <row r="33566" s="8" customFormat="1" x14ac:dyDescent="0.35"/>
    <row r="33567" s="8" customFormat="1" x14ac:dyDescent="0.35"/>
    <row r="33568" s="8" customFormat="1" x14ac:dyDescent="0.35"/>
    <row r="33569" s="8" customFormat="1" x14ac:dyDescent="0.35"/>
    <row r="33570" s="8" customFormat="1" x14ac:dyDescent="0.35"/>
    <row r="33571" s="8" customFormat="1" x14ac:dyDescent="0.35"/>
    <row r="33572" s="8" customFormat="1" x14ac:dyDescent="0.35"/>
    <row r="33573" s="8" customFormat="1" x14ac:dyDescent="0.35"/>
    <row r="33574" s="8" customFormat="1" x14ac:dyDescent="0.35"/>
    <row r="33575" s="8" customFormat="1" x14ac:dyDescent="0.35"/>
    <row r="33576" s="8" customFormat="1" x14ac:dyDescent="0.35"/>
    <row r="33577" s="8" customFormat="1" x14ac:dyDescent="0.35"/>
    <row r="33578" s="8" customFormat="1" x14ac:dyDescent="0.35"/>
    <row r="33579" s="8" customFormat="1" x14ac:dyDescent="0.35"/>
    <row r="33580" s="8" customFormat="1" x14ac:dyDescent="0.35"/>
    <row r="33581" s="8" customFormat="1" x14ac:dyDescent="0.35"/>
    <row r="33582" s="8" customFormat="1" x14ac:dyDescent="0.35"/>
    <row r="33583" s="8" customFormat="1" x14ac:dyDescent="0.35"/>
    <row r="33584" s="8" customFormat="1" x14ac:dyDescent="0.35"/>
    <row r="33585" s="8" customFormat="1" x14ac:dyDescent="0.35"/>
    <row r="33586" s="8" customFormat="1" x14ac:dyDescent="0.35"/>
    <row r="33587" s="8" customFormat="1" x14ac:dyDescent="0.35"/>
    <row r="33588" s="8" customFormat="1" x14ac:dyDescent="0.35"/>
    <row r="33589" s="8" customFormat="1" x14ac:dyDescent="0.35"/>
    <row r="33590" s="8" customFormat="1" x14ac:dyDescent="0.35"/>
    <row r="33591" s="8" customFormat="1" x14ac:dyDescent="0.35"/>
    <row r="33592" s="8" customFormat="1" x14ac:dyDescent="0.35"/>
    <row r="33593" s="8" customFormat="1" x14ac:dyDescent="0.35"/>
    <row r="33594" s="8" customFormat="1" x14ac:dyDescent="0.35"/>
    <row r="33595" s="8" customFormat="1" x14ac:dyDescent="0.35"/>
    <row r="33596" s="8" customFormat="1" x14ac:dyDescent="0.35"/>
    <row r="33597" s="8" customFormat="1" x14ac:dyDescent="0.35"/>
    <row r="33598" s="8" customFormat="1" x14ac:dyDescent="0.35"/>
    <row r="33599" s="8" customFormat="1" x14ac:dyDescent="0.35"/>
    <row r="33600" s="8" customFormat="1" x14ac:dyDescent="0.35"/>
    <row r="33601" s="8" customFormat="1" x14ac:dyDescent="0.35"/>
    <row r="33602" s="8" customFormat="1" x14ac:dyDescent="0.35"/>
    <row r="33603" s="8" customFormat="1" x14ac:dyDescent="0.35"/>
    <row r="33604" s="8" customFormat="1" x14ac:dyDescent="0.35"/>
    <row r="33605" s="8" customFormat="1" x14ac:dyDescent="0.35"/>
    <row r="33606" s="8" customFormat="1" x14ac:dyDescent="0.35"/>
    <row r="33607" s="8" customFormat="1" x14ac:dyDescent="0.35"/>
    <row r="33608" s="8" customFormat="1" x14ac:dyDescent="0.35"/>
    <row r="33609" s="8" customFormat="1" x14ac:dyDescent="0.35"/>
    <row r="33610" s="8" customFormat="1" x14ac:dyDescent="0.35"/>
    <row r="33611" s="8" customFormat="1" x14ac:dyDescent="0.35"/>
    <row r="33612" s="8" customFormat="1" x14ac:dyDescent="0.35"/>
    <row r="33613" s="8" customFormat="1" x14ac:dyDescent="0.35"/>
    <row r="33614" s="8" customFormat="1" x14ac:dyDescent="0.35"/>
    <row r="33615" s="8" customFormat="1" x14ac:dyDescent="0.35"/>
    <row r="33616" s="8" customFormat="1" x14ac:dyDescent="0.35"/>
    <row r="33617" s="8" customFormat="1" x14ac:dyDescent="0.35"/>
    <row r="33618" s="8" customFormat="1" x14ac:dyDescent="0.35"/>
    <row r="33619" s="8" customFormat="1" x14ac:dyDescent="0.35"/>
    <row r="33620" s="8" customFormat="1" x14ac:dyDescent="0.35"/>
    <row r="33621" s="8" customFormat="1" x14ac:dyDescent="0.35"/>
    <row r="33622" s="8" customFormat="1" x14ac:dyDescent="0.35"/>
    <row r="33623" s="8" customFormat="1" x14ac:dyDescent="0.35"/>
    <row r="33624" s="8" customFormat="1" x14ac:dyDescent="0.35"/>
    <row r="33625" s="8" customFormat="1" x14ac:dyDescent="0.35"/>
    <row r="33626" s="8" customFormat="1" x14ac:dyDescent="0.35"/>
    <row r="33627" s="8" customFormat="1" x14ac:dyDescent="0.35"/>
    <row r="33628" s="8" customFormat="1" x14ac:dyDescent="0.35"/>
    <row r="33629" s="8" customFormat="1" x14ac:dyDescent="0.35"/>
    <row r="33630" s="8" customFormat="1" x14ac:dyDescent="0.35"/>
    <row r="33631" s="8" customFormat="1" x14ac:dyDescent="0.35"/>
    <row r="33632" s="8" customFormat="1" x14ac:dyDescent="0.35"/>
    <row r="33633" s="8" customFormat="1" x14ac:dyDescent="0.35"/>
    <row r="33634" s="8" customFormat="1" x14ac:dyDescent="0.35"/>
    <row r="33635" s="8" customFormat="1" x14ac:dyDescent="0.35"/>
    <row r="33636" s="8" customFormat="1" x14ac:dyDescent="0.35"/>
    <row r="33637" s="8" customFormat="1" x14ac:dyDescent="0.35"/>
    <row r="33638" s="8" customFormat="1" x14ac:dyDescent="0.35"/>
    <row r="33639" s="8" customFormat="1" x14ac:dyDescent="0.35"/>
    <row r="33640" s="8" customFormat="1" x14ac:dyDescent="0.35"/>
    <row r="33641" s="8" customFormat="1" x14ac:dyDescent="0.35"/>
    <row r="33642" s="8" customFormat="1" x14ac:dyDescent="0.35"/>
    <row r="33643" s="8" customFormat="1" x14ac:dyDescent="0.35"/>
    <row r="33644" s="8" customFormat="1" x14ac:dyDescent="0.35"/>
    <row r="33645" s="8" customFormat="1" x14ac:dyDescent="0.35"/>
    <row r="33646" s="8" customFormat="1" x14ac:dyDescent="0.35"/>
    <row r="33647" s="8" customFormat="1" x14ac:dyDescent="0.35"/>
    <row r="33648" s="8" customFormat="1" x14ac:dyDescent="0.35"/>
    <row r="33649" s="8" customFormat="1" x14ac:dyDescent="0.35"/>
    <row r="33650" s="8" customFormat="1" x14ac:dyDescent="0.35"/>
    <row r="33651" s="8" customFormat="1" x14ac:dyDescent="0.35"/>
    <row r="33652" s="8" customFormat="1" x14ac:dyDescent="0.35"/>
    <row r="33653" s="8" customFormat="1" x14ac:dyDescent="0.35"/>
    <row r="33654" s="8" customFormat="1" x14ac:dyDescent="0.35"/>
    <row r="33655" s="8" customFormat="1" x14ac:dyDescent="0.35"/>
    <row r="33656" s="8" customFormat="1" x14ac:dyDescent="0.35"/>
    <row r="33657" s="8" customFormat="1" x14ac:dyDescent="0.35"/>
    <row r="33658" s="8" customFormat="1" x14ac:dyDescent="0.35"/>
    <row r="33659" s="8" customFormat="1" x14ac:dyDescent="0.35"/>
    <row r="33660" s="8" customFormat="1" x14ac:dyDescent="0.35"/>
    <row r="33661" s="8" customFormat="1" x14ac:dyDescent="0.35"/>
    <row r="33662" s="8" customFormat="1" x14ac:dyDescent="0.35"/>
    <row r="33663" s="8" customFormat="1" x14ac:dyDescent="0.35"/>
    <row r="33664" s="8" customFormat="1" x14ac:dyDescent="0.35"/>
    <row r="33665" s="8" customFormat="1" x14ac:dyDescent="0.35"/>
    <row r="33666" s="8" customFormat="1" x14ac:dyDescent="0.35"/>
    <row r="33667" s="8" customFormat="1" x14ac:dyDescent="0.35"/>
    <row r="33668" s="8" customFormat="1" x14ac:dyDescent="0.35"/>
    <row r="33669" s="8" customFormat="1" x14ac:dyDescent="0.35"/>
    <row r="33670" s="8" customFormat="1" x14ac:dyDescent="0.35"/>
    <row r="33671" s="8" customFormat="1" x14ac:dyDescent="0.35"/>
    <row r="33672" s="8" customFormat="1" x14ac:dyDescent="0.35"/>
    <row r="33673" s="8" customFormat="1" x14ac:dyDescent="0.35"/>
    <row r="33674" s="8" customFormat="1" x14ac:dyDescent="0.35"/>
    <row r="33675" s="8" customFormat="1" x14ac:dyDescent="0.35"/>
    <row r="33676" s="8" customFormat="1" x14ac:dyDescent="0.35"/>
    <row r="33677" s="8" customFormat="1" x14ac:dyDescent="0.35"/>
    <row r="33678" s="8" customFormat="1" x14ac:dyDescent="0.35"/>
    <row r="33679" s="8" customFormat="1" x14ac:dyDescent="0.35"/>
    <row r="33680" s="8" customFormat="1" x14ac:dyDescent="0.35"/>
    <row r="33681" s="8" customFormat="1" x14ac:dyDescent="0.35"/>
    <row r="33682" s="8" customFormat="1" x14ac:dyDescent="0.35"/>
    <row r="33683" s="8" customFormat="1" x14ac:dyDescent="0.35"/>
    <row r="33684" s="8" customFormat="1" x14ac:dyDescent="0.35"/>
    <row r="33685" s="8" customFormat="1" x14ac:dyDescent="0.35"/>
    <row r="33686" s="8" customFormat="1" x14ac:dyDescent="0.35"/>
    <row r="33687" s="8" customFormat="1" x14ac:dyDescent="0.35"/>
    <row r="33688" s="8" customFormat="1" x14ac:dyDescent="0.35"/>
    <row r="33689" s="8" customFormat="1" x14ac:dyDescent="0.35"/>
    <row r="33690" s="8" customFormat="1" x14ac:dyDescent="0.35"/>
    <row r="33691" s="8" customFormat="1" x14ac:dyDescent="0.35"/>
    <row r="33692" s="8" customFormat="1" x14ac:dyDescent="0.35"/>
    <row r="33693" s="8" customFormat="1" x14ac:dyDescent="0.35"/>
    <row r="33694" s="8" customFormat="1" x14ac:dyDescent="0.35"/>
    <row r="33695" s="8" customFormat="1" x14ac:dyDescent="0.35"/>
    <row r="33696" s="8" customFormat="1" x14ac:dyDescent="0.35"/>
    <row r="33697" s="8" customFormat="1" x14ac:dyDescent="0.35"/>
    <row r="33698" s="8" customFormat="1" x14ac:dyDescent="0.35"/>
    <row r="33699" s="8" customFormat="1" x14ac:dyDescent="0.35"/>
    <row r="33700" s="8" customFormat="1" x14ac:dyDescent="0.35"/>
    <row r="33701" s="8" customFormat="1" x14ac:dyDescent="0.35"/>
    <row r="33702" s="8" customFormat="1" x14ac:dyDescent="0.35"/>
    <row r="33703" s="8" customFormat="1" x14ac:dyDescent="0.35"/>
    <row r="33704" s="8" customFormat="1" x14ac:dyDescent="0.35"/>
    <row r="33705" s="8" customFormat="1" x14ac:dyDescent="0.35"/>
    <row r="33706" s="8" customFormat="1" x14ac:dyDescent="0.35"/>
    <row r="33707" s="8" customFormat="1" x14ac:dyDescent="0.35"/>
    <row r="33708" s="8" customFormat="1" x14ac:dyDescent="0.35"/>
    <row r="33709" s="8" customFormat="1" x14ac:dyDescent="0.35"/>
    <row r="33710" s="8" customFormat="1" x14ac:dyDescent="0.35"/>
    <row r="33711" s="8" customFormat="1" x14ac:dyDescent="0.35"/>
    <row r="33712" s="8" customFormat="1" x14ac:dyDescent="0.35"/>
    <row r="33713" s="8" customFormat="1" x14ac:dyDescent="0.35"/>
    <row r="33714" s="8" customFormat="1" x14ac:dyDescent="0.35"/>
    <row r="33715" s="8" customFormat="1" x14ac:dyDescent="0.35"/>
    <row r="33716" s="8" customFormat="1" x14ac:dyDescent="0.35"/>
    <row r="33717" s="8" customFormat="1" x14ac:dyDescent="0.35"/>
    <row r="33718" s="8" customFormat="1" x14ac:dyDescent="0.35"/>
    <row r="33719" s="8" customFormat="1" x14ac:dyDescent="0.35"/>
    <row r="33720" s="8" customFormat="1" x14ac:dyDescent="0.35"/>
    <row r="33721" s="8" customFormat="1" x14ac:dyDescent="0.35"/>
    <row r="33722" s="8" customFormat="1" x14ac:dyDescent="0.35"/>
    <row r="33723" s="8" customFormat="1" x14ac:dyDescent="0.35"/>
    <row r="33724" s="8" customFormat="1" x14ac:dyDescent="0.35"/>
    <row r="33725" s="8" customFormat="1" x14ac:dyDescent="0.35"/>
    <row r="33726" s="8" customFormat="1" x14ac:dyDescent="0.35"/>
    <row r="33727" s="8" customFormat="1" x14ac:dyDescent="0.35"/>
    <row r="33728" s="8" customFormat="1" x14ac:dyDescent="0.35"/>
    <row r="33729" s="8" customFormat="1" x14ac:dyDescent="0.35"/>
    <row r="33730" s="8" customFormat="1" x14ac:dyDescent="0.35"/>
    <row r="33731" s="8" customFormat="1" x14ac:dyDescent="0.35"/>
    <row r="33732" s="8" customFormat="1" x14ac:dyDescent="0.35"/>
    <row r="33733" s="8" customFormat="1" x14ac:dyDescent="0.35"/>
    <row r="33734" s="8" customFormat="1" x14ac:dyDescent="0.35"/>
    <row r="33735" s="8" customFormat="1" x14ac:dyDescent="0.35"/>
    <row r="33736" s="8" customFormat="1" x14ac:dyDescent="0.35"/>
    <row r="33737" s="8" customFormat="1" x14ac:dyDescent="0.35"/>
    <row r="33738" s="8" customFormat="1" x14ac:dyDescent="0.35"/>
    <row r="33739" s="8" customFormat="1" x14ac:dyDescent="0.35"/>
    <row r="33740" s="8" customFormat="1" x14ac:dyDescent="0.35"/>
    <row r="33741" s="8" customFormat="1" x14ac:dyDescent="0.35"/>
    <row r="33742" s="8" customFormat="1" x14ac:dyDescent="0.35"/>
    <row r="33743" s="8" customFormat="1" x14ac:dyDescent="0.35"/>
    <row r="33744" s="8" customFormat="1" x14ac:dyDescent="0.35"/>
    <row r="33745" s="8" customFormat="1" x14ac:dyDescent="0.35"/>
    <row r="33746" s="8" customFormat="1" x14ac:dyDescent="0.35"/>
    <row r="33747" s="8" customFormat="1" x14ac:dyDescent="0.35"/>
    <row r="33748" s="8" customFormat="1" x14ac:dyDescent="0.35"/>
    <row r="33749" s="8" customFormat="1" x14ac:dyDescent="0.35"/>
    <row r="33750" s="8" customFormat="1" x14ac:dyDescent="0.35"/>
    <row r="33751" s="8" customFormat="1" x14ac:dyDescent="0.35"/>
    <row r="33752" s="8" customFormat="1" x14ac:dyDescent="0.35"/>
    <row r="33753" s="8" customFormat="1" x14ac:dyDescent="0.35"/>
    <row r="33754" s="8" customFormat="1" x14ac:dyDescent="0.35"/>
    <row r="33755" s="8" customFormat="1" x14ac:dyDescent="0.35"/>
    <row r="33756" s="8" customFormat="1" x14ac:dyDescent="0.35"/>
    <row r="33757" s="8" customFormat="1" x14ac:dyDescent="0.35"/>
    <row r="33758" s="8" customFormat="1" x14ac:dyDescent="0.35"/>
    <row r="33759" s="8" customFormat="1" x14ac:dyDescent="0.35"/>
    <row r="33760" s="8" customFormat="1" x14ac:dyDescent="0.35"/>
    <row r="33761" s="8" customFormat="1" x14ac:dyDescent="0.35"/>
    <row r="33762" s="8" customFormat="1" x14ac:dyDescent="0.35"/>
    <row r="33763" s="8" customFormat="1" x14ac:dyDescent="0.35"/>
    <row r="33764" s="8" customFormat="1" x14ac:dyDescent="0.35"/>
    <row r="33765" s="8" customFormat="1" x14ac:dyDescent="0.35"/>
    <row r="33766" s="8" customFormat="1" x14ac:dyDescent="0.35"/>
    <row r="33767" s="8" customFormat="1" x14ac:dyDescent="0.35"/>
    <row r="33768" s="8" customFormat="1" x14ac:dyDescent="0.35"/>
    <row r="33769" s="8" customFormat="1" x14ac:dyDescent="0.35"/>
    <row r="33770" s="8" customFormat="1" x14ac:dyDescent="0.35"/>
    <row r="33771" s="8" customFormat="1" x14ac:dyDescent="0.35"/>
    <row r="33772" s="8" customFormat="1" x14ac:dyDescent="0.35"/>
    <row r="33773" s="8" customFormat="1" x14ac:dyDescent="0.35"/>
    <row r="33774" s="8" customFormat="1" x14ac:dyDescent="0.35"/>
    <row r="33775" s="8" customFormat="1" x14ac:dyDescent="0.35"/>
    <row r="33776" s="8" customFormat="1" x14ac:dyDescent="0.35"/>
    <row r="33777" s="8" customFormat="1" x14ac:dyDescent="0.35"/>
    <row r="33778" s="8" customFormat="1" x14ac:dyDescent="0.35"/>
    <row r="33779" s="8" customFormat="1" x14ac:dyDescent="0.35"/>
    <row r="33780" s="8" customFormat="1" x14ac:dyDescent="0.35"/>
    <row r="33781" s="8" customFormat="1" x14ac:dyDescent="0.35"/>
    <row r="33782" s="8" customFormat="1" x14ac:dyDescent="0.35"/>
    <row r="33783" s="8" customFormat="1" x14ac:dyDescent="0.35"/>
    <row r="33784" s="8" customFormat="1" x14ac:dyDescent="0.35"/>
    <row r="33785" s="8" customFormat="1" x14ac:dyDescent="0.35"/>
    <row r="33786" s="8" customFormat="1" x14ac:dyDescent="0.35"/>
    <row r="33787" s="8" customFormat="1" x14ac:dyDescent="0.35"/>
    <row r="33788" s="8" customFormat="1" x14ac:dyDescent="0.35"/>
    <row r="33789" s="8" customFormat="1" x14ac:dyDescent="0.35"/>
    <row r="33790" s="8" customFormat="1" x14ac:dyDescent="0.35"/>
    <row r="33791" s="8" customFormat="1" x14ac:dyDescent="0.35"/>
    <row r="33792" s="8" customFormat="1" x14ac:dyDescent="0.35"/>
    <row r="33793" s="8" customFormat="1" x14ac:dyDescent="0.35"/>
    <row r="33794" s="8" customFormat="1" x14ac:dyDescent="0.35"/>
    <row r="33795" s="8" customFormat="1" x14ac:dyDescent="0.35"/>
    <row r="33796" s="8" customFormat="1" x14ac:dyDescent="0.35"/>
    <row r="33797" s="8" customFormat="1" x14ac:dyDescent="0.35"/>
    <row r="33798" s="8" customFormat="1" x14ac:dyDescent="0.35"/>
    <row r="33799" s="8" customFormat="1" x14ac:dyDescent="0.35"/>
    <row r="33800" s="8" customFormat="1" x14ac:dyDescent="0.35"/>
    <row r="33801" s="8" customFormat="1" x14ac:dyDescent="0.35"/>
    <row r="33802" s="8" customFormat="1" x14ac:dyDescent="0.35"/>
    <row r="33803" s="8" customFormat="1" x14ac:dyDescent="0.35"/>
    <row r="33804" s="8" customFormat="1" x14ac:dyDescent="0.35"/>
    <row r="33805" s="8" customFormat="1" x14ac:dyDescent="0.35"/>
    <row r="33806" s="8" customFormat="1" x14ac:dyDescent="0.35"/>
    <row r="33807" s="8" customFormat="1" x14ac:dyDescent="0.35"/>
    <row r="33808" s="8" customFormat="1" x14ac:dyDescent="0.35"/>
    <row r="33809" s="8" customFormat="1" x14ac:dyDescent="0.35"/>
    <row r="33810" s="8" customFormat="1" x14ac:dyDescent="0.35"/>
    <row r="33811" s="8" customFormat="1" x14ac:dyDescent="0.35"/>
    <row r="33812" s="8" customFormat="1" x14ac:dyDescent="0.35"/>
    <row r="33813" s="8" customFormat="1" x14ac:dyDescent="0.35"/>
    <row r="33814" s="8" customFormat="1" x14ac:dyDescent="0.35"/>
    <row r="33815" s="8" customFormat="1" x14ac:dyDescent="0.35"/>
    <row r="33816" s="8" customFormat="1" x14ac:dyDescent="0.35"/>
    <row r="33817" s="8" customFormat="1" x14ac:dyDescent="0.35"/>
    <row r="33818" s="8" customFormat="1" x14ac:dyDescent="0.35"/>
    <row r="33819" s="8" customFormat="1" x14ac:dyDescent="0.35"/>
    <row r="33820" s="8" customFormat="1" x14ac:dyDescent="0.35"/>
    <row r="33821" s="8" customFormat="1" x14ac:dyDescent="0.35"/>
    <row r="33822" s="8" customFormat="1" x14ac:dyDescent="0.35"/>
    <row r="33823" s="8" customFormat="1" x14ac:dyDescent="0.35"/>
    <row r="33824" s="8" customFormat="1" x14ac:dyDescent="0.35"/>
    <row r="33825" s="8" customFormat="1" x14ac:dyDescent="0.35"/>
    <row r="33826" s="8" customFormat="1" x14ac:dyDescent="0.35"/>
    <row r="33827" s="8" customFormat="1" x14ac:dyDescent="0.35"/>
    <row r="33828" s="8" customFormat="1" x14ac:dyDescent="0.35"/>
    <row r="33829" s="8" customFormat="1" x14ac:dyDescent="0.35"/>
    <row r="33830" s="8" customFormat="1" x14ac:dyDescent="0.35"/>
    <row r="33831" s="8" customFormat="1" x14ac:dyDescent="0.35"/>
    <row r="33832" s="8" customFormat="1" x14ac:dyDescent="0.35"/>
    <row r="33833" s="8" customFormat="1" x14ac:dyDescent="0.35"/>
    <row r="33834" s="8" customFormat="1" x14ac:dyDescent="0.35"/>
    <row r="33835" s="8" customFormat="1" x14ac:dyDescent="0.35"/>
    <row r="33836" s="8" customFormat="1" x14ac:dyDescent="0.35"/>
    <row r="33837" s="8" customFormat="1" x14ac:dyDescent="0.35"/>
    <row r="33838" s="8" customFormat="1" x14ac:dyDescent="0.35"/>
    <row r="33839" s="8" customFormat="1" x14ac:dyDescent="0.35"/>
    <row r="33840" s="8" customFormat="1" x14ac:dyDescent="0.35"/>
    <row r="33841" s="8" customFormat="1" x14ac:dyDescent="0.35"/>
    <row r="33842" s="8" customFormat="1" x14ac:dyDescent="0.35"/>
    <row r="33843" s="8" customFormat="1" x14ac:dyDescent="0.35"/>
    <row r="33844" s="8" customFormat="1" x14ac:dyDescent="0.35"/>
    <row r="33845" s="8" customFormat="1" x14ac:dyDescent="0.35"/>
    <row r="33846" s="8" customFormat="1" x14ac:dyDescent="0.35"/>
    <row r="33847" s="8" customFormat="1" x14ac:dyDescent="0.35"/>
    <row r="33848" s="8" customFormat="1" x14ac:dyDescent="0.35"/>
    <row r="33849" s="8" customFormat="1" x14ac:dyDescent="0.35"/>
    <row r="33850" s="8" customFormat="1" x14ac:dyDescent="0.35"/>
    <row r="33851" s="8" customFormat="1" x14ac:dyDescent="0.35"/>
    <row r="33852" s="8" customFormat="1" x14ac:dyDescent="0.35"/>
    <row r="33853" s="8" customFormat="1" x14ac:dyDescent="0.35"/>
    <row r="33854" s="8" customFormat="1" x14ac:dyDescent="0.35"/>
    <row r="33855" s="8" customFormat="1" x14ac:dyDescent="0.35"/>
    <row r="33856" s="8" customFormat="1" x14ac:dyDescent="0.35"/>
    <row r="33857" s="8" customFormat="1" x14ac:dyDescent="0.35"/>
    <row r="33858" s="8" customFormat="1" x14ac:dyDescent="0.35"/>
    <row r="33859" s="8" customFormat="1" x14ac:dyDescent="0.35"/>
    <row r="33860" s="8" customFormat="1" x14ac:dyDescent="0.35"/>
    <row r="33861" s="8" customFormat="1" x14ac:dyDescent="0.35"/>
    <row r="33862" s="8" customFormat="1" x14ac:dyDescent="0.35"/>
    <row r="33863" s="8" customFormat="1" x14ac:dyDescent="0.35"/>
    <row r="33864" s="8" customFormat="1" x14ac:dyDescent="0.35"/>
    <row r="33865" s="8" customFormat="1" x14ac:dyDescent="0.35"/>
    <row r="33866" s="8" customFormat="1" x14ac:dyDescent="0.35"/>
    <row r="33867" s="8" customFormat="1" x14ac:dyDescent="0.35"/>
    <row r="33868" s="8" customFormat="1" x14ac:dyDescent="0.35"/>
    <row r="33869" s="8" customFormat="1" x14ac:dyDescent="0.35"/>
    <row r="33870" s="8" customFormat="1" x14ac:dyDescent="0.35"/>
    <row r="33871" s="8" customFormat="1" x14ac:dyDescent="0.35"/>
    <row r="33872" s="8" customFormat="1" x14ac:dyDescent="0.35"/>
    <row r="33873" s="8" customFormat="1" x14ac:dyDescent="0.35"/>
    <row r="33874" s="8" customFormat="1" x14ac:dyDescent="0.35"/>
    <row r="33875" s="8" customFormat="1" x14ac:dyDescent="0.35"/>
    <row r="33876" s="8" customFormat="1" x14ac:dyDescent="0.35"/>
    <row r="33877" s="8" customFormat="1" x14ac:dyDescent="0.35"/>
    <row r="33878" s="8" customFormat="1" x14ac:dyDescent="0.35"/>
    <row r="33879" s="8" customFormat="1" x14ac:dyDescent="0.35"/>
    <row r="33880" s="8" customFormat="1" x14ac:dyDescent="0.35"/>
    <row r="33881" s="8" customFormat="1" x14ac:dyDescent="0.35"/>
    <row r="33882" s="8" customFormat="1" x14ac:dyDescent="0.35"/>
    <row r="33883" s="8" customFormat="1" x14ac:dyDescent="0.35"/>
    <row r="33884" s="8" customFormat="1" x14ac:dyDescent="0.35"/>
    <row r="33885" s="8" customFormat="1" x14ac:dyDescent="0.35"/>
    <row r="33886" s="8" customFormat="1" x14ac:dyDescent="0.35"/>
    <row r="33887" s="8" customFormat="1" x14ac:dyDescent="0.35"/>
    <row r="33888" s="8" customFormat="1" x14ac:dyDescent="0.35"/>
    <row r="33889" s="8" customFormat="1" x14ac:dyDescent="0.35"/>
    <row r="33890" s="8" customFormat="1" x14ac:dyDescent="0.35"/>
    <row r="33891" s="8" customFormat="1" x14ac:dyDescent="0.35"/>
    <row r="33892" s="8" customFormat="1" x14ac:dyDescent="0.35"/>
    <row r="33893" s="8" customFormat="1" x14ac:dyDescent="0.35"/>
    <row r="33894" s="8" customFormat="1" x14ac:dyDescent="0.35"/>
    <row r="33895" s="8" customFormat="1" x14ac:dyDescent="0.35"/>
    <row r="33896" s="8" customFormat="1" x14ac:dyDescent="0.35"/>
    <row r="33897" s="8" customFormat="1" x14ac:dyDescent="0.35"/>
    <row r="33898" s="8" customFormat="1" x14ac:dyDescent="0.35"/>
    <row r="33899" s="8" customFormat="1" x14ac:dyDescent="0.35"/>
    <row r="33900" s="8" customFormat="1" x14ac:dyDescent="0.35"/>
    <row r="33901" s="8" customFormat="1" x14ac:dyDescent="0.35"/>
    <row r="33902" s="8" customFormat="1" x14ac:dyDescent="0.35"/>
    <row r="33903" s="8" customFormat="1" x14ac:dyDescent="0.35"/>
    <row r="33904" s="8" customFormat="1" x14ac:dyDescent="0.35"/>
    <row r="33905" s="8" customFormat="1" x14ac:dyDescent="0.35"/>
    <row r="33906" s="8" customFormat="1" x14ac:dyDescent="0.35"/>
    <row r="33907" s="8" customFormat="1" x14ac:dyDescent="0.35"/>
    <row r="33908" s="8" customFormat="1" x14ac:dyDescent="0.35"/>
    <row r="33909" s="8" customFormat="1" x14ac:dyDescent="0.35"/>
    <row r="33910" s="8" customFormat="1" x14ac:dyDescent="0.35"/>
    <row r="33911" s="8" customFormat="1" x14ac:dyDescent="0.35"/>
    <row r="33912" s="8" customFormat="1" x14ac:dyDescent="0.35"/>
    <row r="33913" s="8" customFormat="1" x14ac:dyDescent="0.35"/>
    <row r="33914" s="8" customFormat="1" x14ac:dyDescent="0.35"/>
    <row r="33915" s="8" customFormat="1" x14ac:dyDescent="0.35"/>
    <row r="33916" s="8" customFormat="1" x14ac:dyDescent="0.35"/>
    <row r="33917" s="8" customFormat="1" x14ac:dyDescent="0.35"/>
    <row r="33918" s="8" customFormat="1" x14ac:dyDescent="0.35"/>
    <row r="33919" s="8" customFormat="1" x14ac:dyDescent="0.35"/>
    <row r="33920" s="8" customFormat="1" x14ac:dyDescent="0.35"/>
    <row r="33921" s="8" customFormat="1" x14ac:dyDescent="0.35"/>
    <row r="33922" s="8" customFormat="1" x14ac:dyDescent="0.35"/>
    <row r="33923" s="8" customFormat="1" x14ac:dyDescent="0.35"/>
    <row r="33924" s="8" customFormat="1" x14ac:dyDescent="0.35"/>
    <row r="33925" s="8" customFormat="1" x14ac:dyDescent="0.35"/>
    <row r="33926" s="8" customFormat="1" x14ac:dyDescent="0.35"/>
    <row r="33927" s="8" customFormat="1" x14ac:dyDescent="0.35"/>
    <row r="33928" s="8" customFormat="1" x14ac:dyDescent="0.35"/>
    <row r="33929" s="8" customFormat="1" x14ac:dyDescent="0.35"/>
    <row r="33930" s="8" customFormat="1" x14ac:dyDescent="0.35"/>
    <row r="33931" s="8" customFormat="1" x14ac:dyDescent="0.35"/>
    <row r="33932" s="8" customFormat="1" x14ac:dyDescent="0.35"/>
    <row r="33933" s="8" customFormat="1" x14ac:dyDescent="0.35"/>
    <row r="33934" s="8" customFormat="1" x14ac:dyDescent="0.35"/>
    <row r="33935" s="8" customFormat="1" x14ac:dyDescent="0.35"/>
    <row r="33936" s="8" customFormat="1" x14ac:dyDescent="0.35"/>
    <row r="33937" s="8" customFormat="1" x14ac:dyDescent="0.35"/>
    <row r="33938" s="8" customFormat="1" x14ac:dyDescent="0.35"/>
    <row r="33939" s="8" customFormat="1" x14ac:dyDescent="0.35"/>
    <row r="33940" s="8" customFormat="1" x14ac:dyDescent="0.35"/>
    <row r="33941" s="8" customFormat="1" x14ac:dyDescent="0.35"/>
    <row r="33942" s="8" customFormat="1" x14ac:dyDescent="0.35"/>
    <row r="33943" s="8" customFormat="1" x14ac:dyDescent="0.35"/>
    <row r="33944" s="8" customFormat="1" x14ac:dyDescent="0.35"/>
    <row r="33945" s="8" customFormat="1" x14ac:dyDescent="0.35"/>
    <row r="33946" s="8" customFormat="1" x14ac:dyDescent="0.35"/>
    <row r="33947" s="8" customFormat="1" x14ac:dyDescent="0.35"/>
    <row r="33948" s="8" customFormat="1" x14ac:dyDescent="0.35"/>
    <row r="33949" s="8" customFormat="1" x14ac:dyDescent="0.35"/>
    <row r="33950" s="8" customFormat="1" x14ac:dyDescent="0.35"/>
    <row r="33951" s="8" customFormat="1" x14ac:dyDescent="0.35"/>
    <row r="33952" s="8" customFormat="1" x14ac:dyDescent="0.35"/>
    <row r="33953" s="8" customFormat="1" x14ac:dyDescent="0.35"/>
    <row r="33954" s="8" customFormat="1" x14ac:dyDescent="0.35"/>
    <row r="33955" s="8" customFormat="1" x14ac:dyDescent="0.35"/>
    <row r="33956" s="8" customFormat="1" x14ac:dyDescent="0.35"/>
    <row r="33957" s="8" customFormat="1" x14ac:dyDescent="0.35"/>
    <row r="33958" s="8" customFormat="1" x14ac:dyDescent="0.35"/>
    <row r="33959" s="8" customFormat="1" x14ac:dyDescent="0.35"/>
    <row r="33960" s="8" customFormat="1" x14ac:dyDescent="0.35"/>
    <row r="33961" s="8" customFormat="1" x14ac:dyDescent="0.35"/>
    <row r="33962" s="8" customFormat="1" x14ac:dyDescent="0.35"/>
    <row r="33963" s="8" customFormat="1" x14ac:dyDescent="0.35"/>
    <row r="33964" s="8" customFormat="1" x14ac:dyDescent="0.35"/>
    <row r="33965" s="8" customFormat="1" x14ac:dyDescent="0.35"/>
    <row r="33966" s="8" customFormat="1" x14ac:dyDescent="0.35"/>
    <row r="33967" s="8" customFormat="1" x14ac:dyDescent="0.35"/>
    <row r="33968" s="8" customFormat="1" x14ac:dyDescent="0.35"/>
    <row r="33969" s="8" customFormat="1" x14ac:dyDescent="0.35"/>
    <row r="33970" s="8" customFormat="1" x14ac:dyDescent="0.35"/>
    <row r="33971" s="8" customFormat="1" x14ac:dyDescent="0.35"/>
    <row r="33972" s="8" customFormat="1" x14ac:dyDescent="0.35"/>
    <row r="33973" s="8" customFormat="1" x14ac:dyDescent="0.35"/>
    <row r="33974" s="8" customFormat="1" x14ac:dyDescent="0.35"/>
    <row r="33975" s="8" customFormat="1" x14ac:dyDescent="0.35"/>
    <row r="33976" s="8" customFormat="1" x14ac:dyDescent="0.35"/>
    <row r="33977" s="8" customFormat="1" x14ac:dyDescent="0.35"/>
    <row r="33978" s="8" customFormat="1" x14ac:dyDescent="0.35"/>
    <row r="33979" s="8" customFormat="1" x14ac:dyDescent="0.35"/>
    <row r="33980" s="8" customFormat="1" x14ac:dyDescent="0.35"/>
    <row r="33981" s="8" customFormat="1" x14ac:dyDescent="0.35"/>
    <row r="33982" s="8" customFormat="1" x14ac:dyDescent="0.35"/>
    <row r="33983" s="8" customFormat="1" x14ac:dyDescent="0.35"/>
    <row r="33984" s="8" customFormat="1" x14ac:dyDescent="0.35"/>
    <row r="33985" s="8" customFormat="1" x14ac:dyDescent="0.35"/>
    <row r="33986" s="8" customFormat="1" x14ac:dyDescent="0.35"/>
    <row r="33987" s="8" customFormat="1" x14ac:dyDescent="0.35"/>
    <row r="33988" s="8" customFormat="1" x14ac:dyDescent="0.35"/>
    <row r="33989" s="8" customFormat="1" x14ac:dyDescent="0.35"/>
    <row r="33990" s="8" customFormat="1" x14ac:dyDescent="0.35"/>
    <row r="33991" s="8" customFormat="1" x14ac:dyDescent="0.35"/>
    <row r="33992" s="8" customFormat="1" x14ac:dyDescent="0.35"/>
    <row r="33993" s="8" customFormat="1" x14ac:dyDescent="0.35"/>
    <row r="33994" s="8" customFormat="1" x14ac:dyDescent="0.35"/>
    <row r="33995" s="8" customFormat="1" x14ac:dyDescent="0.35"/>
    <row r="33996" s="8" customFormat="1" x14ac:dyDescent="0.35"/>
    <row r="33997" s="8" customFormat="1" x14ac:dyDescent="0.35"/>
    <row r="33998" s="8" customFormat="1" x14ac:dyDescent="0.35"/>
    <row r="33999" s="8" customFormat="1" x14ac:dyDescent="0.35"/>
    <row r="34000" s="8" customFormat="1" x14ac:dyDescent="0.35"/>
    <row r="34001" s="8" customFormat="1" x14ac:dyDescent="0.35"/>
    <row r="34002" s="8" customFormat="1" x14ac:dyDescent="0.35"/>
    <row r="34003" s="8" customFormat="1" x14ac:dyDescent="0.35"/>
    <row r="34004" s="8" customFormat="1" x14ac:dyDescent="0.35"/>
    <row r="34005" s="8" customFormat="1" x14ac:dyDescent="0.35"/>
    <row r="34006" s="8" customFormat="1" x14ac:dyDescent="0.35"/>
    <row r="34007" s="8" customFormat="1" x14ac:dyDescent="0.35"/>
    <row r="34008" s="8" customFormat="1" x14ac:dyDescent="0.35"/>
    <row r="34009" s="8" customFormat="1" x14ac:dyDescent="0.35"/>
    <row r="34010" s="8" customFormat="1" x14ac:dyDescent="0.35"/>
    <row r="34011" s="8" customFormat="1" x14ac:dyDescent="0.35"/>
    <row r="34012" s="8" customFormat="1" x14ac:dyDescent="0.35"/>
    <row r="34013" s="8" customFormat="1" x14ac:dyDescent="0.35"/>
    <row r="34014" s="8" customFormat="1" x14ac:dyDescent="0.35"/>
    <row r="34015" s="8" customFormat="1" x14ac:dyDescent="0.35"/>
    <row r="34016" s="8" customFormat="1" x14ac:dyDescent="0.35"/>
    <row r="34017" s="8" customFormat="1" x14ac:dyDescent="0.35"/>
    <row r="34018" s="8" customFormat="1" x14ac:dyDescent="0.35"/>
    <row r="34019" s="8" customFormat="1" x14ac:dyDescent="0.35"/>
    <row r="34020" s="8" customFormat="1" x14ac:dyDescent="0.35"/>
    <row r="34021" s="8" customFormat="1" x14ac:dyDescent="0.35"/>
    <row r="34022" s="8" customFormat="1" x14ac:dyDescent="0.35"/>
    <row r="34023" s="8" customFormat="1" x14ac:dyDescent="0.35"/>
    <row r="34024" s="8" customFormat="1" x14ac:dyDescent="0.35"/>
    <row r="34025" s="8" customFormat="1" x14ac:dyDescent="0.35"/>
    <row r="34026" s="8" customFormat="1" x14ac:dyDescent="0.35"/>
    <row r="34027" s="8" customFormat="1" x14ac:dyDescent="0.35"/>
    <row r="34028" s="8" customFormat="1" x14ac:dyDescent="0.35"/>
    <row r="34029" s="8" customFormat="1" x14ac:dyDescent="0.35"/>
    <row r="34030" s="8" customFormat="1" x14ac:dyDescent="0.35"/>
    <row r="34031" s="8" customFormat="1" x14ac:dyDescent="0.35"/>
    <row r="34032" s="8" customFormat="1" x14ac:dyDescent="0.35"/>
    <row r="34033" s="8" customFormat="1" x14ac:dyDescent="0.35"/>
    <row r="34034" s="8" customFormat="1" x14ac:dyDescent="0.35"/>
    <row r="34035" s="8" customFormat="1" x14ac:dyDescent="0.35"/>
    <row r="34036" s="8" customFormat="1" x14ac:dyDescent="0.35"/>
    <row r="34037" s="8" customFormat="1" x14ac:dyDescent="0.35"/>
    <row r="34038" s="8" customFormat="1" x14ac:dyDescent="0.35"/>
    <row r="34039" s="8" customFormat="1" x14ac:dyDescent="0.35"/>
    <row r="34040" s="8" customFormat="1" x14ac:dyDescent="0.35"/>
    <row r="34041" s="8" customFormat="1" x14ac:dyDescent="0.35"/>
    <row r="34042" s="8" customFormat="1" x14ac:dyDescent="0.35"/>
    <row r="34043" s="8" customFormat="1" x14ac:dyDescent="0.35"/>
    <row r="34044" s="8" customFormat="1" x14ac:dyDescent="0.35"/>
    <row r="34045" s="8" customFormat="1" x14ac:dyDescent="0.35"/>
    <row r="34046" s="8" customFormat="1" x14ac:dyDescent="0.35"/>
    <row r="34047" s="8" customFormat="1" x14ac:dyDescent="0.35"/>
    <row r="34048" s="8" customFormat="1" x14ac:dyDescent="0.35"/>
    <row r="34049" s="8" customFormat="1" x14ac:dyDescent="0.35"/>
    <row r="34050" s="8" customFormat="1" x14ac:dyDescent="0.35"/>
    <row r="34051" s="8" customFormat="1" x14ac:dyDescent="0.35"/>
    <row r="34052" s="8" customFormat="1" x14ac:dyDescent="0.35"/>
    <row r="34053" s="8" customFormat="1" x14ac:dyDescent="0.35"/>
    <row r="34054" s="8" customFormat="1" x14ac:dyDescent="0.35"/>
    <row r="34055" s="8" customFormat="1" x14ac:dyDescent="0.35"/>
    <row r="34056" s="8" customFormat="1" x14ac:dyDescent="0.35"/>
    <row r="34057" s="8" customFormat="1" x14ac:dyDescent="0.35"/>
    <row r="34058" s="8" customFormat="1" x14ac:dyDescent="0.35"/>
    <row r="34059" s="8" customFormat="1" x14ac:dyDescent="0.35"/>
    <row r="34060" s="8" customFormat="1" x14ac:dyDescent="0.35"/>
    <row r="34061" s="8" customFormat="1" x14ac:dyDescent="0.35"/>
    <row r="34062" s="8" customFormat="1" x14ac:dyDescent="0.35"/>
    <row r="34063" s="8" customFormat="1" x14ac:dyDescent="0.35"/>
    <row r="34064" s="8" customFormat="1" x14ac:dyDescent="0.35"/>
    <row r="34065" s="8" customFormat="1" x14ac:dyDescent="0.35"/>
    <row r="34066" s="8" customFormat="1" x14ac:dyDescent="0.35"/>
    <row r="34067" s="8" customFormat="1" x14ac:dyDescent="0.35"/>
    <row r="34068" s="8" customFormat="1" x14ac:dyDescent="0.35"/>
    <row r="34069" s="8" customFormat="1" x14ac:dyDescent="0.35"/>
    <row r="34070" s="8" customFormat="1" x14ac:dyDescent="0.35"/>
    <row r="34071" s="8" customFormat="1" x14ac:dyDescent="0.35"/>
    <row r="34072" s="8" customFormat="1" x14ac:dyDescent="0.35"/>
    <row r="34073" s="8" customFormat="1" x14ac:dyDescent="0.35"/>
    <row r="34074" s="8" customFormat="1" x14ac:dyDescent="0.35"/>
    <row r="34075" s="8" customFormat="1" x14ac:dyDescent="0.35"/>
    <row r="34076" s="8" customFormat="1" x14ac:dyDescent="0.35"/>
    <row r="34077" s="8" customFormat="1" x14ac:dyDescent="0.35"/>
    <row r="34078" s="8" customFormat="1" x14ac:dyDescent="0.35"/>
    <row r="34079" s="8" customFormat="1" x14ac:dyDescent="0.35"/>
    <row r="34080" s="8" customFormat="1" x14ac:dyDescent="0.35"/>
    <row r="34081" s="8" customFormat="1" x14ac:dyDescent="0.35"/>
    <row r="34082" s="8" customFormat="1" x14ac:dyDescent="0.35"/>
    <row r="34083" s="8" customFormat="1" x14ac:dyDescent="0.35"/>
    <row r="34084" s="8" customFormat="1" x14ac:dyDescent="0.35"/>
    <row r="34085" s="8" customFormat="1" x14ac:dyDescent="0.35"/>
    <row r="34086" s="8" customFormat="1" x14ac:dyDescent="0.35"/>
    <row r="34087" s="8" customFormat="1" x14ac:dyDescent="0.35"/>
    <row r="34088" s="8" customFormat="1" x14ac:dyDescent="0.35"/>
    <row r="34089" s="8" customFormat="1" x14ac:dyDescent="0.35"/>
    <row r="34090" s="8" customFormat="1" x14ac:dyDescent="0.35"/>
    <row r="34091" s="8" customFormat="1" x14ac:dyDescent="0.35"/>
    <row r="34092" s="8" customFormat="1" x14ac:dyDescent="0.35"/>
    <row r="34093" s="8" customFormat="1" x14ac:dyDescent="0.35"/>
    <row r="34094" s="8" customFormat="1" x14ac:dyDescent="0.35"/>
    <row r="34095" s="8" customFormat="1" x14ac:dyDescent="0.35"/>
    <row r="34096" s="8" customFormat="1" x14ac:dyDescent="0.35"/>
    <row r="34097" s="8" customFormat="1" x14ac:dyDescent="0.35"/>
    <row r="34098" s="8" customFormat="1" x14ac:dyDescent="0.35"/>
    <row r="34099" s="8" customFormat="1" x14ac:dyDescent="0.35"/>
    <row r="34100" s="8" customFormat="1" x14ac:dyDescent="0.35"/>
    <row r="34101" s="8" customFormat="1" x14ac:dyDescent="0.35"/>
    <row r="34102" s="8" customFormat="1" x14ac:dyDescent="0.35"/>
    <row r="34103" s="8" customFormat="1" x14ac:dyDescent="0.35"/>
    <row r="34104" s="8" customFormat="1" x14ac:dyDescent="0.35"/>
    <row r="34105" s="8" customFormat="1" x14ac:dyDescent="0.35"/>
    <row r="34106" s="8" customFormat="1" x14ac:dyDescent="0.35"/>
    <row r="34107" s="8" customFormat="1" x14ac:dyDescent="0.35"/>
    <row r="34108" s="8" customFormat="1" x14ac:dyDescent="0.35"/>
    <row r="34109" s="8" customFormat="1" x14ac:dyDescent="0.35"/>
    <row r="34110" s="8" customFormat="1" x14ac:dyDescent="0.35"/>
    <row r="34111" s="8" customFormat="1" x14ac:dyDescent="0.35"/>
    <row r="34112" s="8" customFormat="1" x14ac:dyDescent="0.35"/>
    <row r="34113" s="8" customFormat="1" x14ac:dyDescent="0.35"/>
    <row r="34114" s="8" customFormat="1" x14ac:dyDescent="0.35"/>
    <row r="34115" s="8" customFormat="1" x14ac:dyDescent="0.35"/>
    <row r="34116" s="8" customFormat="1" x14ac:dyDescent="0.35"/>
    <row r="34117" s="8" customFormat="1" x14ac:dyDescent="0.35"/>
    <row r="34118" s="8" customFormat="1" x14ac:dyDescent="0.35"/>
    <row r="34119" s="8" customFormat="1" x14ac:dyDescent="0.35"/>
    <row r="34120" s="8" customFormat="1" x14ac:dyDescent="0.35"/>
    <row r="34121" s="8" customFormat="1" x14ac:dyDescent="0.35"/>
    <row r="34122" s="8" customFormat="1" x14ac:dyDescent="0.35"/>
    <row r="34123" s="8" customFormat="1" x14ac:dyDescent="0.35"/>
    <row r="34124" s="8" customFormat="1" x14ac:dyDescent="0.35"/>
    <row r="34125" s="8" customFormat="1" x14ac:dyDescent="0.35"/>
    <row r="34126" s="8" customFormat="1" x14ac:dyDescent="0.35"/>
    <row r="34127" s="8" customFormat="1" x14ac:dyDescent="0.35"/>
    <row r="34128" s="8" customFormat="1" x14ac:dyDescent="0.35"/>
    <row r="34129" s="8" customFormat="1" x14ac:dyDescent="0.35"/>
    <row r="34130" s="8" customFormat="1" x14ac:dyDescent="0.35"/>
    <row r="34131" s="8" customFormat="1" x14ac:dyDescent="0.35"/>
    <row r="34132" s="8" customFormat="1" x14ac:dyDescent="0.35"/>
    <row r="34133" s="8" customFormat="1" x14ac:dyDescent="0.35"/>
    <row r="34134" s="8" customFormat="1" x14ac:dyDescent="0.35"/>
    <row r="34135" s="8" customFormat="1" x14ac:dyDescent="0.35"/>
    <row r="34136" s="8" customFormat="1" x14ac:dyDescent="0.35"/>
    <row r="34137" s="8" customFormat="1" x14ac:dyDescent="0.35"/>
    <row r="34138" s="8" customFormat="1" x14ac:dyDescent="0.35"/>
    <row r="34139" s="8" customFormat="1" x14ac:dyDescent="0.35"/>
    <row r="34140" s="8" customFormat="1" x14ac:dyDescent="0.35"/>
    <row r="34141" s="8" customFormat="1" x14ac:dyDescent="0.35"/>
    <row r="34142" s="8" customFormat="1" x14ac:dyDescent="0.35"/>
    <row r="34143" s="8" customFormat="1" x14ac:dyDescent="0.35"/>
    <row r="34144" s="8" customFormat="1" x14ac:dyDescent="0.35"/>
    <row r="34145" s="8" customFormat="1" x14ac:dyDescent="0.35"/>
    <row r="34146" s="8" customFormat="1" x14ac:dyDescent="0.35"/>
    <row r="34147" s="8" customFormat="1" x14ac:dyDescent="0.35"/>
    <row r="34148" s="8" customFormat="1" x14ac:dyDescent="0.35"/>
    <row r="34149" s="8" customFormat="1" x14ac:dyDescent="0.35"/>
    <row r="34150" s="8" customFormat="1" x14ac:dyDescent="0.35"/>
    <row r="34151" s="8" customFormat="1" x14ac:dyDescent="0.35"/>
    <row r="34152" s="8" customFormat="1" x14ac:dyDescent="0.35"/>
    <row r="34153" s="8" customFormat="1" x14ac:dyDescent="0.35"/>
    <row r="34154" s="8" customFormat="1" x14ac:dyDescent="0.35"/>
    <row r="34155" s="8" customFormat="1" x14ac:dyDescent="0.35"/>
    <row r="34156" s="8" customFormat="1" x14ac:dyDescent="0.35"/>
    <row r="34157" s="8" customFormat="1" x14ac:dyDescent="0.35"/>
    <row r="34158" s="8" customFormat="1" x14ac:dyDescent="0.35"/>
    <row r="34159" s="8" customFormat="1" x14ac:dyDescent="0.35"/>
    <row r="34160" s="8" customFormat="1" x14ac:dyDescent="0.35"/>
    <row r="34161" s="8" customFormat="1" x14ac:dyDescent="0.35"/>
    <row r="34162" s="8" customFormat="1" x14ac:dyDescent="0.35"/>
    <row r="34163" s="8" customFormat="1" x14ac:dyDescent="0.35"/>
    <row r="34164" s="8" customFormat="1" x14ac:dyDescent="0.35"/>
    <row r="34165" s="8" customFormat="1" x14ac:dyDescent="0.35"/>
    <row r="34166" s="8" customFormat="1" x14ac:dyDescent="0.35"/>
    <row r="34167" s="8" customFormat="1" x14ac:dyDescent="0.35"/>
    <row r="34168" s="8" customFormat="1" x14ac:dyDescent="0.35"/>
    <row r="34169" s="8" customFormat="1" x14ac:dyDescent="0.35"/>
    <row r="34170" s="8" customFormat="1" x14ac:dyDescent="0.35"/>
    <row r="34171" s="8" customFormat="1" x14ac:dyDescent="0.35"/>
    <row r="34172" s="8" customFormat="1" x14ac:dyDescent="0.35"/>
    <row r="34173" s="8" customFormat="1" x14ac:dyDescent="0.35"/>
    <row r="34174" s="8" customFormat="1" x14ac:dyDescent="0.35"/>
    <row r="34175" s="8" customFormat="1" x14ac:dyDescent="0.35"/>
    <row r="34176" s="8" customFormat="1" x14ac:dyDescent="0.35"/>
    <row r="34177" s="8" customFormat="1" x14ac:dyDescent="0.35"/>
    <row r="34178" s="8" customFormat="1" x14ac:dyDescent="0.35"/>
    <row r="34179" s="8" customFormat="1" x14ac:dyDescent="0.35"/>
    <row r="34180" s="8" customFormat="1" x14ac:dyDescent="0.35"/>
    <row r="34181" s="8" customFormat="1" x14ac:dyDescent="0.35"/>
    <row r="34182" s="8" customFormat="1" x14ac:dyDescent="0.35"/>
    <row r="34183" s="8" customFormat="1" x14ac:dyDescent="0.35"/>
    <row r="34184" s="8" customFormat="1" x14ac:dyDescent="0.35"/>
    <row r="34185" s="8" customFormat="1" x14ac:dyDescent="0.35"/>
    <row r="34186" s="8" customFormat="1" x14ac:dyDescent="0.35"/>
    <row r="34187" s="8" customFormat="1" x14ac:dyDescent="0.35"/>
    <row r="34188" s="8" customFormat="1" x14ac:dyDescent="0.35"/>
    <row r="34189" s="8" customFormat="1" x14ac:dyDescent="0.35"/>
    <row r="34190" s="8" customFormat="1" x14ac:dyDescent="0.35"/>
    <row r="34191" s="8" customFormat="1" x14ac:dyDescent="0.35"/>
    <row r="34192" s="8" customFormat="1" x14ac:dyDescent="0.35"/>
    <row r="34193" s="8" customFormat="1" x14ac:dyDescent="0.35"/>
    <row r="34194" s="8" customFormat="1" x14ac:dyDescent="0.35"/>
    <row r="34195" s="8" customFormat="1" x14ac:dyDescent="0.35"/>
    <row r="34196" s="8" customFormat="1" x14ac:dyDescent="0.35"/>
    <row r="34197" s="8" customFormat="1" x14ac:dyDescent="0.35"/>
    <row r="34198" s="8" customFormat="1" x14ac:dyDescent="0.35"/>
    <row r="34199" s="8" customFormat="1" x14ac:dyDescent="0.35"/>
    <row r="34200" s="8" customFormat="1" x14ac:dyDescent="0.35"/>
    <row r="34201" s="8" customFormat="1" x14ac:dyDescent="0.35"/>
    <row r="34202" s="8" customFormat="1" x14ac:dyDescent="0.35"/>
    <row r="34203" s="8" customFormat="1" x14ac:dyDescent="0.35"/>
    <row r="34204" s="8" customFormat="1" x14ac:dyDescent="0.35"/>
    <row r="34205" s="8" customFormat="1" x14ac:dyDescent="0.35"/>
    <row r="34206" s="8" customFormat="1" x14ac:dyDescent="0.35"/>
    <row r="34207" s="8" customFormat="1" x14ac:dyDescent="0.35"/>
    <row r="34208" s="8" customFormat="1" x14ac:dyDescent="0.35"/>
    <row r="34209" s="8" customFormat="1" x14ac:dyDescent="0.35"/>
    <row r="34210" s="8" customFormat="1" x14ac:dyDescent="0.35"/>
    <row r="34211" s="8" customFormat="1" x14ac:dyDescent="0.35"/>
    <row r="34212" s="8" customFormat="1" x14ac:dyDescent="0.35"/>
    <row r="34213" s="8" customFormat="1" x14ac:dyDescent="0.35"/>
    <row r="34214" s="8" customFormat="1" x14ac:dyDescent="0.35"/>
    <row r="34215" s="8" customFormat="1" x14ac:dyDescent="0.35"/>
    <row r="34216" s="8" customFormat="1" x14ac:dyDescent="0.35"/>
    <row r="34217" s="8" customFormat="1" x14ac:dyDescent="0.35"/>
    <row r="34218" s="8" customFormat="1" x14ac:dyDescent="0.35"/>
    <row r="34219" s="8" customFormat="1" x14ac:dyDescent="0.35"/>
    <row r="34220" s="8" customFormat="1" x14ac:dyDescent="0.35"/>
    <row r="34221" s="8" customFormat="1" x14ac:dyDescent="0.35"/>
    <row r="34222" s="8" customFormat="1" x14ac:dyDescent="0.35"/>
    <row r="34223" s="8" customFormat="1" x14ac:dyDescent="0.35"/>
    <row r="34224" s="8" customFormat="1" x14ac:dyDescent="0.35"/>
    <row r="34225" s="8" customFormat="1" x14ac:dyDescent="0.35"/>
    <row r="34226" s="8" customFormat="1" x14ac:dyDescent="0.35"/>
    <row r="34227" s="8" customFormat="1" x14ac:dyDescent="0.35"/>
    <row r="34228" s="8" customFormat="1" x14ac:dyDescent="0.35"/>
    <row r="34229" s="8" customFormat="1" x14ac:dyDescent="0.35"/>
    <row r="34230" s="8" customFormat="1" x14ac:dyDescent="0.35"/>
    <row r="34231" s="8" customFormat="1" x14ac:dyDescent="0.35"/>
    <row r="34232" s="8" customFormat="1" x14ac:dyDescent="0.35"/>
    <row r="34233" s="8" customFormat="1" x14ac:dyDescent="0.35"/>
    <row r="34234" s="8" customFormat="1" x14ac:dyDescent="0.35"/>
    <row r="34235" s="8" customFormat="1" x14ac:dyDescent="0.35"/>
    <row r="34236" s="8" customFormat="1" x14ac:dyDescent="0.35"/>
    <row r="34237" s="8" customFormat="1" x14ac:dyDescent="0.35"/>
    <row r="34238" s="8" customFormat="1" x14ac:dyDescent="0.35"/>
    <row r="34239" s="8" customFormat="1" x14ac:dyDescent="0.35"/>
    <row r="34240" s="8" customFormat="1" x14ac:dyDescent="0.35"/>
    <row r="34241" s="8" customFormat="1" x14ac:dyDescent="0.35"/>
    <row r="34242" s="8" customFormat="1" x14ac:dyDescent="0.35"/>
    <row r="34243" s="8" customFormat="1" x14ac:dyDescent="0.35"/>
    <row r="34244" s="8" customFormat="1" x14ac:dyDescent="0.35"/>
    <row r="34245" s="8" customFormat="1" x14ac:dyDescent="0.35"/>
    <row r="34246" s="8" customFormat="1" x14ac:dyDescent="0.35"/>
    <row r="34247" s="8" customFormat="1" x14ac:dyDescent="0.35"/>
    <row r="34248" s="8" customFormat="1" x14ac:dyDescent="0.35"/>
    <row r="34249" s="8" customFormat="1" x14ac:dyDescent="0.35"/>
    <row r="34250" s="8" customFormat="1" x14ac:dyDescent="0.35"/>
    <row r="34251" s="8" customFormat="1" x14ac:dyDescent="0.35"/>
    <row r="34252" s="8" customFormat="1" x14ac:dyDescent="0.35"/>
    <row r="34253" s="8" customFormat="1" x14ac:dyDescent="0.35"/>
    <row r="34254" s="8" customFormat="1" x14ac:dyDescent="0.35"/>
    <row r="34255" s="8" customFormat="1" x14ac:dyDescent="0.35"/>
    <row r="34256" s="8" customFormat="1" x14ac:dyDescent="0.35"/>
    <row r="34257" s="8" customFormat="1" x14ac:dyDescent="0.35"/>
    <row r="34258" s="8" customFormat="1" x14ac:dyDescent="0.35"/>
    <row r="34259" s="8" customFormat="1" x14ac:dyDescent="0.35"/>
    <row r="34260" s="8" customFormat="1" x14ac:dyDescent="0.35"/>
    <row r="34261" s="8" customFormat="1" x14ac:dyDescent="0.35"/>
    <row r="34262" s="8" customFormat="1" x14ac:dyDescent="0.35"/>
    <row r="34263" s="8" customFormat="1" x14ac:dyDescent="0.35"/>
    <row r="34264" s="8" customFormat="1" x14ac:dyDescent="0.35"/>
    <row r="34265" s="8" customFormat="1" x14ac:dyDescent="0.35"/>
    <row r="34266" s="8" customFormat="1" x14ac:dyDescent="0.35"/>
    <row r="34267" s="8" customFormat="1" x14ac:dyDescent="0.35"/>
    <row r="34268" s="8" customFormat="1" x14ac:dyDescent="0.35"/>
    <row r="34269" s="8" customFormat="1" x14ac:dyDescent="0.35"/>
    <row r="34270" s="8" customFormat="1" x14ac:dyDescent="0.35"/>
    <row r="34271" s="8" customFormat="1" x14ac:dyDescent="0.35"/>
    <row r="34272" s="8" customFormat="1" x14ac:dyDescent="0.35"/>
    <row r="34273" s="8" customFormat="1" x14ac:dyDescent="0.35"/>
    <row r="34274" s="8" customFormat="1" x14ac:dyDescent="0.35"/>
    <row r="34275" s="8" customFormat="1" x14ac:dyDescent="0.35"/>
    <row r="34276" s="8" customFormat="1" x14ac:dyDescent="0.35"/>
    <row r="34277" s="8" customFormat="1" x14ac:dyDescent="0.35"/>
    <row r="34278" s="8" customFormat="1" x14ac:dyDescent="0.35"/>
    <row r="34279" s="8" customFormat="1" x14ac:dyDescent="0.35"/>
    <row r="34280" s="8" customFormat="1" x14ac:dyDescent="0.35"/>
    <row r="34281" s="8" customFormat="1" x14ac:dyDescent="0.35"/>
    <row r="34282" s="8" customFormat="1" x14ac:dyDescent="0.35"/>
    <row r="34283" s="8" customFormat="1" x14ac:dyDescent="0.35"/>
    <row r="34284" s="8" customFormat="1" x14ac:dyDescent="0.35"/>
    <row r="34285" s="8" customFormat="1" x14ac:dyDescent="0.35"/>
    <row r="34286" s="8" customFormat="1" x14ac:dyDescent="0.35"/>
    <row r="34287" s="8" customFormat="1" x14ac:dyDescent="0.35"/>
    <row r="34288" s="8" customFormat="1" x14ac:dyDescent="0.35"/>
    <row r="34289" s="8" customFormat="1" x14ac:dyDescent="0.35"/>
    <row r="34290" s="8" customFormat="1" x14ac:dyDescent="0.35"/>
    <row r="34291" s="8" customFormat="1" x14ac:dyDescent="0.35"/>
    <row r="34292" s="8" customFormat="1" x14ac:dyDescent="0.35"/>
    <row r="34293" s="8" customFormat="1" x14ac:dyDescent="0.35"/>
    <row r="34294" s="8" customFormat="1" x14ac:dyDescent="0.35"/>
    <row r="34295" s="8" customFormat="1" x14ac:dyDescent="0.35"/>
    <row r="34296" s="8" customFormat="1" x14ac:dyDescent="0.35"/>
    <row r="34297" s="8" customFormat="1" x14ac:dyDescent="0.35"/>
    <row r="34298" s="8" customFormat="1" x14ac:dyDescent="0.35"/>
    <row r="34299" s="8" customFormat="1" x14ac:dyDescent="0.35"/>
    <row r="34300" s="8" customFormat="1" x14ac:dyDescent="0.35"/>
    <row r="34301" s="8" customFormat="1" x14ac:dyDescent="0.35"/>
    <row r="34302" s="8" customFormat="1" x14ac:dyDescent="0.35"/>
    <row r="34303" s="8" customFormat="1" x14ac:dyDescent="0.35"/>
    <row r="34304" s="8" customFormat="1" x14ac:dyDescent="0.35"/>
    <row r="34305" s="8" customFormat="1" x14ac:dyDescent="0.35"/>
    <row r="34306" s="8" customFormat="1" x14ac:dyDescent="0.35"/>
    <row r="34307" s="8" customFormat="1" x14ac:dyDescent="0.35"/>
    <row r="34308" s="8" customFormat="1" x14ac:dyDescent="0.35"/>
    <row r="34309" s="8" customFormat="1" x14ac:dyDescent="0.35"/>
    <row r="34310" s="8" customFormat="1" x14ac:dyDescent="0.35"/>
    <row r="34311" s="8" customFormat="1" x14ac:dyDescent="0.35"/>
    <row r="34312" s="8" customFormat="1" x14ac:dyDescent="0.35"/>
    <row r="34313" s="8" customFormat="1" x14ac:dyDescent="0.35"/>
    <row r="34314" s="8" customFormat="1" x14ac:dyDescent="0.35"/>
    <row r="34315" s="8" customFormat="1" x14ac:dyDescent="0.35"/>
    <row r="34316" s="8" customFormat="1" x14ac:dyDescent="0.35"/>
    <row r="34317" s="8" customFormat="1" x14ac:dyDescent="0.35"/>
    <row r="34318" s="8" customFormat="1" x14ac:dyDescent="0.35"/>
    <row r="34319" s="8" customFormat="1" x14ac:dyDescent="0.35"/>
    <row r="34320" s="8" customFormat="1" x14ac:dyDescent="0.35"/>
    <row r="34321" s="8" customFormat="1" x14ac:dyDescent="0.35"/>
    <row r="34322" s="8" customFormat="1" x14ac:dyDescent="0.35"/>
    <row r="34323" s="8" customFormat="1" x14ac:dyDescent="0.35"/>
    <row r="34324" s="8" customFormat="1" x14ac:dyDescent="0.35"/>
    <row r="34325" s="8" customFormat="1" x14ac:dyDescent="0.35"/>
    <row r="34326" s="8" customFormat="1" x14ac:dyDescent="0.35"/>
    <row r="34327" s="8" customFormat="1" x14ac:dyDescent="0.35"/>
    <row r="34328" s="8" customFormat="1" x14ac:dyDescent="0.35"/>
    <row r="34329" s="8" customFormat="1" x14ac:dyDescent="0.35"/>
    <row r="34330" s="8" customFormat="1" x14ac:dyDescent="0.35"/>
    <row r="34331" s="8" customFormat="1" x14ac:dyDescent="0.35"/>
    <row r="34332" s="8" customFormat="1" x14ac:dyDescent="0.35"/>
    <row r="34333" s="8" customFormat="1" x14ac:dyDescent="0.35"/>
    <row r="34334" s="8" customFormat="1" x14ac:dyDescent="0.35"/>
    <row r="34335" s="8" customFormat="1" x14ac:dyDescent="0.35"/>
    <row r="34336" s="8" customFormat="1" x14ac:dyDescent="0.35"/>
    <row r="34337" s="8" customFormat="1" x14ac:dyDescent="0.35"/>
    <row r="34338" s="8" customFormat="1" x14ac:dyDescent="0.35"/>
    <row r="34339" s="8" customFormat="1" x14ac:dyDescent="0.35"/>
    <row r="34340" s="8" customFormat="1" x14ac:dyDescent="0.35"/>
    <row r="34341" s="8" customFormat="1" x14ac:dyDescent="0.35"/>
    <row r="34342" s="8" customFormat="1" x14ac:dyDescent="0.35"/>
    <row r="34343" s="8" customFormat="1" x14ac:dyDescent="0.35"/>
    <row r="34344" s="8" customFormat="1" x14ac:dyDescent="0.35"/>
    <row r="34345" s="8" customFormat="1" x14ac:dyDescent="0.35"/>
    <row r="34346" s="8" customFormat="1" x14ac:dyDescent="0.35"/>
    <row r="34347" s="8" customFormat="1" x14ac:dyDescent="0.35"/>
    <row r="34348" s="8" customFormat="1" x14ac:dyDescent="0.35"/>
    <row r="34349" s="8" customFormat="1" x14ac:dyDescent="0.35"/>
    <row r="34350" s="8" customFormat="1" x14ac:dyDescent="0.35"/>
    <row r="34351" s="8" customFormat="1" x14ac:dyDescent="0.35"/>
    <row r="34352" s="8" customFormat="1" x14ac:dyDescent="0.35"/>
    <row r="34353" s="8" customFormat="1" x14ac:dyDescent="0.35"/>
    <row r="34354" s="8" customFormat="1" x14ac:dyDescent="0.35"/>
    <row r="34355" s="8" customFormat="1" x14ac:dyDescent="0.35"/>
    <row r="34356" s="8" customFormat="1" x14ac:dyDescent="0.35"/>
    <row r="34357" s="8" customFormat="1" x14ac:dyDescent="0.35"/>
    <row r="34358" s="8" customFormat="1" x14ac:dyDescent="0.35"/>
    <row r="34359" s="8" customFormat="1" x14ac:dyDescent="0.35"/>
    <row r="34360" s="8" customFormat="1" x14ac:dyDescent="0.35"/>
    <row r="34361" s="8" customFormat="1" x14ac:dyDescent="0.35"/>
    <row r="34362" s="8" customFormat="1" x14ac:dyDescent="0.35"/>
    <row r="34363" s="8" customFormat="1" x14ac:dyDescent="0.35"/>
    <row r="34364" s="8" customFormat="1" x14ac:dyDescent="0.35"/>
    <row r="34365" s="8" customFormat="1" x14ac:dyDescent="0.35"/>
    <row r="34366" s="8" customFormat="1" x14ac:dyDescent="0.35"/>
    <row r="34367" s="8" customFormat="1" x14ac:dyDescent="0.35"/>
    <row r="34368" s="8" customFormat="1" x14ac:dyDescent="0.35"/>
    <row r="34369" s="8" customFormat="1" x14ac:dyDescent="0.35"/>
    <row r="34370" s="8" customFormat="1" x14ac:dyDescent="0.35"/>
    <row r="34371" s="8" customFormat="1" x14ac:dyDescent="0.35"/>
    <row r="34372" s="8" customFormat="1" x14ac:dyDescent="0.35"/>
    <row r="34373" s="8" customFormat="1" x14ac:dyDescent="0.35"/>
    <row r="34374" s="8" customFormat="1" x14ac:dyDescent="0.35"/>
    <row r="34375" s="8" customFormat="1" x14ac:dyDescent="0.35"/>
    <row r="34376" s="8" customFormat="1" x14ac:dyDescent="0.35"/>
    <row r="34377" s="8" customFormat="1" x14ac:dyDescent="0.35"/>
    <row r="34378" s="8" customFormat="1" x14ac:dyDescent="0.35"/>
    <row r="34379" s="8" customFormat="1" x14ac:dyDescent="0.35"/>
    <row r="34380" s="8" customFormat="1" x14ac:dyDescent="0.35"/>
    <row r="34381" s="8" customFormat="1" x14ac:dyDescent="0.35"/>
    <row r="34382" s="8" customFormat="1" x14ac:dyDescent="0.35"/>
    <row r="34383" s="8" customFormat="1" x14ac:dyDescent="0.35"/>
    <row r="34384" s="8" customFormat="1" x14ac:dyDescent="0.35"/>
    <row r="34385" s="8" customFormat="1" x14ac:dyDescent="0.35"/>
    <row r="34386" s="8" customFormat="1" x14ac:dyDescent="0.35"/>
    <row r="34387" s="8" customFormat="1" x14ac:dyDescent="0.35"/>
    <row r="34388" s="8" customFormat="1" x14ac:dyDescent="0.35"/>
    <row r="34389" s="8" customFormat="1" x14ac:dyDescent="0.35"/>
    <row r="34390" s="8" customFormat="1" x14ac:dyDescent="0.35"/>
    <row r="34391" s="8" customFormat="1" x14ac:dyDescent="0.35"/>
    <row r="34392" s="8" customFormat="1" x14ac:dyDescent="0.35"/>
    <row r="34393" s="8" customFormat="1" x14ac:dyDescent="0.35"/>
    <row r="34394" s="8" customFormat="1" x14ac:dyDescent="0.35"/>
    <row r="34395" s="8" customFormat="1" x14ac:dyDescent="0.35"/>
    <row r="34396" s="8" customFormat="1" x14ac:dyDescent="0.35"/>
    <row r="34397" s="8" customFormat="1" x14ac:dyDescent="0.35"/>
    <row r="34398" s="8" customFormat="1" x14ac:dyDescent="0.35"/>
    <row r="34399" s="8" customFormat="1" x14ac:dyDescent="0.35"/>
    <row r="34400" s="8" customFormat="1" x14ac:dyDescent="0.35"/>
    <row r="34401" s="8" customFormat="1" x14ac:dyDescent="0.35"/>
    <row r="34402" s="8" customFormat="1" x14ac:dyDescent="0.35"/>
    <row r="34403" s="8" customFormat="1" x14ac:dyDescent="0.35"/>
    <row r="34404" s="8" customFormat="1" x14ac:dyDescent="0.35"/>
    <row r="34405" s="8" customFormat="1" x14ac:dyDescent="0.35"/>
    <row r="34406" s="8" customFormat="1" x14ac:dyDescent="0.35"/>
    <row r="34407" s="8" customFormat="1" x14ac:dyDescent="0.35"/>
    <row r="34408" s="8" customFormat="1" x14ac:dyDescent="0.35"/>
    <row r="34409" s="8" customFormat="1" x14ac:dyDescent="0.35"/>
    <row r="34410" s="8" customFormat="1" x14ac:dyDescent="0.35"/>
    <row r="34411" s="8" customFormat="1" x14ac:dyDescent="0.35"/>
    <row r="34412" s="8" customFormat="1" x14ac:dyDescent="0.35"/>
    <row r="34413" s="8" customFormat="1" x14ac:dyDescent="0.35"/>
    <row r="34414" s="8" customFormat="1" x14ac:dyDescent="0.35"/>
    <row r="34415" s="8" customFormat="1" x14ac:dyDescent="0.35"/>
    <row r="34416" s="8" customFormat="1" x14ac:dyDescent="0.35"/>
    <row r="34417" s="8" customFormat="1" x14ac:dyDescent="0.35"/>
    <row r="34418" s="8" customFormat="1" x14ac:dyDescent="0.35"/>
    <row r="34419" s="8" customFormat="1" x14ac:dyDescent="0.35"/>
    <row r="34420" s="8" customFormat="1" x14ac:dyDescent="0.35"/>
    <row r="34421" s="8" customFormat="1" x14ac:dyDescent="0.35"/>
    <row r="34422" s="8" customFormat="1" x14ac:dyDescent="0.35"/>
    <row r="34423" s="8" customFormat="1" x14ac:dyDescent="0.35"/>
    <row r="34424" s="8" customFormat="1" x14ac:dyDescent="0.35"/>
    <row r="34425" s="8" customFormat="1" x14ac:dyDescent="0.35"/>
    <row r="34426" s="8" customFormat="1" x14ac:dyDescent="0.35"/>
    <row r="34427" s="8" customFormat="1" x14ac:dyDescent="0.35"/>
    <row r="34428" s="8" customFormat="1" x14ac:dyDescent="0.35"/>
    <row r="34429" s="8" customFormat="1" x14ac:dyDescent="0.35"/>
    <row r="34430" s="8" customFormat="1" x14ac:dyDescent="0.35"/>
    <row r="34431" s="8" customFormat="1" x14ac:dyDescent="0.35"/>
    <row r="34432" s="8" customFormat="1" x14ac:dyDescent="0.35"/>
    <row r="34433" s="8" customFormat="1" x14ac:dyDescent="0.35"/>
    <row r="34434" s="8" customFormat="1" x14ac:dyDescent="0.35"/>
    <row r="34435" s="8" customFormat="1" x14ac:dyDescent="0.35"/>
    <row r="34436" s="8" customFormat="1" x14ac:dyDescent="0.35"/>
    <row r="34437" s="8" customFormat="1" x14ac:dyDescent="0.35"/>
    <row r="34438" s="8" customFormat="1" x14ac:dyDescent="0.35"/>
    <row r="34439" s="8" customFormat="1" x14ac:dyDescent="0.35"/>
    <row r="34440" s="8" customFormat="1" x14ac:dyDescent="0.35"/>
    <row r="34441" s="8" customFormat="1" x14ac:dyDescent="0.35"/>
    <row r="34442" s="8" customFormat="1" x14ac:dyDescent="0.35"/>
    <row r="34443" s="8" customFormat="1" x14ac:dyDescent="0.35"/>
    <row r="34444" s="8" customFormat="1" x14ac:dyDescent="0.35"/>
    <row r="34445" s="8" customFormat="1" x14ac:dyDescent="0.35"/>
    <row r="34446" s="8" customFormat="1" x14ac:dyDescent="0.35"/>
    <row r="34447" s="8" customFormat="1" x14ac:dyDescent="0.35"/>
    <row r="34448" s="8" customFormat="1" x14ac:dyDescent="0.35"/>
    <row r="34449" s="8" customFormat="1" x14ac:dyDescent="0.35"/>
    <row r="34450" s="8" customFormat="1" x14ac:dyDescent="0.35"/>
    <row r="34451" s="8" customFormat="1" x14ac:dyDescent="0.35"/>
    <row r="34452" s="8" customFormat="1" x14ac:dyDescent="0.35"/>
    <row r="34453" s="8" customFormat="1" x14ac:dyDescent="0.35"/>
    <row r="34454" s="8" customFormat="1" x14ac:dyDescent="0.35"/>
    <row r="34455" s="8" customFormat="1" x14ac:dyDescent="0.35"/>
    <row r="34456" s="8" customFormat="1" x14ac:dyDescent="0.35"/>
    <row r="34457" s="8" customFormat="1" x14ac:dyDescent="0.35"/>
    <row r="34458" s="8" customFormat="1" x14ac:dyDescent="0.35"/>
    <row r="34459" s="8" customFormat="1" x14ac:dyDescent="0.35"/>
    <row r="34460" s="8" customFormat="1" x14ac:dyDescent="0.35"/>
    <row r="34461" s="8" customFormat="1" x14ac:dyDescent="0.35"/>
    <row r="34462" s="8" customFormat="1" x14ac:dyDescent="0.35"/>
    <row r="34463" s="8" customFormat="1" x14ac:dyDescent="0.35"/>
    <row r="34464" s="8" customFormat="1" x14ac:dyDescent="0.35"/>
    <row r="34465" s="8" customFormat="1" x14ac:dyDescent="0.35"/>
    <row r="34466" s="8" customFormat="1" x14ac:dyDescent="0.35"/>
    <row r="34467" s="8" customFormat="1" x14ac:dyDescent="0.35"/>
    <row r="34468" s="8" customFormat="1" x14ac:dyDescent="0.35"/>
    <row r="34469" s="8" customFormat="1" x14ac:dyDescent="0.35"/>
    <row r="34470" s="8" customFormat="1" x14ac:dyDescent="0.35"/>
    <row r="34471" s="8" customFormat="1" x14ac:dyDescent="0.35"/>
    <row r="34472" s="8" customFormat="1" x14ac:dyDescent="0.35"/>
    <row r="34473" s="8" customFormat="1" x14ac:dyDescent="0.35"/>
    <row r="34474" s="8" customFormat="1" x14ac:dyDescent="0.35"/>
    <row r="34475" s="8" customFormat="1" x14ac:dyDescent="0.35"/>
    <row r="34476" s="8" customFormat="1" x14ac:dyDescent="0.35"/>
    <row r="34477" s="8" customFormat="1" x14ac:dyDescent="0.35"/>
    <row r="34478" s="8" customFormat="1" x14ac:dyDescent="0.35"/>
    <row r="34479" s="8" customFormat="1" x14ac:dyDescent="0.35"/>
    <row r="34480" s="8" customFormat="1" x14ac:dyDescent="0.35"/>
    <row r="34481" s="8" customFormat="1" x14ac:dyDescent="0.35"/>
    <row r="34482" s="8" customFormat="1" x14ac:dyDescent="0.35"/>
    <row r="34483" s="8" customFormat="1" x14ac:dyDescent="0.35"/>
    <row r="34484" s="8" customFormat="1" x14ac:dyDescent="0.35"/>
    <row r="34485" s="8" customFormat="1" x14ac:dyDescent="0.35"/>
    <row r="34486" s="8" customFormat="1" x14ac:dyDescent="0.35"/>
    <row r="34487" s="8" customFormat="1" x14ac:dyDescent="0.35"/>
    <row r="34488" s="8" customFormat="1" x14ac:dyDescent="0.35"/>
    <row r="34489" s="8" customFormat="1" x14ac:dyDescent="0.35"/>
    <row r="34490" s="8" customFormat="1" x14ac:dyDescent="0.35"/>
    <row r="34491" s="8" customFormat="1" x14ac:dyDescent="0.35"/>
    <row r="34492" s="8" customFormat="1" x14ac:dyDescent="0.35"/>
    <row r="34493" s="8" customFormat="1" x14ac:dyDescent="0.35"/>
    <row r="34494" s="8" customFormat="1" x14ac:dyDescent="0.35"/>
    <row r="34495" s="8" customFormat="1" x14ac:dyDescent="0.35"/>
    <row r="34496" s="8" customFormat="1" x14ac:dyDescent="0.35"/>
    <row r="34497" s="8" customFormat="1" x14ac:dyDescent="0.35"/>
    <row r="34498" s="8" customFormat="1" x14ac:dyDescent="0.35"/>
    <row r="34499" s="8" customFormat="1" x14ac:dyDescent="0.35"/>
    <row r="34500" s="8" customFormat="1" x14ac:dyDescent="0.35"/>
    <row r="34501" s="8" customFormat="1" x14ac:dyDescent="0.35"/>
    <row r="34502" s="8" customFormat="1" x14ac:dyDescent="0.35"/>
    <row r="34503" s="8" customFormat="1" x14ac:dyDescent="0.35"/>
    <row r="34504" s="8" customFormat="1" x14ac:dyDescent="0.35"/>
    <row r="34505" s="8" customFormat="1" x14ac:dyDescent="0.35"/>
    <row r="34506" s="8" customFormat="1" x14ac:dyDescent="0.35"/>
    <row r="34507" s="8" customFormat="1" x14ac:dyDescent="0.35"/>
    <row r="34508" s="8" customFormat="1" x14ac:dyDescent="0.35"/>
    <row r="34509" s="8" customFormat="1" x14ac:dyDescent="0.35"/>
    <row r="34510" s="8" customFormat="1" x14ac:dyDescent="0.35"/>
    <row r="34511" s="8" customFormat="1" x14ac:dyDescent="0.35"/>
    <row r="34512" s="8" customFormat="1" x14ac:dyDescent="0.35"/>
    <row r="34513" s="8" customFormat="1" x14ac:dyDescent="0.35"/>
    <row r="34514" s="8" customFormat="1" x14ac:dyDescent="0.35"/>
    <row r="34515" s="8" customFormat="1" x14ac:dyDescent="0.35"/>
    <row r="34516" s="8" customFormat="1" x14ac:dyDescent="0.35"/>
    <row r="34517" s="8" customFormat="1" x14ac:dyDescent="0.35"/>
    <row r="34518" s="8" customFormat="1" x14ac:dyDescent="0.35"/>
    <row r="34519" s="8" customFormat="1" x14ac:dyDescent="0.35"/>
    <row r="34520" s="8" customFormat="1" x14ac:dyDescent="0.35"/>
    <row r="34521" s="8" customFormat="1" x14ac:dyDescent="0.35"/>
    <row r="34522" s="8" customFormat="1" x14ac:dyDescent="0.35"/>
    <row r="34523" s="8" customFormat="1" x14ac:dyDescent="0.35"/>
    <row r="34524" s="8" customFormat="1" x14ac:dyDescent="0.35"/>
    <row r="34525" s="8" customFormat="1" x14ac:dyDescent="0.35"/>
    <row r="34526" s="8" customFormat="1" x14ac:dyDescent="0.35"/>
    <row r="34527" s="8" customFormat="1" x14ac:dyDescent="0.35"/>
    <row r="34528" s="8" customFormat="1" x14ac:dyDescent="0.35"/>
    <row r="34529" s="8" customFormat="1" x14ac:dyDescent="0.35"/>
    <row r="34530" s="8" customFormat="1" x14ac:dyDescent="0.35"/>
    <row r="34531" s="8" customFormat="1" x14ac:dyDescent="0.35"/>
    <row r="34532" s="8" customFormat="1" x14ac:dyDescent="0.35"/>
    <row r="34533" s="8" customFormat="1" x14ac:dyDescent="0.35"/>
    <row r="34534" s="8" customFormat="1" x14ac:dyDescent="0.35"/>
    <row r="34535" s="8" customFormat="1" x14ac:dyDescent="0.35"/>
    <row r="34536" s="8" customFormat="1" x14ac:dyDescent="0.35"/>
    <row r="34537" s="8" customFormat="1" x14ac:dyDescent="0.35"/>
    <row r="34538" s="8" customFormat="1" x14ac:dyDescent="0.35"/>
    <row r="34539" s="8" customFormat="1" x14ac:dyDescent="0.35"/>
    <row r="34540" s="8" customFormat="1" x14ac:dyDescent="0.35"/>
    <row r="34541" s="8" customFormat="1" x14ac:dyDescent="0.35"/>
    <row r="34542" s="8" customFormat="1" x14ac:dyDescent="0.35"/>
    <row r="34543" s="8" customFormat="1" x14ac:dyDescent="0.35"/>
    <row r="34544" s="8" customFormat="1" x14ac:dyDescent="0.35"/>
    <row r="34545" s="8" customFormat="1" x14ac:dyDescent="0.35"/>
    <row r="34546" s="8" customFormat="1" x14ac:dyDescent="0.35"/>
    <row r="34547" s="8" customFormat="1" x14ac:dyDescent="0.35"/>
    <row r="34548" s="8" customFormat="1" x14ac:dyDescent="0.35"/>
    <row r="34549" s="8" customFormat="1" x14ac:dyDescent="0.35"/>
    <row r="34550" s="8" customFormat="1" x14ac:dyDescent="0.35"/>
    <row r="34551" s="8" customFormat="1" x14ac:dyDescent="0.35"/>
    <row r="34552" s="8" customFormat="1" x14ac:dyDescent="0.35"/>
    <row r="34553" s="8" customFormat="1" x14ac:dyDescent="0.35"/>
    <row r="34554" s="8" customFormat="1" x14ac:dyDescent="0.35"/>
    <row r="34555" s="8" customFormat="1" x14ac:dyDescent="0.35"/>
    <row r="34556" s="8" customFormat="1" x14ac:dyDescent="0.35"/>
    <row r="34557" s="8" customFormat="1" x14ac:dyDescent="0.35"/>
    <row r="34558" s="8" customFormat="1" x14ac:dyDescent="0.35"/>
    <row r="34559" s="8" customFormat="1" x14ac:dyDescent="0.35"/>
    <row r="34560" s="8" customFormat="1" x14ac:dyDescent="0.35"/>
    <row r="34561" s="8" customFormat="1" x14ac:dyDescent="0.35"/>
    <row r="34562" s="8" customFormat="1" x14ac:dyDescent="0.35"/>
    <row r="34563" s="8" customFormat="1" x14ac:dyDescent="0.35"/>
    <row r="34564" s="8" customFormat="1" x14ac:dyDescent="0.35"/>
    <row r="34565" s="8" customFormat="1" x14ac:dyDescent="0.35"/>
    <row r="34566" s="8" customFormat="1" x14ac:dyDescent="0.35"/>
    <row r="34567" s="8" customFormat="1" x14ac:dyDescent="0.35"/>
    <row r="34568" s="8" customFormat="1" x14ac:dyDescent="0.35"/>
    <row r="34569" s="8" customFormat="1" x14ac:dyDescent="0.35"/>
    <row r="34570" s="8" customFormat="1" x14ac:dyDescent="0.35"/>
    <row r="34571" s="8" customFormat="1" x14ac:dyDescent="0.35"/>
    <row r="34572" s="8" customFormat="1" x14ac:dyDescent="0.35"/>
    <row r="34573" s="8" customFormat="1" x14ac:dyDescent="0.35"/>
    <row r="34574" s="8" customFormat="1" x14ac:dyDescent="0.35"/>
    <row r="34575" s="8" customFormat="1" x14ac:dyDescent="0.35"/>
    <row r="34576" s="8" customFormat="1" x14ac:dyDescent="0.35"/>
    <row r="34577" s="8" customFormat="1" x14ac:dyDescent="0.35"/>
    <row r="34578" s="8" customFormat="1" x14ac:dyDescent="0.35"/>
    <row r="34579" s="8" customFormat="1" x14ac:dyDescent="0.35"/>
    <row r="34580" s="8" customFormat="1" x14ac:dyDescent="0.35"/>
    <row r="34581" s="8" customFormat="1" x14ac:dyDescent="0.35"/>
    <row r="34582" s="8" customFormat="1" x14ac:dyDescent="0.35"/>
    <row r="34583" s="8" customFormat="1" x14ac:dyDescent="0.35"/>
    <row r="34584" s="8" customFormat="1" x14ac:dyDescent="0.35"/>
    <row r="34585" s="8" customFormat="1" x14ac:dyDescent="0.35"/>
    <row r="34586" s="8" customFormat="1" x14ac:dyDescent="0.35"/>
    <row r="34587" s="8" customFormat="1" x14ac:dyDescent="0.35"/>
    <row r="34588" s="8" customFormat="1" x14ac:dyDescent="0.35"/>
    <row r="34589" s="8" customFormat="1" x14ac:dyDescent="0.35"/>
    <row r="34590" s="8" customFormat="1" x14ac:dyDescent="0.35"/>
    <row r="34591" s="8" customFormat="1" x14ac:dyDescent="0.35"/>
    <row r="34592" s="8" customFormat="1" x14ac:dyDescent="0.35"/>
    <row r="34593" s="8" customFormat="1" x14ac:dyDescent="0.35"/>
    <row r="34594" s="8" customFormat="1" x14ac:dyDescent="0.35"/>
    <row r="34595" s="8" customFormat="1" x14ac:dyDescent="0.35"/>
    <row r="34596" s="8" customFormat="1" x14ac:dyDescent="0.35"/>
    <row r="34597" s="8" customFormat="1" x14ac:dyDescent="0.35"/>
    <row r="34598" s="8" customFormat="1" x14ac:dyDescent="0.35"/>
    <row r="34599" s="8" customFormat="1" x14ac:dyDescent="0.35"/>
    <row r="34600" s="8" customFormat="1" x14ac:dyDescent="0.35"/>
    <row r="34601" s="8" customFormat="1" x14ac:dyDescent="0.35"/>
    <row r="34602" s="8" customFormat="1" x14ac:dyDescent="0.35"/>
    <row r="34603" s="8" customFormat="1" x14ac:dyDescent="0.35"/>
    <row r="34604" s="8" customFormat="1" x14ac:dyDescent="0.35"/>
    <row r="34605" s="8" customFormat="1" x14ac:dyDescent="0.35"/>
    <row r="34606" s="8" customFormat="1" x14ac:dyDescent="0.35"/>
    <row r="34607" s="8" customFormat="1" x14ac:dyDescent="0.35"/>
    <row r="34608" s="8" customFormat="1" x14ac:dyDescent="0.35"/>
    <row r="34609" s="8" customFormat="1" x14ac:dyDescent="0.35"/>
    <row r="34610" s="8" customFormat="1" x14ac:dyDescent="0.35"/>
    <row r="34611" s="8" customFormat="1" x14ac:dyDescent="0.35"/>
    <row r="34612" s="8" customFormat="1" x14ac:dyDescent="0.35"/>
    <row r="34613" s="8" customFormat="1" x14ac:dyDescent="0.35"/>
    <row r="34614" s="8" customFormat="1" x14ac:dyDescent="0.35"/>
    <row r="34615" s="8" customFormat="1" x14ac:dyDescent="0.35"/>
    <row r="34616" s="8" customFormat="1" x14ac:dyDescent="0.35"/>
    <row r="34617" s="8" customFormat="1" x14ac:dyDescent="0.35"/>
    <row r="34618" s="8" customFormat="1" x14ac:dyDescent="0.35"/>
    <row r="34619" s="8" customFormat="1" x14ac:dyDescent="0.35"/>
    <row r="34620" s="8" customFormat="1" x14ac:dyDescent="0.35"/>
    <row r="34621" s="8" customFormat="1" x14ac:dyDescent="0.35"/>
    <row r="34622" s="8" customFormat="1" x14ac:dyDescent="0.35"/>
    <row r="34623" s="8" customFormat="1" x14ac:dyDescent="0.35"/>
    <row r="34624" s="8" customFormat="1" x14ac:dyDescent="0.35"/>
    <row r="34625" s="8" customFormat="1" x14ac:dyDescent="0.35"/>
    <row r="34626" s="8" customFormat="1" x14ac:dyDescent="0.35"/>
    <row r="34627" s="8" customFormat="1" x14ac:dyDescent="0.35"/>
    <row r="34628" s="8" customFormat="1" x14ac:dyDescent="0.35"/>
    <row r="34629" s="8" customFormat="1" x14ac:dyDescent="0.35"/>
    <row r="34630" s="8" customFormat="1" x14ac:dyDescent="0.35"/>
    <row r="34631" s="8" customFormat="1" x14ac:dyDescent="0.35"/>
    <row r="34632" s="8" customFormat="1" x14ac:dyDescent="0.35"/>
    <row r="34633" s="8" customFormat="1" x14ac:dyDescent="0.35"/>
    <row r="34634" s="8" customFormat="1" x14ac:dyDescent="0.35"/>
    <row r="34635" s="8" customFormat="1" x14ac:dyDescent="0.35"/>
    <row r="34636" s="8" customFormat="1" x14ac:dyDescent="0.35"/>
    <row r="34637" s="8" customFormat="1" x14ac:dyDescent="0.35"/>
    <row r="34638" s="8" customFormat="1" x14ac:dyDescent="0.35"/>
    <row r="34639" s="8" customFormat="1" x14ac:dyDescent="0.35"/>
    <row r="34640" s="8" customFormat="1" x14ac:dyDescent="0.35"/>
    <row r="34641" s="8" customFormat="1" x14ac:dyDescent="0.35"/>
    <row r="34642" s="8" customFormat="1" x14ac:dyDescent="0.35"/>
    <row r="34643" s="8" customFormat="1" x14ac:dyDescent="0.35"/>
    <row r="34644" s="8" customFormat="1" x14ac:dyDescent="0.35"/>
    <row r="34645" s="8" customFormat="1" x14ac:dyDescent="0.35"/>
    <row r="34646" s="8" customFormat="1" x14ac:dyDescent="0.35"/>
    <row r="34647" s="8" customFormat="1" x14ac:dyDescent="0.35"/>
    <row r="34648" s="8" customFormat="1" x14ac:dyDescent="0.35"/>
    <row r="34649" s="8" customFormat="1" x14ac:dyDescent="0.35"/>
    <row r="34650" s="8" customFormat="1" x14ac:dyDescent="0.35"/>
    <row r="34651" s="8" customFormat="1" x14ac:dyDescent="0.35"/>
    <row r="34652" s="8" customFormat="1" x14ac:dyDescent="0.35"/>
    <row r="34653" s="8" customFormat="1" x14ac:dyDescent="0.35"/>
    <row r="34654" s="8" customFormat="1" x14ac:dyDescent="0.35"/>
    <row r="34655" s="8" customFormat="1" x14ac:dyDescent="0.35"/>
    <row r="34656" s="8" customFormat="1" x14ac:dyDescent="0.35"/>
    <row r="34657" s="8" customFormat="1" x14ac:dyDescent="0.35"/>
    <row r="34658" s="8" customFormat="1" x14ac:dyDescent="0.35"/>
    <row r="34659" s="8" customFormat="1" x14ac:dyDescent="0.35"/>
    <row r="34660" s="8" customFormat="1" x14ac:dyDescent="0.35"/>
    <row r="34661" s="8" customFormat="1" x14ac:dyDescent="0.35"/>
    <row r="34662" s="8" customFormat="1" x14ac:dyDescent="0.35"/>
    <row r="34663" s="8" customFormat="1" x14ac:dyDescent="0.35"/>
    <row r="34664" s="8" customFormat="1" x14ac:dyDescent="0.35"/>
    <row r="34665" s="8" customFormat="1" x14ac:dyDescent="0.35"/>
    <row r="34666" s="8" customFormat="1" x14ac:dyDescent="0.35"/>
    <row r="34667" s="8" customFormat="1" x14ac:dyDescent="0.35"/>
    <row r="34668" s="8" customFormat="1" x14ac:dyDescent="0.35"/>
    <row r="34669" s="8" customFormat="1" x14ac:dyDescent="0.35"/>
    <row r="34670" s="8" customFormat="1" x14ac:dyDescent="0.35"/>
    <row r="34671" s="8" customFormat="1" x14ac:dyDescent="0.35"/>
    <row r="34672" s="8" customFormat="1" x14ac:dyDescent="0.35"/>
    <row r="34673" s="8" customFormat="1" x14ac:dyDescent="0.35"/>
    <row r="34674" s="8" customFormat="1" x14ac:dyDescent="0.35"/>
    <row r="34675" s="8" customFormat="1" x14ac:dyDescent="0.35"/>
    <row r="34676" s="8" customFormat="1" x14ac:dyDescent="0.35"/>
    <row r="34677" s="8" customFormat="1" x14ac:dyDescent="0.35"/>
    <row r="34678" s="8" customFormat="1" x14ac:dyDescent="0.35"/>
    <row r="34679" s="8" customFormat="1" x14ac:dyDescent="0.35"/>
    <row r="34680" s="8" customFormat="1" x14ac:dyDescent="0.35"/>
    <row r="34681" s="8" customFormat="1" x14ac:dyDescent="0.35"/>
    <row r="34682" s="8" customFormat="1" x14ac:dyDescent="0.35"/>
    <row r="34683" s="8" customFormat="1" x14ac:dyDescent="0.35"/>
    <row r="34684" s="8" customFormat="1" x14ac:dyDescent="0.35"/>
    <row r="34685" s="8" customFormat="1" x14ac:dyDescent="0.35"/>
    <row r="34686" s="8" customFormat="1" x14ac:dyDescent="0.35"/>
    <row r="34687" s="8" customFormat="1" x14ac:dyDescent="0.35"/>
    <row r="34688" s="8" customFormat="1" x14ac:dyDescent="0.35"/>
    <row r="34689" s="8" customFormat="1" x14ac:dyDescent="0.35"/>
    <row r="34690" s="8" customFormat="1" x14ac:dyDescent="0.35"/>
    <row r="34691" s="8" customFormat="1" x14ac:dyDescent="0.35"/>
    <row r="34692" s="8" customFormat="1" x14ac:dyDescent="0.35"/>
    <row r="34693" s="8" customFormat="1" x14ac:dyDescent="0.35"/>
    <row r="34694" s="8" customFormat="1" x14ac:dyDescent="0.35"/>
    <row r="34695" s="8" customFormat="1" x14ac:dyDescent="0.35"/>
    <row r="34696" s="8" customFormat="1" x14ac:dyDescent="0.35"/>
    <row r="34697" s="8" customFormat="1" x14ac:dyDescent="0.35"/>
    <row r="34698" s="8" customFormat="1" x14ac:dyDescent="0.35"/>
    <row r="34699" s="8" customFormat="1" x14ac:dyDescent="0.35"/>
    <row r="34700" s="8" customFormat="1" x14ac:dyDescent="0.35"/>
    <row r="34701" s="8" customFormat="1" x14ac:dyDescent="0.35"/>
    <row r="34702" s="8" customFormat="1" x14ac:dyDescent="0.35"/>
    <row r="34703" s="8" customFormat="1" x14ac:dyDescent="0.35"/>
    <row r="34704" s="8" customFormat="1" x14ac:dyDescent="0.35"/>
    <row r="34705" s="8" customFormat="1" x14ac:dyDescent="0.35"/>
    <row r="34706" s="8" customFormat="1" x14ac:dyDescent="0.35"/>
    <row r="34707" s="8" customFormat="1" x14ac:dyDescent="0.35"/>
    <row r="34708" s="8" customFormat="1" x14ac:dyDescent="0.35"/>
    <row r="34709" s="8" customFormat="1" x14ac:dyDescent="0.35"/>
    <row r="34710" s="8" customFormat="1" x14ac:dyDescent="0.35"/>
    <row r="34711" s="8" customFormat="1" x14ac:dyDescent="0.35"/>
    <row r="34712" s="8" customFormat="1" x14ac:dyDescent="0.35"/>
    <row r="34713" s="8" customFormat="1" x14ac:dyDescent="0.35"/>
    <row r="34714" s="8" customFormat="1" x14ac:dyDescent="0.35"/>
    <row r="34715" s="8" customFormat="1" x14ac:dyDescent="0.35"/>
    <row r="34716" s="8" customFormat="1" x14ac:dyDescent="0.35"/>
    <row r="34717" s="8" customFormat="1" x14ac:dyDescent="0.35"/>
    <row r="34718" s="8" customFormat="1" x14ac:dyDescent="0.35"/>
    <row r="34719" s="8" customFormat="1" x14ac:dyDescent="0.35"/>
    <row r="34720" s="8" customFormat="1" x14ac:dyDescent="0.35"/>
    <row r="34721" s="8" customFormat="1" x14ac:dyDescent="0.35"/>
    <row r="34722" s="8" customFormat="1" x14ac:dyDescent="0.35"/>
    <row r="34723" s="8" customFormat="1" x14ac:dyDescent="0.35"/>
    <row r="34724" s="8" customFormat="1" x14ac:dyDescent="0.35"/>
    <row r="34725" s="8" customFormat="1" x14ac:dyDescent="0.35"/>
    <row r="34726" s="8" customFormat="1" x14ac:dyDescent="0.35"/>
    <row r="34727" s="8" customFormat="1" x14ac:dyDescent="0.35"/>
    <row r="34728" s="8" customFormat="1" x14ac:dyDescent="0.35"/>
    <row r="34729" s="8" customFormat="1" x14ac:dyDescent="0.35"/>
    <row r="34730" s="8" customFormat="1" x14ac:dyDescent="0.35"/>
    <row r="34731" s="8" customFormat="1" x14ac:dyDescent="0.35"/>
    <row r="34732" s="8" customFormat="1" x14ac:dyDescent="0.35"/>
    <row r="34733" s="8" customFormat="1" x14ac:dyDescent="0.35"/>
    <row r="34734" s="8" customFormat="1" x14ac:dyDescent="0.35"/>
    <row r="34735" s="8" customFormat="1" x14ac:dyDescent="0.35"/>
    <row r="34736" s="8" customFormat="1" x14ac:dyDescent="0.35"/>
    <row r="34737" s="8" customFormat="1" x14ac:dyDescent="0.35"/>
    <row r="34738" s="8" customFormat="1" x14ac:dyDescent="0.35"/>
    <row r="34739" s="8" customFormat="1" x14ac:dyDescent="0.35"/>
    <row r="34740" s="8" customFormat="1" x14ac:dyDescent="0.35"/>
    <row r="34741" s="8" customFormat="1" x14ac:dyDescent="0.35"/>
    <row r="34742" s="8" customFormat="1" x14ac:dyDescent="0.35"/>
    <row r="34743" s="8" customFormat="1" x14ac:dyDescent="0.35"/>
    <row r="34744" s="8" customFormat="1" x14ac:dyDescent="0.35"/>
    <row r="34745" s="8" customFormat="1" x14ac:dyDescent="0.35"/>
    <row r="34746" s="8" customFormat="1" x14ac:dyDescent="0.35"/>
    <row r="34747" s="8" customFormat="1" x14ac:dyDescent="0.35"/>
    <row r="34748" s="8" customFormat="1" x14ac:dyDescent="0.35"/>
    <row r="34749" s="8" customFormat="1" x14ac:dyDescent="0.35"/>
    <row r="34750" s="8" customFormat="1" x14ac:dyDescent="0.35"/>
    <row r="34751" s="8" customFormat="1" x14ac:dyDescent="0.35"/>
    <row r="34752" s="8" customFormat="1" x14ac:dyDescent="0.35"/>
    <row r="34753" s="8" customFormat="1" x14ac:dyDescent="0.35"/>
    <row r="34754" s="8" customFormat="1" x14ac:dyDescent="0.35"/>
    <row r="34755" s="8" customFormat="1" x14ac:dyDescent="0.35"/>
    <row r="34756" s="8" customFormat="1" x14ac:dyDescent="0.35"/>
    <row r="34757" s="8" customFormat="1" x14ac:dyDescent="0.35"/>
    <row r="34758" s="8" customFormat="1" x14ac:dyDescent="0.35"/>
    <row r="34759" s="8" customFormat="1" x14ac:dyDescent="0.35"/>
    <row r="34760" s="8" customFormat="1" x14ac:dyDescent="0.35"/>
    <row r="34761" s="8" customFormat="1" x14ac:dyDescent="0.35"/>
    <row r="34762" s="8" customFormat="1" x14ac:dyDescent="0.35"/>
    <row r="34763" s="8" customFormat="1" x14ac:dyDescent="0.35"/>
    <row r="34764" s="8" customFormat="1" x14ac:dyDescent="0.35"/>
    <row r="34765" s="8" customFormat="1" x14ac:dyDescent="0.35"/>
    <row r="34766" s="8" customFormat="1" x14ac:dyDescent="0.35"/>
    <row r="34767" s="8" customFormat="1" x14ac:dyDescent="0.35"/>
    <row r="34768" s="8" customFormat="1" x14ac:dyDescent="0.35"/>
    <row r="34769" s="8" customFormat="1" x14ac:dyDescent="0.35"/>
    <row r="34770" s="8" customFormat="1" x14ac:dyDescent="0.35"/>
    <row r="34771" s="8" customFormat="1" x14ac:dyDescent="0.35"/>
    <row r="34772" s="8" customFormat="1" x14ac:dyDescent="0.35"/>
    <row r="34773" s="8" customFormat="1" x14ac:dyDescent="0.35"/>
    <row r="34774" s="8" customFormat="1" x14ac:dyDescent="0.35"/>
    <row r="34775" s="8" customFormat="1" x14ac:dyDescent="0.35"/>
    <row r="34776" s="8" customFormat="1" x14ac:dyDescent="0.35"/>
    <row r="34777" s="8" customFormat="1" x14ac:dyDescent="0.35"/>
    <row r="34778" s="8" customFormat="1" x14ac:dyDescent="0.35"/>
    <row r="34779" s="8" customFormat="1" x14ac:dyDescent="0.35"/>
    <row r="34780" s="8" customFormat="1" x14ac:dyDescent="0.35"/>
    <row r="34781" s="8" customFormat="1" x14ac:dyDescent="0.35"/>
    <row r="34782" s="8" customFormat="1" x14ac:dyDescent="0.35"/>
    <row r="34783" s="8" customFormat="1" x14ac:dyDescent="0.35"/>
    <row r="34784" s="8" customFormat="1" x14ac:dyDescent="0.35"/>
    <row r="34785" s="8" customFormat="1" x14ac:dyDescent="0.35"/>
    <row r="34786" s="8" customFormat="1" x14ac:dyDescent="0.35"/>
    <row r="34787" s="8" customFormat="1" x14ac:dyDescent="0.35"/>
    <row r="34788" s="8" customFormat="1" x14ac:dyDescent="0.35"/>
    <row r="34789" s="8" customFormat="1" x14ac:dyDescent="0.35"/>
    <row r="34790" s="8" customFormat="1" x14ac:dyDescent="0.35"/>
    <row r="34791" s="8" customFormat="1" x14ac:dyDescent="0.35"/>
    <row r="34792" s="8" customFormat="1" x14ac:dyDescent="0.35"/>
    <row r="34793" s="8" customFormat="1" x14ac:dyDescent="0.35"/>
    <row r="34794" s="8" customFormat="1" x14ac:dyDescent="0.35"/>
    <row r="34795" s="8" customFormat="1" x14ac:dyDescent="0.35"/>
    <row r="34796" s="8" customFormat="1" x14ac:dyDescent="0.35"/>
    <row r="34797" s="8" customFormat="1" x14ac:dyDescent="0.35"/>
    <row r="34798" s="8" customFormat="1" x14ac:dyDescent="0.35"/>
    <row r="34799" s="8" customFormat="1" x14ac:dyDescent="0.35"/>
    <row r="34800" s="8" customFormat="1" x14ac:dyDescent="0.35"/>
    <row r="34801" s="8" customFormat="1" x14ac:dyDescent="0.35"/>
    <row r="34802" s="8" customFormat="1" x14ac:dyDescent="0.35"/>
    <row r="34803" s="8" customFormat="1" x14ac:dyDescent="0.35"/>
    <row r="34804" s="8" customFormat="1" x14ac:dyDescent="0.35"/>
    <row r="34805" s="8" customFormat="1" x14ac:dyDescent="0.35"/>
    <row r="34806" s="8" customFormat="1" x14ac:dyDescent="0.35"/>
    <row r="34807" s="8" customFormat="1" x14ac:dyDescent="0.35"/>
    <row r="34808" s="8" customFormat="1" x14ac:dyDescent="0.35"/>
    <row r="34809" s="8" customFormat="1" x14ac:dyDescent="0.35"/>
    <row r="34810" s="8" customFormat="1" x14ac:dyDescent="0.35"/>
    <row r="34811" s="8" customFormat="1" x14ac:dyDescent="0.35"/>
    <row r="34812" s="8" customFormat="1" x14ac:dyDescent="0.35"/>
    <row r="34813" s="8" customFormat="1" x14ac:dyDescent="0.35"/>
    <row r="34814" s="8" customFormat="1" x14ac:dyDescent="0.35"/>
    <row r="34815" s="8" customFormat="1" x14ac:dyDescent="0.35"/>
    <row r="34816" s="8" customFormat="1" x14ac:dyDescent="0.35"/>
    <row r="34817" s="8" customFormat="1" x14ac:dyDescent="0.35"/>
    <row r="34818" s="8" customFormat="1" x14ac:dyDescent="0.35"/>
    <row r="34819" s="8" customFormat="1" x14ac:dyDescent="0.35"/>
    <row r="34820" s="8" customFormat="1" x14ac:dyDescent="0.35"/>
    <row r="34821" s="8" customFormat="1" x14ac:dyDescent="0.35"/>
    <row r="34822" s="8" customFormat="1" x14ac:dyDescent="0.35"/>
    <row r="34823" s="8" customFormat="1" x14ac:dyDescent="0.35"/>
    <row r="34824" s="8" customFormat="1" x14ac:dyDescent="0.35"/>
    <row r="34825" s="8" customFormat="1" x14ac:dyDescent="0.35"/>
    <row r="34826" s="8" customFormat="1" x14ac:dyDescent="0.35"/>
    <row r="34827" s="8" customFormat="1" x14ac:dyDescent="0.35"/>
    <row r="34828" s="8" customFormat="1" x14ac:dyDescent="0.35"/>
    <row r="34829" s="8" customFormat="1" x14ac:dyDescent="0.35"/>
    <row r="34830" s="8" customFormat="1" x14ac:dyDescent="0.35"/>
    <row r="34831" s="8" customFormat="1" x14ac:dyDescent="0.35"/>
    <row r="34832" s="8" customFormat="1" x14ac:dyDescent="0.35"/>
    <row r="34833" s="8" customFormat="1" x14ac:dyDescent="0.35"/>
    <row r="34834" s="8" customFormat="1" x14ac:dyDescent="0.35"/>
    <row r="34835" s="8" customFormat="1" x14ac:dyDescent="0.35"/>
    <row r="34836" s="8" customFormat="1" x14ac:dyDescent="0.35"/>
    <row r="34837" s="8" customFormat="1" x14ac:dyDescent="0.35"/>
    <row r="34838" s="8" customFormat="1" x14ac:dyDescent="0.35"/>
    <row r="34839" s="8" customFormat="1" x14ac:dyDescent="0.35"/>
    <row r="34840" s="8" customFormat="1" x14ac:dyDescent="0.35"/>
    <row r="34841" s="8" customFormat="1" x14ac:dyDescent="0.35"/>
    <row r="34842" s="8" customFormat="1" x14ac:dyDescent="0.35"/>
    <row r="34843" s="8" customFormat="1" x14ac:dyDescent="0.35"/>
    <row r="34844" s="8" customFormat="1" x14ac:dyDescent="0.35"/>
    <row r="34845" s="8" customFormat="1" x14ac:dyDescent="0.35"/>
    <row r="34846" s="8" customFormat="1" x14ac:dyDescent="0.35"/>
    <row r="34847" s="8" customFormat="1" x14ac:dyDescent="0.35"/>
    <row r="34848" s="8" customFormat="1" x14ac:dyDescent="0.35"/>
    <row r="34849" s="8" customFormat="1" x14ac:dyDescent="0.35"/>
    <row r="34850" s="8" customFormat="1" x14ac:dyDescent="0.35"/>
    <row r="34851" s="8" customFormat="1" x14ac:dyDescent="0.35"/>
    <row r="34852" s="8" customFormat="1" x14ac:dyDescent="0.35"/>
    <row r="34853" s="8" customFormat="1" x14ac:dyDescent="0.35"/>
    <row r="34854" s="8" customFormat="1" x14ac:dyDescent="0.35"/>
    <row r="34855" s="8" customFormat="1" x14ac:dyDescent="0.35"/>
    <row r="34856" s="8" customFormat="1" x14ac:dyDescent="0.35"/>
    <row r="34857" s="8" customFormat="1" x14ac:dyDescent="0.35"/>
    <row r="34858" s="8" customFormat="1" x14ac:dyDescent="0.35"/>
    <row r="34859" s="8" customFormat="1" x14ac:dyDescent="0.35"/>
    <row r="34860" s="8" customFormat="1" x14ac:dyDescent="0.35"/>
    <row r="34861" s="8" customFormat="1" x14ac:dyDescent="0.35"/>
    <row r="34862" s="8" customFormat="1" x14ac:dyDescent="0.35"/>
    <row r="34863" s="8" customFormat="1" x14ac:dyDescent="0.35"/>
    <row r="34864" s="8" customFormat="1" x14ac:dyDescent="0.35"/>
    <row r="34865" s="8" customFormat="1" x14ac:dyDescent="0.35"/>
    <row r="34866" s="8" customFormat="1" x14ac:dyDescent="0.35"/>
    <row r="34867" s="8" customFormat="1" x14ac:dyDescent="0.35"/>
    <row r="34868" s="8" customFormat="1" x14ac:dyDescent="0.35"/>
    <row r="34869" s="8" customFormat="1" x14ac:dyDescent="0.35"/>
    <row r="34870" s="8" customFormat="1" x14ac:dyDescent="0.35"/>
    <row r="34871" s="8" customFormat="1" x14ac:dyDescent="0.35"/>
    <row r="34872" s="8" customFormat="1" x14ac:dyDescent="0.35"/>
    <row r="34873" s="8" customFormat="1" x14ac:dyDescent="0.35"/>
    <row r="34874" s="8" customFormat="1" x14ac:dyDescent="0.35"/>
    <row r="34875" s="8" customFormat="1" x14ac:dyDescent="0.35"/>
    <row r="34876" s="8" customFormat="1" x14ac:dyDescent="0.35"/>
    <row r="34877" s="8" customFormat="1" x14ac:dyDescent="0.35"/>
    <row r="34878" s="8" customFormat="1" x14ac:dyDescent="0.35"/>
    <row r="34879" s="8" customFormat="1" x14ac:dyDescent="0.35"/>
    <row r="34880" s="8" customFormat="1" x14ac:dyDescent="0.35"/>
    <row r="34881" s="8" customFormat="1" x14ac:dyDescent="0.35"/>
    <row r="34882" s="8" customFormat="1" x14ac:dyDescent="0.35"/>
    <row r="34883" s="8" customFormat="1" x14ac:dyDescent="0.35"/>
    <row r="34884" s="8" customFormat="1" x14ac:dyDescent="0.35"/>
    <row r="34885" s="8" customFormat="1" x14ac:dyDescent="0.35"/>
    <row r="34886" s="8" customFormat="1" x14ac:dyDescent="0.35"/>
    <row r="34887" s="8" customFormat="1" x14ac:dyDescent="0.35"/>
    <row r="34888" s="8" customFormat="1" x14ac:dyDescent="0.35"/>
    <row r="34889" s="8" customFormat="1" x14ac:dyDescent="0.35"/>
    <row r="34890" s="8" customFormat="1" x14ac:dyDescent="0.35"/>
    <row r="34891" s="8" customFormat="1" x14ac:dyDescent="0.35"/>
    <row r="34892" s="8" customFormat="1" x14ac:dyDescent="0.35"/>
    <row r="34893" s="8" customFormat="1" x14ac:dyDescent="0.35"/>
    <row r="34894" s="8" customFormat="1" x14ac:dyDescent="0.35"/>
    <row r="34895" s="8" customFormat="1" x14ac:dyDescent="0.35"/>
    <row r="34896" s="8" customFormat="1" x14ac:dyDescent="0.35"/>
    <row r="34897" s="8" customFormat="1" x14ac:dyDescent="0.35"/>
    <row r="34898" s="8" customFormat="1" x14ac:dyDescent="0.35"/>
    <row r="34899" s="8" customFormat="1" x14ac:dyDescent="0.35"/>
    <row r="34900" s="8" customFormat="1" x14ac:dyDescent="0.35"/>
    <row r="34901" s="8" customFormat="1" x14ac:dyDescent="0.35"/>
    <row r="34902" s="8" customFormat="1" x14ac:dyDescent="0.35"/>
    <row r="34903" s="8" customFormat="1" x14ac:dyDescent="0.35"/>
    <row r="34904" s="8" customFormat="1" x14ac:dyDescent="0.35"/>
    <row r="34905" s="8" customFormat="1" x14ac:dyDescent="0.35"/>
    <row r="34906" s="8" customFormat="1" x14ac:dyDescent="0.35"/>
    <row r="34907" s="8" customFormat="1" x14ac:dyDescent="0.35"/>
    <row r="34908" s="8" customFormat="1" x14ac:dyDescent="0.35"/>
    <row r="34909" s="8" customFormat="1" x14ac:dyDescent="0.35"/>
    <row r="34910" s="8" customFormat="1" x14ac:dyDescent="0.35"/>
    <row r="34911" s="8" customFormat="1" x14ac:dyDescent="0.35"/>
    <row r="34912" s="8" customFormat="1" x14ac:dyDescent="0.35"/>
    <row r="34913" s="8" customFormat="1" x14ac:dyDescent="0.35"/>
    <row r="34914" s="8" customFormat="1" x14ac:dyDescent="0.35"/>
    <row r="34915" s="8" customFormat="1" x14ac:dyDescent="0.35"/>
    <row r="34916" s="8" customFormat="1" x14ac:dyDescent="0.35"/>
    <row r="34917" s="8" customFormat="1" x14ac:dyDescent="0.35"/>
    <row r="34918" s="8" customFormat="1" x14ac:dyDescent="0.35"/>
    <row r="34919" s="8" customFormat="1" x14ac:dyDescent="0.35"/>
    <row r="34920" s="8" customFormat="1" x14ac:dyDescent="0.35"/>
    <row r="34921" s="8" customFormat="1" x14ac:dyDescent="0.35"/>
    <row r="34922" s="8" customFormat="1" x14ac:dyDescent="0.35"/>
    <row r="34923" s="8" customFormat="1" x14ac:dyDescent="0.35"/>
    <row r="34924" s="8" customFormat="1" x14ac:dyDescent="0.35"/>
    <row r="34925" s="8" customFormat="1" x14ac:dyDescent="0.35"/>
    <row r="34926" s="8" customFormat="1" x14ac:dyDescent="0.35"/>
    <row r="34927" s="8" customFormat="1" x14ac:dyDescent="0.35"/>
    <row r="34928" s="8" customFormat="1" x14ac:dyDescent="0.35"/>
    <row r="34929" s="8" customFormat="1" x14ac:dyDescent="0.35"/>
    <row r="34930" s="8" customFormat="1" x14ac:dyDescent="0.35"/>
    <row r="34931" s="8" customFormat="1" x14ac:dyDescent="0.35"/>
    <row r="34932" s="8" customFormat="1" x14ac:dyDescent="0.35"/>
    <row r="34933" s="8" customFormat="1" x14ac:dyDescent="0.35"/>
    <row r="34934" s="8" customFormat="1" x14ac:dyDescent="0.35"/>
    <row r="34935" s="8" customFormat="1" x14ac:dyDescent="0.35"/>
    <row r="34936" s="8" customFormat="1" x14ac:dyDescent="0.35"/>
    <row r="34937" s="8" customFormat="1" x14ac:dyDescent="0.35"/>
    <row r="34938" s="8" customFormat="1" x14ac:dyDescent="0.35"/>
    <row r="34939" s="8" customFormat="1" x14ac:dyDescent="0.35"/>
    <row r="34940" s="8" customFormat="1" x14ac:dyDescent="0.35"/>
    <row r="34941" s="8" customFormat="1" x14ac:dyDescent="0.35"/>
    <row r="34942" s="8" customFormat="1" x14ac:dyDescent="0.35"/>
    <row r="34943" s="8" customFormat="1" x14ac:dyDescent="0.35"/>
    <row r="34944" s="8" customFormat="1" x14ac:dyDescent="0.35"/>
    <row r="34945" s="8" customFormat="1" x14ac:dyDescent="0.35"/>
    <row r="34946" s="8" customFormat="1" x14ac:dyDescent="0.35"/>
    <row r="34947" s="8" customFormat="1" x14ac:dyDescent="0.35"/>
    <row r="34948" s="8" customFormat="1" x14ac:dyDescent="0.35"/>
    <row r="34949" s="8" customFormat="1" x14ac:dyDescent="0.35"/>
    <row r="34950" s="8" customFormat="1" x14ac:dyDescent="0.35"/>
    <row r="34951" s="8" customFormat="1" x14ac:dyDescent="0.35"/>
    <row r="34952" s="8" customFormat="1" x14ac:dyDescent="0.35"/>
    <row r="34953" s="8" customFormat="1" x14ac:dyDescent="0.35"/>
    <row r="34954" s="8" customFormat="1" x14ac:dyDescent="0.35"/>
    <row r="34955" s="8" customFormat="1" x14ac:dyDescent="0.35"/>
    <row r="34956" s="8" customFormat="1" x14ac:dyDescent="0.35"/>
    <row r="34957" s="8" customFormat="1" x14ac:dyDescent="0.35"/>
    <row r="34958" s="8" customFormat="1" x14ac:dyDescent="0.35"/>
    <row r="34959" s="8" customFormat="1" x14ac:dyDescent="0.35"/>
    <row r="34960" s="8" customFormat="1" x14ac:dyDescent="0.35"/>
    <row r="34961" s="8" customFormat="1" x14ac:dyDescent="0.35"/>
    <row r="34962" s="8" customFormat="1" x14ac:dyDescent="0.35"/>
    <row r="34963" s="8" customFormat="1" x14ac:dyDescent="0.35"/>
    <row r="34964" s="8" customFormat="1" x14ac:dyDescent="0.35"/>
    <row r="34965" s="8" customFormat="1" x14ac:dyDescent="0.35"/>
    <row r="34966" s="8" customFormat="1" x14ac:dyDescent="0.35"/>
    <row r="34967" s="8" customFormat="1" x14ac:dyDescent="0.35"/>
    <row r="34968" s="8" customFormat="1" x14ac:dyDescent="0.35"/>
    <row r="34969" s="8" customFormat="1" x14ac:dyDescent="0.35"/>
    <row r="34970" s="8" customFormat="1" x14ac:dyDescent="0.35"/>
    <row r="34971" s="8" customFormat="1" x14ac:dyDescent="0.35"/>
    <row r="34972" s="8" customFormat="1" x14ac:dyDescent="0.35"/>
    <row r="34973" s="8" customFormat="1" x14ac:dyDescent="0.35"/>
    <row r="34974" s="8" customFormat="1" x14ac:dyDescent="0.35"/>
    <row r="34975" s="8" customFormat="1" x14ac:dyDescent="0.35"/>
    <row r="34976" s="8" customFormat="1" x14ac:dyDescent="0.35"/>
    <row r="34977" s="8" customFormat="1" x14ac:dyDescent="0.35"/>
    <row r="34978" s="8" customFormat="1" x14ac:dyDescent="0.35"/>
    <row r="34979" s="8" customFormat="1" x14ac:dyDescent="0.35"/>
    <row r="34980" s="8" customFormat="1" x14ac:dyDescent="0.35"/>
    <row r="34981" s="8" customFormat="1" x14ac:dyDescent="0.35"/>
    <row r="34982" s="8" customFormat="1" x14ac:dyDescent="0.35"/>
    <row r="34983" s="8" customFormat="1" x14ac:dyDescent="0.35"/>
    <row r="34984" s="8" customFormat="1" x14ac:dyDescent="0.35"/>
    <row r="34985" s="8" customFormat="1" x14ac:dyDescent="0.35"/>
    <row r="34986" s="8" customFormat="1" x14ac:dyDescent="0.35"/>
    <row r="34987" s="8" customFormat="1" x14ac:dyDescent="0.35"/>
    <row r="34988" s="8" customFormat="1" x14ac:dyDescent="0.35"/>
    <row r="34989" s="8" customFormat="1" x14ac:dyDescent="0.35"/>
    <row r="34990" s="8" customFormat="1" x14ac:dyDescent="0.35"/>
    <row r="34991" s="8" customFormat="1" x14ac:dyDescent="0.35"/>
    <row r="34992" s="8" customFormat="1" x14ac:dyDescent="0.35"/>
    <row r="34993" s="8" customFormat="1" x14ac:dyDescent="0.35"/>
    <row r="34994" s="8" customFormat="1" x14ac:dyDescent="0.35"/>
    <row r="34995" s="8" customFormat="1" x14ac:dyDescent="0.35"/>
    <row r="34996" s="8" customFormat="1" x14ac:dyDescent="0.35"/>
    <row r="34997" s="8" customFormat="1" x14ac:dyDescent="0.35"/>
    <row r="34998" s="8" customFormat="1" x14ac:dyDescent="0.35"/>
    <row r="34999" s="8" customFormat="1" x14ac:dyDescent="0.35"/>
    <row r="35000" s="8" customFormat="1" x14ac:dyDescent="0.35"/>
    <row r="35001" s="8" customFormat="1" x14ac:dyDescent="0.35"/>
    <row r="35002" s="8" customFormat="1" x14ac:dyDescent="0.35"/>
    <row r="35003" s="8" customFormat="1" x14ac:dyDescent="0.35"/>
    <row r="35004" s="8" customFormat="1" x14ac:dyDescent="0.35"/>
    <row r="35005" s="8" customFormat="1" x14ac:dyDescent="0.35"/>
    <row r="35006" s="8" customFormat="1" x14ac:dyDescent="0.35"/>
    <row r="35007" s="8" customFormat="1" x14ac:dyDescent="0.35"/>
    <row r="35008" s="8" customFormat="1" x14ac:dyDescent="0.35"/>
    <row r="35009" s="8" customFormat="1" x14ac:dyDescent="0.35"/>
    <row r="35010" s="8" customFormat="1" x14ac:dyDescent="0.35"/>
    <row r="35011" s="8" customFormat="1" x14ac:dyDescent="0.35"/>
    <row r="35012" s="8" customFormat="1" x14ac:dyDescent="0.35"/>
    <row r="35013" s="8" customFormat="1" x14ac:dyDescent="0.35"/>
    <row r="35014" s="8" customFormat="1" x14ac:dyDescent="0.35"/>
    <row r="35015" s="8" customFormat="1" x14ac:dyDescent="0.35"/>
    <row r="35016" s="8" customFormat="1" x14ac:dyDescent="0.35"/>
    <row r="35017" s="8" customFormat="1" x14ac:dyDescent="0.35"/>
    <row r="35018" s="8" customFormat="1" x14ac:dyDescent="0.35"/>
    <row r="35019" s="8" customFormat="1" x14ac:dyDescent="0.35"/>
    <row r="35020" s="8" customFormat="1" x14ac:dyDescent="0.35"/>
    <row r="35021" s="8" customFormat="1" x14ac:dyDescent="0.35"/>
    <row r="35022" s="8" customFormat="1" x14ac:dyDescent="0.35"/>
    <row r="35023" s="8" customFormat="1" x14ac:dyDescent="0.35"/>
    <row r="35024" s="8" customFormat="1" x14ac:dyDescent="0.35"/>
    <row r="35025" s="8" customFormat="1" x14ac:dyDescent="0.35"/>
    <row r="35026" s="8" customFormat="1" x14ac:dyDescent="0.35"/>
    <row r="35027" s="8" customFormat="1" x14ac:dyDescent="0.35"/>
    <row r="35028" s="8" customFormat="1" x14ac:dyDescent="0.35"/>
    <row r="35029" s="8" customFormat="1" x14ac:dyDescent="0.35"/>
    <row r="35030" s="8" customFormat="1" x14ac:dyDescent="0.35"/>
    <row r="35031" s="8" customFormat="1" x14ac:dyDescent="0.35"/>
    <row r="35032" s="8" customFormat="1" x14ac:dyDescent="0.35"/>
    <row r="35033" s="8" customFormat="1" x14ac:dyDescent="0.35"/>
    <row r="35034" s="8" customFormat="1" x14ac:dyDescent="0.35"/>
    <row r="35035" s="8" customFormat="1" x14ac:dyDescent="0.35"/>
    <row r="35036" s="8" customFormat="1" x14ac:dyDescent="0.35"/>
    <row r="35037" s="8" customFormat="1" x14ac:dyDescent="0.35"/>
    <row r="35038" s="8" customFormat="1" x14ac:dyDescent="0.35"/>
    <row r="35039" s="8" customFormat="1" x14ac:dyDescent="0.35"/>
    <row r="35040" s="8" customFormat="1" x14ac:dyDescent="0.35"/>
    <row r="35041" s="8" customFormat="1" x14ac:dyDescent="0.35"/>
    <row r="35042" s="8" customFormat="1" x14ac:dyDescent="0.35"/>
    <row r="35043" s="8" customFormat="1" x14ac:dyDescent="0.35"/>
    <row r="35044" s="8" customFormat="1" x14ac:dyDescent="0.35"/>
    <row r="35045" s="8" customFormat="1" x14ac:dyDescent="0.35"/>
    <row r="35046" s="8" customFormat="1" x14ac:dyDescent="0.35"/>
    <row r="35047" s="8" customFormat="1" x14ac:dyDescent="0.35"/>
    <row r="35048" s="8" customFormat="1" x14ac:dyDescent="0.35"/>
    <row r="35049" s="8" customFormat="1" x14ac:dyDescent="0.35"/>
    <row r="35050" s="8" customFormat="1" x14ac:dyDescent="0.35"/>
    <row r="35051" s="8" customFormat="1" x14ac:dyDescent="0.35"/>
    <row r="35052" s="8" customFormat="1" x14ac:dyDescent="0.35"/>
    <row r="35053" s="8" customFormat="1" x14ac:dyDescent="0.35"/>
    <row r="35054" s="8" customFormat="1" x14ac:dyDescent="0.35"/>
    <row r="35055" s="8" customFormat="1" x14ac:dyDescent="0.35"/>
    <row r="35056" s="8" customFormat="1" x14ac:dyDescent="0.35"/>
    <row r="35057" s="8" customFormat="1" x14ac:dyDescent="0.35"/>
    <row r="35058" s="8" customFormat="1" x14ac:dyDescent="0.35"/>
    <row r="35059" s="8" customFormat="1" x14ac:dyDescent="0.35"/>
    <row r="35060" s="8" customFormat="1" x14ac:dyDescent="0.35"/>
    <row r="35061" s="8" customFormat="1" x14ac:dyDescent="0.35"/>
    <row r="35062" s="8" customFormat="1" x14ac:dyDescent="0.35"/>
    <row r="35063" s="8" customFormat="1" x14ac:dyDescent="0.35"/>
    <row r="35064" s="8" customFormat="1" x14ac:dyDescent="0.35"/>
    <row r="35065" s="8" customFormat="1" x14ac:dyDescent="0.35"/>
    <row r="35066" s="8" customFormat="1" x14ac:dyDescent="0.35"/>
    <row r="35067" s="8" customFormat="1" x14ac:dyDescent="0.35"/>
    <row r="35068" s="8" customFormat="1" x14ac:dyDescent="0.35"/>
    <row r="35069" s="8" customFormat="1" x14ac:dyDescent="0.35"/>
    <row r="35070" s="8" customFormat="1" x14ac:dyDescent="0.35"/>
    <row r="35071" s="8" customFormat="1" x14ac:dyDescent="0.35"/>
    <row r="35072" s="8" customFormat="1" x14ac:dyDescent="0.35"/>
    <row r="35073" s="8" customFormat="1" x14ac:dyDescent="0.35"/>
    <row r="35074" s="8" customFormat="1" x14ac:dyDescent="0.35"/>
    <row r="35075" s="8" customFormat="1" x14ac:dyDescent="0.35"/>
    <row r="35076" s="8" customFormat="1" x14ac:dyDescent="0.35"/>
    <row r="35077" s="8" customFormat="1" x14ac:dyDescent="0.35"/>
    <row r="35078" s="8" customFormat="1" x14ac:dyDescent="0.35"/>
    <row r="35079" s="8" customFormat="1" x14ac:dyDescent="0.35"/>
    <row r="35080" s="8" customFormat="1" x14ac:dyDescent="0.35"/>
    <row r="35081" s="8" customFormat="1" x14ac:dyDescent="0.35"/>
    <row r="35082" s="8" customFormat="1" x14ac:dyDescent="0.35"/>
    <row r="35083" s="8" customFormat="1" x14ac:dyDescent="0.35"/>
    <row r="35084" s="8" customFormat="1" x14ac:dyDescent="0.35"/>
    <row r="35085" s="8" customFormat="1" x14ac:dyDescent="0.35"/>
    <row r="35086" s="8" customFormat="1" x14ac:dyDescent="0.35"/>
    <row r="35087" s="8" customFormat="1" x14ac:dyDescent="0.35"/>
    <row r="35088" s="8" customFormat="1" x14ac:dyDescent="0.35"/>
    <row r="35089" s="8" customFormat="1" x14ac:dyDescent="0.35"/>
    <row r="35090" s="8" customFormat="1" x14ac:dyDescent="0.35"/>
    <row r="35091" s="8" customFormat="1" x14ac:dyDescent="0.35"/>
    <row r="35092" s="8" customFormat="1" x14ac:dyDescent="0.35"/>
    <row r="35093" s="8" customFormat="1" x14ac:dyDescent="0.35"/>
    <row r="35094" s="8" customFormat="1" x14ac:dyDescent="0.35"/>
    <row r="35095" s="8" customFormat="1" x14ac:dyDescent="0.35"/>
    <row r="35096" s="8" customFormat="1" x14ac:dyDescent="0.35"/>
    <row r="35097" s="8" customFormat="1" x14ac:dyDescent="0.35"/>
    <row r="35098" s="8" customFormat="1" x14ac:dyDescent="0.35"/>
    <row r="35099" s="8" customFormat="1" x14ac:dyDescent="0.35"/>
    <row r="35100" s="8" customFormat="1" x14ac:dyDescent="0.35"/>
    <row r="35101" s="8" customFormat="1" x14ac:dyDescent="0.35"/>
    <row r="35102" s="8" customFormat="1" x14ac:dyDescent="0.35"/>
    <row r="35103" s="8" customFormat="1" x14ac:dyDescent="0.35"/>
    <row r="35104" s="8" customFormat="1" x14ac:dyDescent="0.35"/>
    <row r="35105" s="8" customFormat="1" x14ac:dyDescent="0.35"/>
    <row r="35106" s="8" customFormat="1" x14ac:dyDescent="0.35"/>
    <row r="35107" s="8" customFormat="1" x14ac:dyDescent="0.35"/>
    <row r="35108" s="8" customFormat="1" x14ac:dyDescent="0.35"/>
    <row r="35109" s="8" customFormat="1" x14ac:dyDescent="0.35"/>
    <row r="35110" s="8" customFormat="1" x14ac:dyDescent="0.35"/>
    <row r="35111" s="8" customFormat="1" x14ac:dyDescent="0.35"/>
    <row r="35112" s="8" customFormat="1" x14ac:dyDescent="0.35"/>
    <row r="35113" s="8" customFormat="1" x14ac:dyDescent="0.35"/>
    <row r="35114" s="8" customFormat="1" x14ac:dyDescent="0.35"/>
    <row r="35115" s="8" customFormat="1" x14ac:dyDescent="0.35"/>
    <row r="35116" s="8" customFormat="1" x14ac:dyDescent="0.35"/>
    <row r="35117" s="8" customFormat="1" x14ac:dyDescent="0.35"/>
    <row r="35118" s="8" customFormat="1" x14ac:dyDescent="0.35"/>
    <row r="35119" s="8" customFormat="1" x14ac:dyDescent="0.35"/>
    <row r="35120" s="8" customFormat="1" x14ac:dyDescent="0.35"/>
    <row r="35121" s="8" customFormat="1" x14ac:dyDescent="0.35"/>
    <row r="35122" s="8" customFormat="1" x14ac:dyDescent="0.35"/>
    <row r="35123" s="8" customFormat="1" x14ac:dyDescent="0.35"/>
    <row r="35124" s="8" customFormat="1" x14ac:dyDescent="0.35"/>
    <row r="35125" s="8" customFormat="1" x14ac:dyDescent="0.35"/>
    <row r="35126" s="8" customFormat="1" x14ac:dyDescent="0.35"/>
    <row r="35127" s="8" customFormat="1" x14ac:dyDescent="0.35"/>
    <row r="35128" s="8" customFormat="1" x14ac:dyDescent="0.35"/>
    <row r="35129" s="8" customFormat="1" x14ac:dyDescent="0.35"/>
    <row r="35130" s="8" customFormat="1" x14ac:dyDescent="0.35"/>
    <row r="35131" s="8" customFormat="1" x14ac:dyDescent="0.35"/>
    <row r="35132" s="8" customFormat="1" x14ac:dyDescent="0.35"/>
    <row r="35133" s="8" customFormat="1" x14ac:dyDescent="0.35"/>
    <row r="35134" s="8" customFormat="1" x14ac:dyDescent="0.35"/>
    <row r="35135" s="8" customFormat="1" x14ac:dyDescent="0.35"/>
    <row r="35136" s="8" customFormat="1" x14ac:dyDescent="0.35"/>
    <row r="35137" s="8" customFormat="1" x14ac:dyDescent="0.35"/>
    <row r="35138" s="8" customFormat="1" x14ac:dyDescent="0.35"/>
    <row r="35139" s="8" customFormat="1" x14ac:dyDescent="0.35"/>
    <row r="35140" s="8" customFormat="1" x14ac:dyDescent="0.35"/>
    <row r="35141" s="8" customFormat="1" x14ac:dyDescent="0.35"/>
    <row r="35142" s="8" customFormat="1" x14ac:dyDescent="0.35"/>
    <row r="35143" s="8" customFormat="1" x14ac:dyDescent="0.35"/>
    <row r="35144" s="8" customFormat="1" x14ac:dyDescent="0.35"/>
    <row r="35145" s="8" customFormat="1" x14ac:dyDescent="0.35"/>
    <row r="35146" s="8" customFormat="1" x14ac:dyDescent="0.35"/>
    <row r="35147" s="8" customFormat="1" x14ac:dyDescent="0.35"/>
    <row r="35148" s="8" customFormat="1" x14ac:dyDescent="0.35"/>
    <row r="35149" s="8" customFormat="1" x14ac:dyDescent="0.35"/>
    <row r="35150" s="8" customFormat="1" x14ac:dyDescent="0.35"/>
    <row r="35151" s="8" customFormat="1" x14ac:dyDescent="0.35"/>
    <row r="35152" s="8" customFormat="1" x14ac:dyDescent="0.35"/>
    <row r="35153" s="8" customFormat="1" x14ac:dyDescent="0.35"/>
    <row r="35154" s="8" customFormat="1" x14ac:dyDescent="0.35"/>
    <row r="35155" s="8" customFormat="1" x14ac:dyDescent="0.35"/>
    <row r="35156" s="8" customFormat="1" x14ac:dyDescent="0.35"/>
    <row r="35157" s="8" customFormat="1" x14ac:dyDescent="0.35"/>
    <row r="35158" s="8" customFormat="1" x14ac:dyDescent="0.35"/>
    <row r="35159" s="8" customFormat="1" x14ac:dyDescent="0.35"/>
    <row r="35160" s="8" customFormat="1" x14ac:dyDescent="0.35"/>
    <row r="35161" s="8" customFormat="1" x14ac:dyDescent="0.35"/>
    <row r="35162" s="8" customFormat="1" x14ac:dyDescent="0.35"/>
    <row r="35163" s="8" customFormat="1" x14ac:dyDescent="0.35"/>
    <row r="35164" s="8" customFormat="1" x14ac:dyDescent="0.35"/>
    <row r="35165" s="8" customFormat="1" x14ac:dyDescent="0.35"/>
    <row r="35166" s="8" customFormat="1" x14ac:dyDescent="0.35"/>
    <row r="35167" s="8" customFormat="1" x14ac:dyDescent="0.35"/>
    <row r="35168" s="8" customFormat="1" x14ac:dyDescent="0.35"/>
    <row r="35169" s="8" customFormat="1" x14ac:dyDescent="0.35"/>
    <row r="35170" s="8" customFormat="1" x14ac:dyDescent="0.35"/>
    <row r="35171" s="8" customFormat="1" x14ac:dyDescent="0.35"/>
    <row r="35172" s="8" customFormat="1" x14ac:dyDescent="0.35"/>
    <row r="35173" s="8" customFormat="1" x14ac:dyDescent="0.35"/>
    <row r="35174" s="8" customFormat="1" x14ac:dyDescent="0.35"/>
    <row r="35175" s="8" customFormat="1" x14ac:dyDescent="0.35"/>
    <row r="35176" s="8" customFormat="1" x14ac:dyDescent="0.35"/>
    <row r="35177" s="8" customFormat="1" x14ac:dyDescent="0.35"/>
    <row r="35178" s="8" customFormat="1" x14ac:dyDescent="0.35"/>
    <row r="35179" s="8" customFormat="1" x14ac:dyDescent="0.35"/>
    <row r="35180" s="8" customFormat="1" x14ac:dyDescent="0.35"/>
    <row r="35181" s="8" customFormat="1" x14ac:dyDescent="0.35"/>
    <row r="35182" s="8" customFormat="1" x14ac:dyDescent="0.35"/>
    <row r="35183" s="8" customFormat="1" x14ac:dyDescent="0.35"/>
    <row r="35184" s="8" customFormat="1" x14ac:dyDescent="0.35"/>
    <row r="35185" s="8" customFormat="1" x14ac:dyDescent="0.35"/>
    <row r="35186" s="8" customFormat="1" x14ac:dyDescent="0.35"/>
    <row r="35187" s="8" customFormat="1" x14ac:dyDescent="0.35"/>
    <row r="35188" s="8" customFormat="1" x14ac:dyDescent="0.35"/>
    <row r="35189" s="8" customFormat="1" x14ac:dyDescent="0.35"/>
    <row r="35190" s="8" customFormat="1" x14ac:dyDescent="0.35"/>
    <row r="35191" s="8" customFormat="1" x14ac:dyDescent="0.35"/>
    <row r="35192" s="8" customFormat="1" x14ac:dyDescent="0.35"/>
    <row r="35193" s="8" customFormat="1" x14ac:dyDescent="0.35"/>
    <row r="35194" s="8" customFormat="1" x14ac:dyDescent="0.35"/>
    <row r="35195" s="8" customFormat="1" x14ac:dyDescent="0.35"/>
    <row r="35196" s="8" customFormat="1" x14ac:dyDescent="0.35"/>
    <row r="35197" s="8" customFormat="1" x14ac:dyDescent="0.35"/>
    <row r="35198" s="8" customFormat="1" x14ac:dyDescent="0.35"/>
    <row r="35199" s="8" customFormat="1" x14ac:dyDescent="0.35"/>
    <row r="35200" s="8" customFormat="1" x14ac:dyDescent="0.35"/>
    <row r="35201" s="8" customFormat="1" x14ac:dyDescent="0.35"/>
    <row r="35202" s="8" customFormat="1" x14ac:dyDescent="0.35"/>
    <row r="35203" s="8" customFormat="1" x14ac:dyDescent="0.35"/>
    <row r="35204" s="8" customFormat="1" x14ac:dyDescent="0.35"/>
    <row r="35205" s="8" customFormat="1" x14ac:dyDescent="0.35"/>
    <row r="35206" s="8" customFormat="1" x14ac:dyDescent="0.35"/>
    <row r="35207" s="8" customFormat="1" x14ac:dyDescent="0.35"/>
    <row r="35208" s="8" customFormat="1" x14ac:dyDescent="0.35"/>
    <row r="35209" s="8" customFormat="1" x14ac:dyDescent="0.35"/>
    <row r="35210" s="8" customFormat="1" x14ac:dyDescent="0.35"/>
    <row r="35211" s="8" customFormat="1" x14ac:dyDescent="0.35"/>
    <row r="35212" s="8" customFormat="1" x14ac:dyDescent="0.35"/>
    <row r="35213" s="8" customFormat="1" x14ac:dyDescent="0.35"/>
    <row r="35214" s="8" customFormat="1" x14ac:dyDescent="0.35"/>
    <row r="35215" s="8" customFormat="1" x14ac:dyDescent="0.35"/>
    <row r="35216" s="8" customFormat="1" x14ac:dyDescent="0.35"/>
    <row r="35217" s="8" customFormat="1" x14ac:dyDescent="0.35"/>
    <row r="35218" s="8" customFormat="1" x14ac:dyDescent="0.35"/>
    <row r="35219" s="8" customFormat="1" x14ac:dyDescent="0.35"/>
    <row r="35220" s="8" customFormat="1" x14ac:dyDescent="0.35"/>
    <row r="35221" s="8" customFormat="1" x14ac:dyDescent="0.35"/>
    <row r="35222" s="8" customFormat="1" x14ac:dyDescent="0.35"/>
    <row r="35223" s="8" customFormat="1" x14ac:dyDescent="0.35"/>
    <row r="35224" s="8" customFormat="1" x14ac:dyDescent="0.35"/>
    <row r="35225" s="8" customFormat="1" x14ac:dyDescent="0.35"/>
    <row r="35226" s="8" customFormat="1" x14ac:dyDescent="0.35"/>
    <row r="35227" s="8" customFormat="1" x14ac:dyDescent="0.35"/>
    <row r="35228" s="8" customFormat="1" x14ac:dyDescent="0.35"/>
    <row r="35229" s="8" customFormat="1" x14ac:dyDescent="0.35"/>
    <row r="35230" s="8" customFormat="1" x14ac:dyDescent="0.35"/>
    <row r="35231" s="8" customFormat="1" x14ac:dyDescent="0.35"/>
    <row r="35232" s="8" customFormat="1" x14ac:dyDescent="0.35"/>
    <row r="35233" s="8" customFormat="1" x14ac:dyDescent="0.35"/>
    <row r="35234" s="8" customFormat="1" x14ac:dyDescent="0.35"/>
    <row r="35235" s="8" customFormat="1" x14ac:dyDescent="0.35"/>
    <row r="35236" s="8" customFormat="1" x14ac:dyDescent="0.35"/>
    <row r="35237" s="8" customFormat="1" x14ac:dyDescent="0.35"/>
    <row r="35238" s="8" customFormat="1" x14ac:dyDescent="0.35"/>
    <row r="35239" s="8" customFormat="1" x14ac:dyDescent="0.35"/>
    <row r="35240" s="8" customFormat="1" x14ac:dyDescent="0.35"/>
    <row r="35241" s="8" customFormat="1" x14ac:dyDescent="0.35"/>
    <row r="35242" s="8" customFormat="1" x14ac:dyDescent="0.35"/>
    <row r="35243" s="8" customFormat="1" x14ac:dyDescent="0.35"/>
    <row r="35244" s="8" customFormat="1" x14ac:dyDescent="0.35"/>
    <row r="35245" s="8" customFormat="1" x14ac:dyDescent="0.35"/>
    <row r="35246" s="8" customFormat="1" x14ac:dyDescent="0.35"/>
    <row r="35247" s="8" customFormat="1" x14ac:dyDescent="0.35"/>
    <row r="35248" s="8" customFormat="1" x14ac:dyDescent="0.35"/>
    <row r="35249" s="8" customFormat="1" x14ac:dyDescent="0.35"/>
    <row r="35250" s="8" customFormat="1" x14ac:dyDescent="0.35"/>
    <row r="35251" s="8" customFormat="1" x14ac:dyDescent="0.35"/>
    <row r="35252" s="8" customFormat="1" x14ac:dyDescent="0.35"/>
    <row r="35253" s="8" customFormat="1" x14ac:dyDescent="0.35"/>
    <row r="35254" s="8" customFormat="1" x14ac:dyDescent="0.35"/>
    <row r="35255" s="8" customFormat="1" x14ac:dyDescent="0.35"/>
    <row r="35256" s="8" customFormat="1" x14ac:dyDescent="0.35"/>
    <row r="35257" s="8" customFormat="1" x14ac:dyDescent="0.35"/>
    <row r="35258" s="8" customFormat="1" x14ac:dyDescent="0.35"/>
    <row r="35259" s="8" customFormat="1" x14ac:dyDescent="0.35"/>
    <row r="35260" s="8" customFormat="1" x14ac:dyDescent="0.35"/>
    <row r="35261" s="8" customFormat="1" x14ac:dyDescent="0.35"/>
    <row r="35262" s="8" customFormat="1" x14ac:dyDescent="0.35"/>
    <row r="35263" s="8" customFormat="1" x14ac:dyDescent="0.35"/>
    <row r="35264" s="8" customFormat="1" x14ac:dyDescent="0.35"/>
    <row r="35265" s="8" customFormat="1" x14ac:dyDescent="0.35"/>
    <row r="35266" s="8" customFormat="1" x14ac:dyDescent="0.35"/>
    <row r="35267" s="8" customFormat="1" x14ac:dyDescent="0.35"/>
    <row r="35268" s="8" customFormat="1" x14ac:dyDescent="0.35"/>
    <row r="35269" s="8" customFormat="1" x14ac:dyDescent="0.35"/>
    <row r="35270" s="8" customFormat="1" x14ac:dyDescent="0.35"/>
    <row r="35271" s="8" customFormat="1" x14ac:dyDescent="0.35"/>
    <row r="35272" s="8" customFormat="1" x14ac:dyDescent="0.35"/>
    <row r="35273" s="8" customFormat="1" x14ac:dyDescent="0.35"/>
    <row r="35274" s="8" customFormat="1" x14ac:dyDescent="0.35"/>
    <row r="35275" s="8" customFormat="1" x14ac:dyDescent="0.35"/>
    <row r="35276" s="8" customFormat="1" x14ac:dyDescent="0.35"/>
    <row r="35277" s="8" customFormat="1" x14ac:dyDescent="0.35"/>
    <row r="35278" s="8" customFormat="1" x14ac:dyDescent="0.35"/>
    <row r="35279" s="8" customFormat="1" x14ac:dyDescent="0.35"/>
    <row r="35280" s="8" customFormat="1" x14ac:dyDescent="0.35"/>
    <row r="35281" s="8" customFormat="1" x14ac:dyDescent="0.35"/>
    <row r="35282" s="8" customFormat="1" x14ac:dyDescent="0.35"/>
    <row r="35283" s="8" customFormat="1" x14ac:dyDescent="0.35"/>
    <row r="35284" s="8" customFormat="1" x14ac:dyDescent="0.35"/>
    <row r="35285" s="8" customFormat="1" x14ac:dyDescent="0.35"/>
    <row r="35286" s="8" customFormat="1" x14ac:dyDescent="0.35"/>
    <row r="35287" s="8" customFormat="1" x14ac:dyDescent="0.35"/>
    <row r="35288" s="8" customFormat="1" x14ac:dyDescent="0.35"/>
    <row r="35289" s="8" customFormat="1" x14ac:dyDescent="0.35"/>
    <row r="35290" s="8" customFormat="1" x14ac:dyDescent="0.35"/>
    <row r="35291" s="8" customFormat="1" x14ac:dyDescent="0.35"/>
    <row r="35292" s="8" customFormat="1" x14ac:dyDescent="0.35"/>
    <row r="35293" s="8" customFormat="1" x14ac:dyDescent="0.35"/>
    <row r="35294" s="8" customFormat="1" x14ac:dyDescent="0.35"/>
    <row r="35295" s="8" customFormat="1" x14ac:dyDescent="0.35"/>
    <row r="35296" s="8" customFormat="1" x14ac:dyDescent="0.35"/>
    <row r="35297" s="8" customFormat="1" x14ac:dyDescent="0.35"/>
    <row r="35298" s="8" customFormat="1" x14ac:dyDescent="0.35"/>
    <row r="35299" s="8" customFormat="1" x14ac:dyDescent="0.35"/>
    <row r="35300" s="8" customFormat="1" x14ac:dyDescent="0.35"/>
    <row r="35301" s="8" customFormat="1" x14ac:dyDescent="0.35"/>
    <row r="35302" s="8" customFormat="1" x14ac:dyDescent="0.35"/>
    <row r="35303" s="8" customFormat="1" x14ac:dyDescent="0.35"/>
    <row r="35304" s="8" customFormat="1" x14ac:dyDescent="0.35"/>
    <row r="35305" s="8" customFormat="1" x14ac:dyDescent="0.35"/>
    <row r="35306" s="8" customFormat="1" x14ac:dyDescent="0.35"/>
    <row r="35307" s="8" customFormat="1" x14ac:dyDescent="0.35"/>
    <row r="35308" s="8" customFormat="1" x14ac:dyDescent="0.35"/>
    <row r="35309" s="8" customFormat="1" x14ac:dyDescent="0.35"/>
    <row r="35310" s="8" customFormat="1" x14ac:dyDescent="0.35"/>
    <row r="35311" s="8" customFormat="1" x14ac:dyDescent="0.35"/>
    <row r="35312" s="8" customFormat="1" x14ac:dyDescent="0.35"/>
    <row r="35313" s="8" customFormat="1" x14ac:dyDescent="0.35"/>
    <row r="35314" s="8" customFormat="1" x14ac:dyDescent="0.35"/>
    <row r="35315" s="8" customFormat="1" x14ac:dyDescent="0.35"/>
    <row r="35316" s="8" customFormat="1" x14ac:dyDescent="0.35"/>
    <row r="35317" s="8" customFormat="1" x14ac:dyDescent="0.35"/>
    <row r="35318" s="8" customFormat="1" x14ac:dyDescent="0.35"/>
    <row r="35319" s="8" customFormat="1" x14ac:dyDescent="0.35"/>
    <row r="35320" s="8" customFormat="1" x14ac:dyDescent="0.35"/>
    <row r="35321" s="8" customFormat="1" x14ac:dyDescent="0.35"/>
    <row r="35322" s="8" customFormat="1" x14ac:dyDescent="0.35"/>
    <row r="35323" s="8" customFormat="1" x14ac:dyDescent="0.35"/>
    <row r="35324" s="8" customFormat="1" x14ac:dyDescent="0.35"/>
    <row r="35325" s="8" customFormat="1" x14ac:dyDescent="0.35"/>
    <row r="35326" s="8" customFormat="1" x14ac:dyDescent="0.35"/>
    <row r="35327" s="8" customFormat="1" x14ac:dyDescent="0.35"/>
    <row r="35328" s="8" customFormat="1" x14ac:dyDescent="0.35"/>
    <row r="35329" s="8" customFormat="1" x14ac:dyDescent="0.35"/>
    <row r="35330" s="8" customFormat="1" x14ac:dyDescent="0.35"/>
    <row r="35331" s="8" customFormat="1" x14ac:dyDescent="0.35"/>
    <row r="35332" s="8" customFormat="1" x14ac:dyDescent="0.35"/>
    <row r="35333" s="8" customFormat="1" x14ac:dyDescent="0.35"/>
    <row r="35334" s="8" customFormat="1" x14ac:dyDescent="0.35"/>
    <row r="35335" s="8" customFormat="1" x14ac:dyDescent="0.35"/>
    <row r="35336" s="8" customFormat="1" x14ac:dyDescent="0.35"/>
    <row r="35337" s="8" customFormat="1" x14ac:dyDescent="0.35"/>
    <row r="35338" s="8" customFormat="1" x14ac:dyDescent="0.35"/>
    <row r="35339" s="8" customFormat="1" x14ac:dyDescent="0.35"/>
    <row r="35340" s="8" customFormat="1" x14ac:dyDescent="0.35"/>
    <row r="35341" s="8" customFormat="1" x14ac:dyDescent="0.35"/>
    <row r="35342" s="8" customFormat="1" x14ac:dyDescent="0.35"/>
    <row r="35343" s="8" customFormat="1" x14ac:dyDescent="0.35"/>
    <row r="35344" s="8" customFormat="1" x14ac:dyDescent="0.35"/>
    <row r="35345" s="8" customFormat="1" x14ac:dyDescent="0.35"/>
    <row r="35346" s="8" customFormat="1" x14ac:dyDescent="0.35"/>
    <row r="35347" s="8" customFormat="1" x14ac:dyDescent="0.35"/>
    <row r="35348" s="8" customFormat="1" x14ac:dyDescent="0.35"/>
    <row r="35349" s="8" customFormat="1" x14ac:dyDescent="0.35"/>
    <row r="35350" s="8" customFormat="1" x14ac:dyDescent="0.35"/>
    <row r="35351" s="8" customFormat="1" x14ac:dyDescent="0.35"/>
    <row r="35352" s="8" customFormat="1" x14ac:dyDescent="0.35"/>
    <row r="35353" s="8" customFormat="1" x14ac:dyDescent="0.35"/>
    <row r="35354" s="8" customFormat="1" x14ac:dyDescent="0.35"/>
    <row r="35355" s="8" customFormat="1" x14ac:dyDescent="0.35"/>
    <row r="35356" s="8" customFormat="1" x14ac:dyDescent="0.35"/>
    <row r="35357" s="8" customFormat="1" x14ac:dyDescent="0.35"/>
    <row r="35358" s="8" customFormat="1" x14ac:dyDescent="0.35"/>
    <row r="35359" s="8" customFormat="1" x14ac:dyDescent="0.35"/>
    <row r="35360" s="8" customFormat="1" x14ac:dyDescent="0.35"/>
    <row r="35361" s="8" customFormat="1" x14ac:dyDescent="0.35"/>
    <row r="35362" s="8" customFormat="1" x14ac:dyDescent="0.35"/>
    <row r="35363" s="8" customFormat="1" x14ac:dyDescent="0.35"/>
    <row r="35364" s="8" customFormat="1" x14ac:dyDescent="0.35"/>
    <row r="35365" s="8" customFormat="1" x14ac:dyDescent="0.35"/>
    <row r="35366" s="8" customFormat="1" x14ac:dyDescent="0.35"/>
    <row r="35367" s="8" customFormat="1" x14ac:dyDescent="0.35"/>
    <row r="35368" s="8" customFormat="1" x14ac:dyDescent="0.35"/>
    <row r="35369" s="8" customFormat="1" x14ac:dyDescent="0.35"/>
    <row r="35370" s="8" customFormat="1" x14ac:dyDescent="0.35"/>
    <row r="35371" s="8" customFormat="1" x14ac:dyDescent="0.35"/>
    <row r="35372" s="8" customFormat="1" x14ac:dyDescent="0.35"/>
    <row r="35373" s="8" customFormat="1" x14ac:dyDescent="0.35"/>
    <row r="35374" s="8" customFormat="1" x14ac:dyDescent="0.35"/>
    <row r="35375" s="8" customFormat="1" x14ac:dyDescent="0.35"/>
    <row r="35376" s="8" customFormat="1" x14ac:dyDescent="0.35"/>
    <row r="35377" s="8" customFormat="1" x14ac:dyDescent="0.35"/>
    <row r="35378" s="8" customFormat="1" x14ac:dyDescent="0.35"/>
    <row r="35379" s="8" customFormat="1" x14ac:dyDescent="0.35"/>
    <row r="35380" s="8" customFormat="1" x14ac:dyDescent="0.35"/>
    <row r="35381" s="8" customFormat="1" x14ac:dyDescent="0.35"/>
    <row r="35382" s="8" customFormat="1" x14ac:dyDescent="0.35"/>
    <row r="35383" s="8" customFormat="1" x14ac:dyDescent="0.35"/>
    <row r="35384" s="8" customFormat="1" x14ac:dyDescent="0.35"/>
    <row r="35385" s="8" customFormat="1" x14ac:dyDescent="0.35"/>
    <row r="35386" s="8" customFormat="1" x14ac:dyDescent="0.35"/>
    <row r="35387" s="8" customFormat="1" x14ac:dyDescent="0.35"/>
    <row r="35388" s="8" customFormat="1" x14ac:dyDescent="0.35"/>
    <row r="35389" s="8" customFormat="1" x14ac:dyDescent="0.35"/>
    <row r="35390" s="8" customFormat="1" x14ac:dyDescent="0.35"/>
    <row r="35391" s="8" customFormat="1" x14ac:dyDescent="0.35"/>
    <row r="35392" s="8" customFormat="1" x14ac:dyDescent="0.35"/>
    <row r="35393" s="8" customFormat="1" x14ac:dyDescent="0.35"/>
    <row r="35394" s="8" customFormat="1" x14ac:dyDescent="0.35"/>
    <row r="35395" s="8" customFormat="1" x14ac:dyDescent="0.35"/>
    <row r="35396" s="8" customFormat="1" x14ac:dyDescent="0.35"/>
    <row r="35397" s="8" customFormat="1" x14ac:dyDescent="0.35"/>
    <row r="35398" s="8" customFormat="1" x14ac:dyDescent="0.35"/>
    <row r="35399" s="8" customFormat="1" x14ac:dyDescent="0.35"/>
    <row r="35400" s="8" customFormat="1" x14ac:dyDescent="0.35"/>
    <row r="35401" s="8" customFormat="1" x14ac:dyDescent="0.35"/>
    <row r="35402" s="8" customFormat="1" x14ac:dyDescent="0.35"/>
    <row r="35403" s="8" customFormat="1" x14ac:dyDescent="0.35"/>
    <row r="35404" s="8" customFormat="1" x14ac:dyDescent="0.35"/>
    <row r="35405" s="8" customFormat="1" x14ac:dyDescent="0.35"/>
    <row r="35406" s="8" customFormat="1" x14ac:dyDescent="0.35"/>
    <row r="35407" s="8" customFormat="1" x14ac:dyDescent="0.35"/>
    <row r="35408" s="8" customFormat="1" x14ac:dyDescent="0.35"/>
    <row r="35409" s="8" customFormat="1" x14ac:dyDescent="0.35"/>
    <row r="35410" s="8" customFormat="1" x14ac:dyDescent="0.35"/>
    <row r="35411" s="8" customFormat="1" x14ac:dyDescent="0.35"/>
    <row r="35412" s="8" customFormat="1" x14ac:dyDescent="0.35"/>
    <row r="35413" s="8" customFormat="1" x14ac:dyDescent="0.35"/>
    <row r="35414" s="8" customFormat="1" x14ac:dyDescent="0.35"/>
    <row r="35415" s="8" customFormat="1" x14ac:dyDescent="0.35"/>
    <row r="35416" s="8" customFormat="1" x14ac:dyDescent="0.35"/>
    <row r="35417" s="8" customFormat="1" x14ac:dyDescent="0.35"/>
    <row r="35418" s="8" customFormat="1" x14ac:dyDescent="0.35"/>
    <row r="35419" s="8" customFormat="1" x14ac:dyDescent="0.35"/>
    <row r="35420" s="8" customFormat="1" x14ac:dyDescent="0.35"/>
    <row r="35421" s="8" customFormat="1" x14ac:dyDescent="0.35"/>
    <row r="35422" s="8" customFormat="1" x14ac:dyDescent="0.35"/>
    <row r="35423" s="8" customFormat="1" x14ac:dyDescent="0.35"/>
    <row r="35424" s="8" customFormat="1" x14ac:dyDescent="0.35"/>
    <row r="35425" s="8" customFormat="1" x14ac:dyDescent="0.35"/>
    <row r="35426" s="8" customFormat="1" x14ac:dyDescent="0.35"/>
    <row r="35427" s="8" customFormat="1" x14ac:dyDescent="0.35"/>
    <row r="35428" s="8" customFormat="1" x14ac:dyDescent="0.35"/>
    <row r="35429" s="8" customFormat="1" x14ac:dyDescent="0.35"/>
    <row r="35430" s="8" customFormat="1" x14ac:dyDescent="0.35"/>
    <row r="35431" s="8" customFormat="1" x14ac:dyDescent="0.35"/>
    <row r="35432" s="8" customFormat="1" x14ac:dyDescent="0.35"/>
    <row r="35433" s="8" customFormat="1" x14ac:dyDescent="0.35"/>
    <row r="35434" s="8" customFormat="1" x14ac:dyDescent="0.35"/>
    <row r="35435" s="8" customFormat="1" x14ac:dyDescent="0.35"/>
    <row r="35436" s="8" customFormat="1" x14ac:dyDescent="0.35"/>
    <row r="35437" s="8" customFormat="1" x14ac:dyDescent="0.35"/>
    <row r="35438" s="8" customFormat="1" x14ac:dyDescent="0.35"/>
    <row r="35439" s="8" customFormat="1" x14ac:dyDescent="0.35"/>
    <row r="35440" s="8" customFormat="1" x14ac:dyDescent="0.35"/>
    <row r="35441" s="8" customFormat="1" x14ac:dyDescent="0.35"/>
    <row r="35442" s="8" customFormat="1" x14ac:dyDescent="0.35"/>
    <row r="35443" s="8" customFormat="1" x14ac:dyDescent="0.35"/>
    <row r="35444" s="8" customFormat="1" x14ac:dyDescent="0.35"/>
    <row r="35445" s="8" customFormat="1" x14ac:dyDescent="0.35"/>
    <row r="35446" s="8" customFormat="1" x14ac:dyDescent="0.35"/>
    <row r="35447" s="8" customFormat="1" x14ac:dyDescent="0.35"/>
    <row r="35448" s="8" customFormat="1" x14ac:dyDescent="0.35"/>
    <row r="35449" s="8" customFormat="1" x14ac:dyDescent="0.35"/>
    <row r="35450" s="8" customFormat="1" x14ac:dyDescent="0.35"/>
    <row r="35451" s="8" customFormat="1" x14ac:dyDescent="0.35"/>
    <row r="35452" s="8" customFormat="1" x14ac:dyDescent="0.35"/>
    <row r="35453" s="8" customFormat="1" x14ac:dyDescent="0.35"/>
    <row r="35454" s="8" customFormat="1" x14ac:dyDescent="0.35"/>
    <row r="35455" s="8" customFormat="1" x14ac:dyDescent="0.35"/>
    <row r="35456" s="8" customFormat="1" x14ac:dyDescent="0.35"/>
    <row r="35457" s="8" customFormat="1" x14ac:dyDescent="0.35"/>
    <row r="35458" s="8" customFormat="1" x14ac:dyDescent="0.35"/>
    <row r="35459" s="8" customFormat="1" x14ac:dyDescent="0.35"/>
    <row r="35460" s="8" customFormat="1" x14ac:dyDescent="0.35"/>
    <row r="35461" s="8" customFormat="1" x14ac:dyDescent="0.35"/>
    <row r="35462" s="8" customFormat="1" x14ac:dyDescent="0.35"/>
    <row r="35463" s="8" customFormat="1" x14ac:dyDescent="0.35"/>
    <row r="35464" s="8" customFormat="1" x14ac:dyDescent="0.35"/>
    <row r="35465" s="8" customFormat="1" x14ac:dyDescent="0.35"/>
    <row r="35466" s="8" customFormat="1" x14ac:dyDescent="0.35"/>
    <row r="35467" s="8" customFormat="1" x14ac:dyDescent="0.35"/>
    <row r="35468" s="8" customFormat="1" x14ac:dyDescent="0.35"/>
    <row r="35469" s="8" customFormat="1" x14ac:dyDescent="0.35"/>
    <row r="35470" s="8" customFormat="1" x14ac:dyDescent="0.35"/>
    <row r="35471" s="8" customFormat="1" x14ac:dyDescent="0.35"/>
    <row r="35472" s="8" customFormat="1" x14ac:dyDescent="0.35"/>
    <row r="35473" s="8" customFormat="1" x14ac:dyDescent="0.35"/>
    <row r="35474" s="8" customFormat="1" x14ac:dyDescent="0.35"/>
    <row r="35475" s="8" customFormat="1" x14ac:dyDescent="0.35"/>
    <row r="35476" s="8" customFormat="1" x14ac:dyDescent="0.35"/>
    <row r="35477" s="8" customFormat="1" x14ac:dyDescent="0.35"/>
    <row r="35478" s="8" customFormat="1" x14ac:dyDescent="0.35"/>
    <row r="35479" s="8" customFormat="1" x14ac:dyDescent="0.35"/>
    <row r="35480" s="8" customFormat="1" x14ac:dyDescent="0.35"/>
    <row r="35481" s="8" customFormat="1" x14ac:dyDescent="0.35"/>
    <row r="35482" s="8" customFormat="1" x14ac:dyDescent="0.35"/>
    <row r="35483" s="8" customFormat="1" x14ac:dyDescent="0.35"/>
    <row r="35484" s="8" customFormat="1" x14ac:dyDescent="0.35"/>
    <row r="35485" s="8" customFormat="1" x14ac:dyDescent="0.35"/>
    <row r="35486" s="8" customFormat="1" x14ac:dyDescent="0.35"/>
    <row r="35487" s="8" customFormat="1" x14ac:dyDescent="0.35"/>
    <row r="35488" s="8" customFormat="1" x14ac:dyDescent="0.35"/>
    <row r="35489" s="8" customFormat="1" x14ac:dyDescent="0.35"/>
    <row r="35490" s="8" customFormat="1" x14ac:dyDescent="0.35"/>
    <row r="35491" s="8" customFormat="1" x14ac:dyDescent="0.35"/>
    <row r="35492" s="8" customFormat="1" x14ac:dyDescent="0.35"/>
    <row r="35493" s="8" customFormat="1" x14ac:dyDescent="0.35"/>
    <row r="35494" s="8" customFormat="1" x14ac:dyDescent="0.35"/>
    <row r="35495" s="8" customFormat="1" x14ac:dyDescent="0.35"/>
    <row r="35496" s="8" customFormat="1" x14ac:dyDescent="0.35"/>
    <row r="35497" s="8" customFormat="1" x14ac:dyDescent="0.35"/>
    <row r="35498" s="8" customFormat="1" x14ac:dyDescent="0.35"/>
    <row r="35499" s="8" customFormat="1" x14ac:dyDescent="0.35"/>
    <row r="35500" s="8" customFormat="1" x14ac:dyDescent="0.35"/>
    <row r="35501" s="8" customFormat="1" x14ac:dyDescent="0.35"/>
    <row r="35502" s="8" customFormat="1" x14ac:dyDescent="0.35"/>
    <row r="35503" s="8" customFormat="1" x14ac:dyDescent="0.35"/>
    <row r="35504" s="8" customFormat="1" x14ac:dyDescent="0.35"/>
    <row r="35505" s="8" customFormat="1" x14ac:dyDescent="0.35"/>
    <row r="35506" s="8" customFormat="1" x14ac:dyDescent="0.35"/>
    <row r="35507" s="8" customFormat="1" x14ac:dyDescent="0.35"/>
    <row r="35508" s="8" customFormat="1" x14ac:dyDescent="0.35"/>
    <row r="35509" s="8" customFormat="1" x14ac:dyDescent="0.35"/>
    <row r="35510" s="8" customFormat="1" x14ac:dyDescent="0.35"/>
    <row r="35511" s="8" customFormat="1" x14ac:dyDescent="0.35"/>
    <row r="35512" s="8" customFormat="1" x14ac:dyDescent="0.35"/>
    <row r="35513" s="8" customFormat="1" x14ac:dyDescent="0.35"/>
    <row r="35514" s="8" customFormat="1" x14ac:dyDescent="0.35"/>
    <row r="35515" s="8" customFormat="1" x14ac:dyDescent="0.35"/>
    <row r="35516" s="8" customFormat="1" x14ac:dyDescent="0.35"/>
    <row r="35517" s="8" customFormat="1" x14ac:dyDescent="0.35"/>
    <row r="35518" s="8" customFormat="1" x14ac:dyDescent="0.35"/>
    <row r="35519" s="8" customFormat="1" x14ac:dyDescent="0.35"/>
    <row r="35520" s="8" customFormat="1" x14ac:dyDescent="0.35"/>
    <row r="35521" s="8" customFormat="1" x14ac:dyDescent="0.35"/>
    <row r="35522" s="8" customFormat="1" x14ac:dyDescent="0.35"/>
    <row r="35523" s="8" customFormat="1" x14ac:dyDescent="0.35"/>
    <row r="35524" s="8" customFormat="1" x14ac:dyDescent="0.35"/>
    <row r="35525" s="8" customFormat="1" x14ac:dyDescent="0.35"/>
    <row r="35526" s="8" customFormat="1" x14ac:dyDescent="0.35"/>
    <row r="35527" s="8" customFormat="1" x14ac:dyDescent="0.35"/>
    <row r="35528" s="8" customFormat="1" x14ac:dyDescent="0.35"/>
    <row r="35529" s="8" customFormat="1" x14ac:dyDescent="0.35"/>
    <row r="35530" s="8" customFormat="1" x14ac:dyDescent="0.35"/>
    <row r="35531" s="8" customFormat="1" x14ac:dyDescent="0.35"/>
    <row r="35532" s="8" customFormat="1" x14ac:dyDescent="0.35"/>
    <row r="35533" s="8" customFormat="1" x14ac:dyDescent="0.35"/>
    <row r="35534" s="8" customFormat="1" x14ac:dyDescent="0.35"/>
    <row r="35535" s="8" customFormat="1" x14ac:dyDescent="0.35"/>
    <row r="35536" s="8" customFormat="1" x14ac:dyDescent="0.35"/>
    <row r="35537" s="8" customFormat="1" x14ac:dyDescent="0.35"/>
    <row r="35538" s="8" customFormat="1" x14ac:dyDescent="0.35"/>
    <row r="35539" s="8" customFormat="1" x14ac:dyDescent="0.35"/>
    <row r="35540" s="8" customFormat="1" x14ac:dyDescent="0.35"/>
    <row r="35541" s="8" customFormat="1" x14ac:dyDescent="0.35"/>
    <row r="35542" s="8" customFormat="1" x14ac:dyDescent="0.35"/>
    <row r="35543" s="8" customFormat="1" x14ac:dyDescent="0.35"/>
    <row r="35544" s="8" customFormat="1" x14ac:dyDescent="0.35"/>
    <row r="35545" s="8" customFormat="1" x14ac:dyDescent="0.35"/>
    <row r="35546" s="8" customFormat="1" x14ac:dyDescent="0.35"/>
    <row r="35547" s="8" customFormat="1" x14ac:dyDescent="0.35"/>
    <row r="35548" s="8" customFormat="1" x14ac:dyDescent="0.35"/>
    <row r="35549" s="8" customFormat="1" x14ac:dyDescent="0.35"/>
    <row r="35550" s="8" customFormat="1" x14ac:dyDescent="0.35"/>
    <row r="35551" s="8" customFormat="1" x14ac:dyDescent="0.35"/>
    <row r="35552" s="8" customFormat="1" x14ac:dyDescent="0.35"/>
    <row r="35553" s="8" customFormat="1" x14ac:dyDescent="0.35"/>
    <row r="35554" s="8" customFormat="1" x14ac:dyDescent="0.35"/>
    <row r="35555" s="8" customFormat="1" x14ac:dyDescent="0.35"/>
    <row r="35556" s="8" customFormat="1" x14ac:dyDescent="0.35"/>
    <row r="35557" s="8" customFormat="1" x14ac:dyDescent="0.35"/>
    <row r="35558" s="8" customFormat="1" x14ac:dyDescent="0.35"/>
    <row r="35559" s="8" customFormat="1" x14ac:dyDescent="0.35"/>
    <row r="35560" s="8" customFormat="1" x14ac:dyDescent="0.35"/>
    <row r="35561" s="8" customFormat="1" x14ac:dyDescent="0.35"/>
    <row r="35562" s="8" customFormat="1" x14ac:dyDescent="0.35"/>
    <row r="35563" s="8" customFormat="1" x14ac:dyDescent="0.35"/>
    <row r="35564" s="8" customFormat="1" x14ac:dyDescent="0.35"/>
    <row r="35565" s="8" customFormat="1" x14ac:dyDescent="0.35"/>
    <row r="35566" s="8" customFormat="1" x14ac:dyDescent="0.35"/>
    <row r="35567" s="8" customFormat="1" x14ac:dyDescent="0.35"/>
    <row r="35568" s="8" customFormat="1" x14ac:dyDescent="0.35"/>
    <row r="35569" s="8" customFormat="1" x14ac:dyDescent="0.35"/>
    <row r="35570" s="8" customFormat="1" x14ac:dyDescent="0.35"/>
    <row r="35571" s="8" customFormat="1" x14ac:dyDescent="0.35"/>
    <row r="35572" s="8" customFormat="1" x14ac:dyDescent="0.35"/>
    <row r="35573" s="8" customFormat="1" x14ac:dyDescent="0.35"/>
    <row r="35574" s="8" customFormat="1" x14ac:dyDescent="0.35"/>
    <row r="35575" s="8" customFormat="1" x14ac:dyDescent="0.35"/>
    <row r="35576" s="8" customFormat="1" x14ac:dyDescent="0.35"/>
    <row r="35577" s="8" customFormat="1" x14ac:dyDescent="0.35"/>
    <row r="35578" s="8" customFormat="1" x14ac:dyDescent="0.35"/>
    <row r="35579" s="8" customFormat="1" x14ac:dyDescent="0.35"/>
    <row r="35580" s="8" customFormat="1" x14ac:dyDescent="0.35"/>
    <row r="35581" s="8" customFormat="1" x14ac:dyDescent="0.35"/>
    <row r="35582" s="8" customFormat="1" x14ac:dyDescent="0.35"/>
    <row r="35583" s="8" customFormat="1" x14ac:dyDescent="0.35"/>
    <row r="35584" s="8" customFormat="1" x14ac:dyDescent="0.35"/>
    <row r="35585" s="8" customFormat="1" x14ac:dyDescent="0.35"/>
    <row r="35586" s="8" customFormat="1" x14ac:dyDescent="0.35"/>
    <row r="35587" s="8" customFormat="1" x14ac:dyDescent="0.35"/>
    <row r="35588" s="8" customFormat="1" x14ac:dyDescent="0.35"/>
    <row r="35589" s="8" customFormat="1" x14ac:dyDescent="0.35"/>
    <row r="35590" s="8" customFormat="1" x14ac:dyDescent="0.35"/>
    <row r="35591" s="8" customFormat="1" x14ac:dyDescent="0.35"/>
    <row r="35592" s="8" customFormat="1" x14ac:dyDescent="0.35"/>
    <row r="35593" s="8" customFormat="1" x14ac:dyDescent="0.35"/>
    <row r="35594" s="8" customFormat="1" x14ac:dyDescent="0.35"/>
    <row r="35595" s="8" customFormat="1" x14ac:dyDescent="0.35"/>
    <row r="35596" s="8" customFormat="1" x14ac:dyDescent="0.35"/>
    <row r="35597" s="8" customFormat="1" x14ac:dyDescent="0.35"/>
    <row r="35598" s="8" customFormat="1" x14ac:dyDescent="0.35"/>
    <row r="35599" s="8" customFormat="1" x14ac:dyDescent="0.35"/>
    <row r="35600" s="8" customFormat="1" x14ac:dyDescent="0.35"/>
    <row r="35601" s="8" customFormat="1" x14ac:dyDescent="0.35"/>
    <row r="35602" s="8" customFormat="1" x14ac:dyDescent="0.35"/>
    <row r="35603" s="8" customFormat="1" x14ac:dyDescent="0.35"/>
    <row r="35604" s="8" customFormat="1" x14ac:dyDescent="0.35"/>
    <row r="35605" s="8" customFormat="1" x14ac:dyDescent="0.35"/>
    <row r="35606" s="8" customFormat="1" x14ac:dyDescent="0.35"/>
    <row r="35607" s="8" customFormat="1" x14ac:dyDescent="0.35"/>
    <row r="35608" s="8" customFormat="1" x14ac:dyDescent="0.35"/>
    <row r="35609" s="8" customFormat="1" x14ac:dyDescent="0.35"/>
    <row r="35610" s="8" customFormat="1" x14ac:dyDescent="0.35"/>
    <row r="35611" s="8" customFormat="1" x14ac:dyDescent="0.35"/>
    <row r="35612" s="8" customFormat="1" x14ac:dyDescent="0.35"/>
    <row r="35613" s="8" customFormat="1" x14ac:dyDescent="0.35"/>
    <row r="35614" s="8" customFormat="1" x14ac:dyDescent="0.35"/>
    <row r="35615" s="8" customFormat="1" x14ac:dyDescent="0.35"/>
    <row r="35616" s="8" customFormat="1" x14ac:dyDescent="0.35"/>
    <row r="35617" s="8" customFormat="1" x14ac:dyDescent="0.35"/>
    <row r="35618" s="8" customFormat="1" x14ac:dyDescent="0.35"/>
    <row r="35619" s="8" customFormat="1" x14ac:dyDescent="0.35"/>
    <row r="35620" s="8" customFormat="1" x14ac:dyDescent="0.35"/>
    <row r="35621" s="8" customFormat="1" x14ac:dyDescent="0.35"/>
    <row r="35622" s="8" customFormat="1" x14ac:dyDescent="0.35"/>
    <row r="35623" s="8" customFormat="1" x14ac:dyDescent="0.35"/>
    <row r="35624" s="8" customFormat="1" x14ac:dyDescent="0.35"/>
    <row r="35625" s="8" customFormat="1" x14ac:dyDescent="0.35"/>
    <row r="35626" s="8" customFormat="1" x14ac:dyDescent="0.35"/>
    <row r="35627" s="8" customFormat="1" x14ac:dyDescent="0.35"/>
    <row r="35628" s="8" customFormat="1" x14ac:dyDescent="0.35"/>
    <row r="35629" s="8" customFormat="1" x14ac:dyDescent="0.35"/>
    <row r="35630" s="8" customFormat="1" x14ac:dyDescent="0.35"/>
    <row r="35631" s="8" customFormat="1" x14ac:dyDescent="0.35"/>
    <row r="35632" s="8" customFormat="1" x14ac:dyDescent="0.35"/>
    <row r="35633" s="8" customFormat="1" x14ac:dyDescent="0.35"/>
    <row r="35634" s="8" customFormat="1" x14ac:dyDescent="0.35"/>
    <row r="35635" s="8" customFormat="1" x14ac:dyDescent="0.35"/>
    <row r="35636" s="8" customFormat="1" x14ac:dyDescent="0.35"/>
    <row r="35637" s="8" customFormat="1" x14ac:dyDescent="0.35"/>
    <row r="35638" s="8" customFormat="1" x14ac:dyDescent="0.35"/>
    <row r="35639" s="8" customFormat="1" x14ac:dyDescent="0.35"/>
    <row r="35640" s="8" customFormat="1" x14ac:dyDescent="0.35"/>
    <row r="35641" s="8" customFormat="1" x14ac:dyDescent="0.35"/>
    <row r="35642" s="8" customFormat="1" x14ac:dyDescent="0.35"/>
    <row r="35643" s="8" customFormat="1" x14ac:dyDescent="0.35"/>
    <row r="35644" s="8" customFormat="1" x14ac:dyDescent="0.35"/>
    <row r="35645" s="8" customFormat="1" x14ac:dyDescent="0.35"/>
    <row r="35646" s="8" customFormat="1" x14ac:dyDescent="0.35"/>
    <row r="35647" s="8" customFormat="1" x14ac:dyDescent="0.35"/>
    <row r="35648" s="8" customFormat="1" x14ac:dyDescent="0.35"/>
    <row r="35649" s="8" customFormat="1" x14ac:dyDescent="0.35"/>
    <row r="35650" s="8" customFormat="1" x14ac:dyDescent="0.35"/>
    <row r="35651" s="8" customFormat="1" x14ac:dyDescent="0.35"/>
    <row r="35652" s="8" customFormat="1" x14ac:dyDescent="0.35"/>
    <row r="35653" s="8" customFormat="1" x14ac:dyDescent="0.35"/>
    <row r="35654" s="8" customFormat="1" x14ac:dyDescent="0.35"/>
    <row r="35655" s="8" customFormat="1" x14ac:dyDescent="0.35"/>
    <row r="35656" s="8" customFormat="1" x14ac:dyDescent="0.35"/>
    <row r="35657" s="8" customFormat="1" x14ac:dyDescent="0.35"/>
    <row r="35658" s="8" customFormat="1" x14ac:dyDescent="0.35"/>
    <row r="35659" s="8" customFormat="1" x14ac:dyDescent="0.35"/>
    <row r="35660" s="8" customFormat="1" x14ac:dyDescent="0.35"/>
    <row r="35661" s="8" customFormat="1" x14ac:dyDescent="0.35"/>
    <row r="35662" s="8" customFormat="1" x14ac:dyDescent="0.35"/>
    <row r="35663" s="8" customFormat="1" x14ac:dyDescent="0.35"/>
    <row r="35664" s="8" customFormat="1" x14ac:dyDescent="0.35"/>
    <row r="35665" s="8" customFormat="1" x14ac:dyDescent="0.35"/>
    <row r="35666" s="8" customFormat="1" x14ac:dyDescent="0.35"/>
    <row r="35667" s="8" customFormat="1" x14ac:dyDescent="0.35"/>
    <row r="35668" s="8" customFormat="1" x14ac:dyDescent="0.35"/>
    <row r="35669" s="8" customFormat="1" x14ac:dyDescent="0.35"/>
    <row r="35670" s="8" customFormat="1" x14ac:dyDescent="0.35"/>
    <row r="35671" s="8" customFormat="1" x14ac:dyDescent="0.35"/>
    <row r="35672" s="8" customFormat="1" x14ac:dyDescent="0.35"/>
    <row r="35673" s="8" customFormat="1" x14ac:dyDescent="0.35"/>
    <row r="35674" s="8" customFormat="1" x14ac:dyDescent="0.35"/>
    <row r="35675" s="8" customFormat="1" x14ac:dyDescent="0.35"/>
    <row r="35676" s="8" customFormat="1" x14ac:dyDescent="0.35"/>
    <row r="35677" s="8" customFormat="1" x14ac:dyDescent="0.35"/>
    <row r="35678" s="8" customFormat="1" x14ac:dyDescent="0.35"/>
    <row r="35679" s="8" customFormat="1" x14ac:dyDescent="0.35"/>
    <row r="35680" s="8" customFormat="1" x14ac:dyDescent="0.35"/>
    <row r="35681" s="8" customFormat="1" x14ac:dyDescent="0.35"/>
    <row r="35682" s="8" customFormat="1" x14ac:dyDescent="0.35"/>
    <row r="35683" s="8" customFormat="1" x14ac:dyDescent="0.35"/>
    <row r="35684" s="8" customFormat="1" x14ac:dyDescent="0.35"/>
    <row r="35685" s="8" customFormat="1" x14ac:dyDescent="0.35"/>
    <row r="35686" s="8" customFormat="1" x14ac:dyDescent="0.35"/>
    <row r="35687" s="8" customFormat="1" x14ac:dyDescent="0.35"/>
    <row r="35688" s="8" customFormat="1" x14ac:dyDescent="0.35"/>
    <row r="35689" s="8" customFormat="1" x14ac:dyDescent="0.35"/>
    <row r="35690" s="8" customFormat="1" x14ac:dyDescent="0.35"/>
    <row r="35691" s="8" customFormat="1" x14ac:dyDescent="0.35"/>
    <row r="35692" s="8" customFormat="1" x14ac:dyDescent="0.35"/>
    <row r="35693" s="8" customFormat="1" x14ac:dyDescent="0.35"/>
    <row r="35694" s="8" customFormat="1" x14ac:dyDescent="0.35"/>
    <row r="35695" s="8" customFormat="1" x14ac:dyDescent="0.35"/>
    <row r="35696" s="8" customFormat="1" x14ac:dyDescent="0.35"/>
    <row r="35697" s="8" customFormat="1" x14ac:dyDescent="0.35"/>
    <row r="35698" s="8" customFormat="1" x14ac:dyDescent="0.35"/>
    <row r="35699" s="8" customFormat="1" x14ac:dyDescent="0.35"/>
    <row r="35700" s="8" customFormat="1" x14ac:dyDescent="0.35"/>
    <row r="35701" s="8" customFormat="1" x14ac:dyDescent="0.35"/>
    <row r="35702" s="8" customFormat="1" x14ac:dyDescent="0.35"/>
    <row r="35703" s="8" customFormat="1" x14ac:dyDescent="0.35"/>
    <row r="35704" s="8" customFormat="1" x14ac:dyDescent="0.35"/>
    <row r="35705" s="8" customFormat="1" x14ac:dyDescent="0.35"/>
    <row r="35706" s="8" customFormat="1" x14ac:dyDescent="0.35"/>
    <row r="35707" s="8" customFormat="1" x14ac:dyDescent="0.35"/>
    <row r="35708" s="8" customFormat="1" x14ac:dyDescent="0.35"/>
    <row r="35709" s="8" customFormat="1" x14ac:dyDescent="0.35"/>
    <row r="35710" s="8" customFormat="1" x14ac:dyDescent="0.35"/>
    <row r="35711" s="8" customFormat="1" x14ac:dyDescent="0.35"/>
    <row r="35712" s="8" customFormat="1" x14ac:dyDescent="0.35"/>
    <row r="35713" s="8" customFormat="1" x14ac:dyDescent="0.35"/>
    <row r="35714" s="8" customFormat="1" x14ac:dyDescent="0.35"/>
    <row r="35715" s="8" customFormat="1" x14ac:dyDescent="0.35"/>
    <row r="35716" s="8" customFormat="1" x14ac:dyDescent="0.35"/>
    <row r="35717" s="8" customFormat="1" x14ac:dyDescent="0.35"/>
    <row r="35718" s="8" customFormat="1" x14ac:dyDescent="0.35"/>
    <row r="35719" s="8" customFormat="1" x14ac:dyDescent="0.35"/>
    <row r="35720" s="8" customFormat="1" x14ac:dyDescent="0.35"/>
    <row r="35721" s="8" customFormat="1" x14ac:dyDescent="0.35"/>
    <row r="35722" s="8" customFormat="1" x14ac:dyDescent="0.35"/>
    <row r="35723" s="8" customFormat="1" x14ac:dyDescent="0.35"/>
    <row r="35724" s="8" customFormat="1" x14ac:dyDescent="0.35"/>
    <row r="35725" s="8" customFormat="1" x14ac:dyDescent="0.35"/>
    <row r="35726" s="8" customFormat="1" x14ac:dyDescent="0.35"/>
    <row r="35727" s="8" customFormat="1" x14ac:dyDescent="0.35"/>
    <row r="35728" s="8" customFormat="1" x14ac:dyDescent="0.35"/>
    <row r="35729" s="8" customFormat="1" x14ac:dyDescent="0.35"/>
    <row r="35730" s="8" customFormat="1" x14ac:dyDescent="0.35"/>
    <row r="35731" s="8" customFormat="1" x14ac:dyDescent="0.35"/>
    <row r="35732" s="8" customFormat="1" x14ac:dyDescent="0.35"/>
    <row r="35733" s="8" customFormat="1" x14ac:dyDescent="0.35"/>
    <row r="35734" s="8" customFormat="1" x14ac:dyDescent="0.35"/>
    <row r="35735" s="8" customFormat="1" x14ac:dyDescent="0.35"/>
    <row r="35736" s="8" customFormat="1" x14ac:dyDescent="0.35"/>
    <row r="35737" s="8" customFormat="1" x14ac:dyDescent="0.35"/>
    <row r="35738" s="8" customFormat="1" x14ac:dyDescent="0.35"/>
    <row r="35739" s="8" customFormat="1" x14ac:dyDescent="0.35"/>
    <row r="35740" s="8" customFormat="1" x14ac:dyDescent="0.35"/>
    <row r="35741" s="8" customFormat="1" x14ac:dyDescent="0.35"/>
    <row r="35742" s="8" customFormat="1" x14ac:dyDescent="0.35"/>
    <row r="35743" s="8" customFormat="1" x14ac:dyDescent="0.35"/>
    <row r="35744" s="8" customFormat="1" x14ac:dyDescent="0.35"/>
    <row r="35745" s="8" customFormat="1" x14ac:dyDescent="0.35"/>
    <row r="35746" s="8" customFormat="1" x14ac:dyDescent="0.35"/>
    <row r="35747" s="8" customFormat="1" x14ac:dyDescent="0.35"/>
    <row r="35748" s="8" customFormat="1" x14ac:dyDescent="0.35"/>
    <row r="35749" s="8" customFormat="1" x14ac:dyDescent="0.35"/>
    <row r="35750" s="8" customFormat="1" x14ac:dyDescent="0.35"/>
    <row r="35751" s="8" customFormat="1" x14ac:dyDescent="0.35"/>
    <row r="35752" s="8" customFormat="1" x14ac:dyDescent="0.35"/>
    <row r="35753" s="8" customFormat="1" x14ac:dyDescent="0.35"/>
    <row r="35754" s="8" customFormat="1" x14ac:dyDescent="0.35"/>
    <row r="35755" s="8" customFormat="1" x14ac:dyDescent="0.35"/>
    <row r="35756" s="8" customFormat="1" x14ac:dyDescent="0.35"/>
    <row r="35757" s="8" customFormat="1" x14ac:dyDescent="0.35"/>
    <row r="35758" s="8" customFormat="1" x14ac:dyDescent="0.35"/>
    <row r="35759" s="8" customFormat="1" x14ac:dyDescent="0.35"/>
    <row r="35760" s="8" customFormat="1" x14ac:dyDescent="0.35"/>
    <row r="35761" s="8" customFormat="1" x14ac:dyDescent="0.35"/>
    <row r="35762" s="8" customFormat="1" x14ac:dyDescent="0.35"/>
    <row r="35763" s="8" customFormat="1" x14ac:dyDescent="0.35"/>
    <row r="35764" s="8" customFormat="1" x14ac:dyDescent="0.35"/>
    <row r="35765" s="8" customFormat="1" x14ac:dyDescent="0.35"/>
    <row r="35766" s="8" customFormat="1" x14ac:dyDescent="0.35"/>
    <row r="35767" s="8" customFormat="1" x14ac:dyDescent="0.35"/>
    <row r="35768" s="8" customFormat="1" x14ac:dyDescent="0.35"/>
    <row r="35769" s="8" customFormat="1" x14ac:dyDescent="0.35"/>
    <row r="35770" s="8" customFormat="1" x14ac:dyDescent="0.35"/>
    <row r="35771" s="8" customFormat="1" x14ac:dyDescent="0.35"/>
    <row r="35772" s="8" customFormat="1" x14ac:dyDescent="0.35"/>
    <row r="35773" s="8" customFormat="1" x14ac:dyDescent="0.35"/>
    <row r="35774" s="8" customFormat="1" x14ac:dyDescent="0.35"/>
    <row r="35775" s="8" customFormat="1" x14ac:dyDescent="0.35"/>
    <row r="35776" s="8" customFormat="1" x14ac:dyDescent="0.35"/>
    <row r="35777" s="8" customFormat="1" x14ac:dyDescent="0.35"/>
    <row r="35778" s="8" customFormat="1" x14ac:dyDescent="0.35"/>
    <row r="35779" s="8" customFormat="1" x14ac:dyDescent="0.35"/>
    <row r="35780" s="8" customFormat="1" x14ac:dyDescent="0.35"/>
    <row r="35781" s="8" customFormat="1" x14ac:dyDescent="0.35"/>
    <row r="35782" s="8" customFormat="1" x14ac:dyDescent="0.35"/>
    <row r="35783" s="8" customFormat="1" x14ac:dyDescent="0.35"/>
    <row r="35784" s="8" customFormat="1" x14ac:dyDescent="0.35"/>
    <row r="35785" s="8" customFormat="1" x14ac:dyDescent="0.35"/>
    <row r="35786" s="8" customFormat="1" x14ac:dyDescent="0.35"/>
    <row r="35787" s="8" customFormat="1" x14ac:dyDescent="0.35"/>
    <row r="35788" s="8" customFormat="1" x14ac:dyDescent="0.35"/>
    <row r="35789" s="8" customFormat="1" x14ac:dyDescent="0.35"/>
    <row r="35790" s="8" customFormat="1" x14ac:dyDescent="0.35"/>
    <row r="35791" s="8" customFormat="1" x14ac:dyDescent="0.35"/>
    <row r="35792" s="8" customFormat="1" x14ac:dyDescent="0.35"/>
    <row r="35793" s="8" customFormat="1" x14ac:dyDescent="0.35"/>
    <row r="35794" s="8" customFormat="1" x14ac:dyDescent="0.35"/>
    <row r="35795" s="8" customFormat="1" x14ac:dyDescent="0.35"/>
    <row r="35796" s="8" customFormat="1" x14ac:dyDescent="0.35"/>
    <row r="35797" s="8" customFormat="1" x14ac:dyDescent="0.35"/>
    <row r="35798" s="8" customFormat="1" x14ac:dyDescent="0.35"/>
    <row r="35799" s="8" customFormat="1" x14ac:dyDescent="0.35"/>
    <row r="35800" s="8" customFormat="1" x14ac:dyDescent="0.35"/>
    <row r="35801" s="8" customFormat="1" x14ac:dyDescent="0.35"/>
    <row r="35802" s="8" customFormat="1" x14ac:dyDescent="0.35"/>
    <row r="35803" s="8" customFormat="1" x14ac:dyDescent="0.35"/>
    <row r="35804" s="8" customFormat="1" x14ac:dyDescent="0.35"/>
    <row r="35805" s="8" customFormat="1" x14ac:dyDescent="0.35"/>
    <row r="35806" s="8" customFormat="1" x14ac:dyDescent="0.35"/>
    <row r="35807" s="8" customFormat="1" x14ac:dyDescent="0.35"/>
    <row r="35808" s="8" customFormat="1" x14ac:dyDescent="0.35"/>
    <row r="35809" s="8" customFormat="1" x14ac:dyDescent="0.35"/>
    <row r="35810" s="8" customFormat="1" x14ac:dyDescent="0.35"/>
    <row r="35811" s="8" customFormat="1" x14ac:dyDescent="0.35"/>
    <row r="35812" s="8" customFormat="1" x14ac:dyDescent="0.35"/>
    <row r="35813" s="8" customFormat="1" x14ac:dyDescent="0.35"/>
    <row r="35814" s="8" customFormat="1" x14ac:dyDescent="0.35"/>
    <row r="35815" s="8" customFormat="1" x14ac:dyDescent="0.35"/>
    <row r="35816" s="8" customFormat="1" x14ac:dyDescent="0.35"/>
    <row r="35817" s="8" customFormat="1" x14ac:dyDescent="0.35"/>
    <row r="35818" s="8" customFormat="1" x14ac:dyDescent="0.35"/>
    <row r="35819" s="8" customFormat="1" x14ac:dyDescent="0.35"/>
    <row r="35820" s="8" customFormat="1" x14ac:dyDescent="0.35"/>
    <row r="35821" s="8" customFormat="1" x14ac:dyDescent="0.35"/>
    <row r="35822" s="8" customFormat="1" x14ac:dyDescent="0.35"/>
    <row r="35823" s="8" customFormat="1" x14ac:dyDescent="0.35"/>
    <row r="35824" s="8" customFormat="1" x14ac:dyDescent="0.35"/>
    <row r="35825" s="8" customFormat="1" x14ac:dyDescent="0.35"/>
    <row r="35826" s="8" customFormat="1" x14ac:dyDescent="0.35"/>
    <row r="35827" s="8" customFormat="1" x14ac:dyDescent="0.35"/>
    <row r="35828" s="8" customFormat="1" x14ac:dyDescent="0.35"/>
    <row r="35829" s="8" customFormat="1" x14ac:dyDescent="0.35"/>
    <row r="35830" s="8" customFormat="1" x14ac:dyDescent="0.35"/>
    <row r="35831" s="8" customFormat="1" x14ac:dyDescent="0.35"/>
    <row r="35832" s="8" customFormat="1" x14ac:dyDescent="0.35"/>
    <row r="35833" s="8" customFormat="1" x14ac:dyDescent="0.35"/>
    <row r="35834" s="8" customFormat="1" x14ac:dyDescent="0.35"/>
    <row r="35835" s="8" customFormat="1" x14ac:dyDescent="0.35"/>
    <row r="35836" s="8" customFormat="1" x14ac:dyDescent="0.35"/>
    <row r="35837" s="8" customFormat="1" x14ac:dyDescent="0.35"/>
    <row r="35838" s="8" customFormat="1" x14ac:dyDescent="0.35"/>
    <row r="35839" s="8" customFormat="1" x14ac:dyDescent="0.35"/>
    <row r="35840" s="8" customFormat="1" x14ac:dyDescent="0.35"/>
    <row r="35841" s="8" customFormat="1" x14ac:dyDescent="0.35"/>
    <row r="35842" s="8" customFormat="1" x14ac:dyDescent="0.35"/>
    <row r="35843" s="8" customFormat="1" x14ac:dyDescent="0.35"/>
    <row r="35844" s="8" customFormat="1" x14ac:dyDescent="0.35"/>
    <row r="35845" s="8" customFormat="1" x14ac:dyDescent="0.35"/>
    <row r="35846" s="8" customFormat="1" x14ac:dyDescent="0.35"/>
    <row r="35847" s="8" customFormat="1" x14ac:dyDescent="0.35"/>
    <row r="35848" s="8" customFormat="1" x14ac:dyDescent="0.35"/>
    <row r="35849" s="8" customFormat="1" x14ac:dyDescent="0.35"/>
    <row r="35850" s="8" customFormat="1" x14ac:dyDescent="0.35"/>
    <row r="35851" s="8" customFormat="1" x14ac:dyDescent="0.35"/>
    <row r="35852" s="8" customFormat="1" x14ac:dyDescent="0.35"/>
    <row r="35853" s="8" customFormat="1" x14ac:dyDescent="0.35"/>
    <row r="35854" s="8" customFormat="1" x14ac:dyDescent="0.35"/>
    <row r="35855" s="8" customFormat="1" x14ac:dyDescent="0.35"/>
    <row r="35856" s="8" customFormat="1" x14ac:dyDescent="0.35"/>
    <row r="35857" s="8" customFormat="1" x14ac:dyDescent="0.35"/>
    <row r="35858" s="8" customFormat="1" x14ac:dyDescent="0.35"/>
    <row r="35859" s="8" customFormat="1" x14ac:dyDescent="0.35"/>
    <row r="35860" s="8" customFormat="1" x14ac:dyDescent="0.35"/>
    <row r="35861" s="8" customFormat="1" x14ac:dyDescent="0.35"/>
    <row r="35862" s="8" customFormat="1" x14ac:dyDescent="0.35"/>
    <row r="35863" s="8" customFormat="1" x14ac:dyDescent="0.35"/>
    <row r="35864" s="8" customFormat="1" x14ac:dyDescent="0.35"/>
    <row r="35865" s="8" customFormat="1" x14ac:dyDescent="0.35"/>
    <row r="35866" s="8" customFormat="1" x14ac:dyDescent="0.35"/>
    <row r="35867" s="8" customFormat="1" x14ac:dyDescent="0.35"/>
    <row r="35868" s="8" customFormat="1" x14ac:dyDescent="0.35"/>
    <row r="35869" s="8" customFormat="1" x14ac:dyDescent="0.35"/>
    <row r="35870" s="8" customFormat="1" x14ac:dyDescent="0.35"/>
    <row r="35871" s="8" customFormat="1" x14ac:dyDescent="0.35"/>
    <row r="35872" s="8" customFormat="1" x14ac:dyDescent="0.35"/>
    <row r="35873" s="8" customFormat="1" x14ac:dyDescent="0.35"/>
    <row r="35874" s="8" customFormat="1" x14ac:dyDescent="0.35"/>
    <row r="35875" s="8" customFormat="1" x14ac:dyDescent="0.35"/>
    <row r="35876" s="8" customFormat="1" x14ac:dyDescent="0.35"/>
    <row r="35877" s="8" customFormat="1" x14ac:dyDescent="0.35"/>
    <row r="35878" s="8" customFormat="1" x14ac:dyDescent="0.35"/>
    <row r="35879" s="8" customFormat="1" x14ac:dyDescent="0.35"/>
    <row r="35880" s="8" customFormat="1" x14ac:dyDescent="0.35"/>
    <row r="35881" s="8" customFormat="1" x14ac:dyDescent="0.35"/>
    <row r="35882" s="8" customFormat="1" x14ac:dyDescent="0.35"/>
    <row r="35883" s="8" customFormat="1" x14ac:dyDescent="0.35"/>
    <row r="35884" s="8" customFormat="1" x14ac:dyDescent="0.35"/>
    <row r="35885" s="8" customFormat="1" x14ac:dyDescent="0.35"/>
    <row r="35886" s="8" customFormat="1" x14ac:dyDescent="0.35"/>
    <row r="35887" s="8" customFormat="1" x14ac:dyDescent="0.35"/>
    <row r="35888" s="8" customFormat="1" x14ac:dyDescent="0.35"/>
    <row r="35889" s="8" customFormat="1" x14ac:dyDescent="0.35"/>
    <row r="35890" s="8" customFormat="1" x14ac:dyDescent="0.35"/>
    <row r="35891" s="8" customFormat="1" x14ac:dyDescent="0.35"/>
    <row r="35892" s="8" customFormat="1" x14ac:dyDescent="0.35"/>
    <row r="35893" s="8" customFormat="1" x14ac:dyDescent="0.35"/>
    <row r="35894" s="8" customFormat="1" x14ac:dyDescent="0.35"/>
    <row r="35895" s="8" customFormat="1" x14ac:dyDescent="0.35"/>
    <row r="35896" s="8" customFormat="1" x14ac:dyDescent="0.35"/>
    <row r="35897" s="8" customFormat="1" x14ac:dyDescent="0.35"/>
    <row r="35898" s="8" customFormat="1" x14ac:dyDescent="0.35"/>
    <row r="35899" s="8" customFormat="1" x14ac:dyDescent="0.35"/>
    <row r="35900" s="8" customFormat="1" x14ac:dyDescent="0.35"/>
    <row r="35901" s="8" customFormat="1" x14ac:dyDescent="0.35"/>
    <row r="35902" s="8" customFormat="1" x14ac:dyDescent="0.35"/>
    <row r="35903" s="8" customFormat="1" x14ac:dyDescent="0.35"/>
    <row r="35904" s="8" customFormat="1" x14ac:dyDescent="0.35"/>
    <row r="35905" s="8" customFormat="1" x14ac:dyDescent="0.35"/>
    <row r="35906" s="8" customFormat="1" x14ac:dyDescent="0.35"/>
    <row r="35907" s="8" customFormat="1" x14ac:dyDescent="0.35"/>
    <row r="35908" s="8" customFormat="1" x14ac:dyDescent="0.35"/>
    <row r="35909" s="8" customFormat="1" x14ac:dyDescent="0.35"/>
    <row r="35910" s="8" customFormat="1" x14ac:dyDescent="0.35"/>
    <row r="35911" s="8" customFormat="1" x14ac:dyDescent="0.35"/>
    <row r="35912" s="8" customFormat="1" x14ac:dyDescent="0.35"/>
    <row r="35913" s="8" customFormat="1" x14ac:dyDescent="0.35"/>
    <row r="35914" s="8" customFormat="1" x14ac:dyDescent="0.35"/>
    <row r="35915" s="8" customFormat="1" x14ac:dyDescent="0.35"/>
    <row r="35916" s="8" customFormat="1" x14ac:dyDescent="0.35"/>
    <row r="35917" s="8" customFormat="1" x14ac:dyDescent="0.35"/>
    <row r="35918" s="8" customFormat="1" x14ac:dyDescent="0.35"/>
    <row r="35919" s="8" customFormat="1" x14ac:dyDescent="0.35"/>
    <row r="35920" s="8" customFormat="1" x14ac:dyDescent="0.35"/>
    <row r="35921" s="8" customFormat="1" x14ac:dyDescent="0.35"/>
    <row r="35922" s="8" customFormat="1" x14ac:dyDescent="0.35"/>
    <row r="35923" s="8" customFormat="1" x14ac:dyDescent="0.35"/>
    <row r="35924" s="8" customFormat="1" x14ac:dyDescent="0.35"/>
    <row r="35925" s="8" customFormat="1" x14ac:dyDescent="0.35"/>
    <row r="35926" s="8" customFormat="1" x14ac:dyDescent="0.35"/>
    <row r="35927" s="8" customFormat="1" x14ac:dyDescent="0.35"/>
    <row r="35928" s="8" customFormat="1" x14ac:dyDescent="0.35"/>
    <row r="35929" s="8" customFormat="1" x14ac:dyDescent="0.35"/>
    <row r="35930" s="8" customFormat="1" x14ac:dyDescent="0.35"/>
    <row r="35931" s="8" customFormat="1" x14ac:dyDescent="0.35"/>
    <row r="35932" s="8" customFormat="1" x14ac:dyDescent="0.35"/>
    <row r="35933" s="8" customFormat="1" x14ac:dyDescent="0.35"/>
    <row r="35934" s="8" customFormat="1" x14ac:dyDescent="0.35"/>
    <row r="35935" s="8" customFormat="1" x14ac:dyDescent="0.35"/>
    <row r="35936" s="8" customFormat="1" x14ac:dyDescent="0.35"/>
    <row r="35937" s="8" customFormat="1" x14ac:dyDescent="0.35"/>
    <row r="35938" s="8" customFormat="1" x14ac:dyDescent="0.35"/>
    <row r="35939" s="8" customFormat="1" x14ac:dyDescent="0.35"/>
    <row r="35940" s="8" customFormat="1" x14ac:dyDescent="0.35"/>
    <row r="35941" s="8" customFormat="1" x14ac:dyDescent="0.35"/>
    <row r="35942" s="8" customFormat="1" x14ac:dyDescent="0.35"/>
    <row r="35943" s="8" customFormat="1" x14ac:dyDescent="0.35"/>
    <row r="35944" s="8" customFormat="1" x14ac:dyDescent="0.35"/>
    <row r="35945" s="8" customFormat="1" x14ac:dyDescent="0.35"/>
    <row r="35946" s="8" customFormat="1" x14ac:dyDescent="0.35"/>
    <row r="35947" s="8" customFormat="1" x14ac:dyDescent="0.35"/>
    <row r="35948" s="8" customFormat="1" x14ac:dyDescent="0.35"/>
    <row r="35949" s="8" customFormat="1" x14ac:dyDescent="0.35"/>
    <row r="35950" s="8" customFormat="1" x14ac:dyDescent="0.35"/>
    <row r="35951" s="8" customFormat="1" x14ac:dyDescent="0.35"/>
    <row r="35952" s="8" customFormat="1" x14ac:dyDescent="0.35"/>
    <row r="35953" s="8" customFormat="1" x14ac:dyDescent="0.35"/>
    <row r="35954" s="8" customFormat="1" x14ac:dyDescent="0.35"/>
    <row r="35955" s="8" customFormat="1" x14ac:dyDescent="0.35"/>
    <row r="35956" s="8" customFormat="1" x14ac:dyDescent="0.35"/>
    <row r="35957" s="8" customFormat="1" x14ac:dyDescent="0.35"/>
    <row r="35958" s="8" customFormat="1" x14ac:dyDescent="0.35"/>
    <row r="35959" s="8" customFormat="1" x14ac:dyDescent="0.35"/>
    <row r="35960" s="8" customFormat="1" x14ac:dyDescent="0.35"/>
    <row r="35961" s="8" customFormat="1" x14ac:dyDescent="0.35"/>
    <row r="35962" s="8" customFormat="1" x14ac:dyDescent="0.35"/>
    <row r="35963" s="8" customFormat="1" x14ac:dyDescent="0.35"/>
    <row r="35964" s="8" customFormat="1" x14ac:dyDescent="0.35"/>
    <row r="35965" s="8" customFormat="1" x14ac:dyDescent="0.35"/>
    <row r="35966" s="8" customFormat="1" x14ac:dyDescent="0.35"/>
    <row r="35967" s="8" customFormat="1" x14ac:dyDescent="0.35"/>
    <row r="35968" s="8" customFormat="1" x14ac:dyDescent="0.35"/>
    <row r="35969" s="8" customFormat="1" x14ac:dyDescent="0.35"/>
    <row r="35970" s="8" customFormat="1" x14ac:dyDescent="0.35"/>
    <row r="35971" s="8" customFormat="1" x14ac:dyDescent="0.35"/>
    <row r="35972" s="8" customFormat="1" x14ac:dyDescent="0.35"/>
    <row r="35973" s="8" customFormat="1" x14ac:dyDescent="0.35"/>
    <row r="35974" s="8" customFormat="1" x14ac:dyDescent="0.35"/>
    <row r="35975" s="8" customFormat="1" x14ac:dyDescent="0.35"/>
    <row r="35976" s="8" customFormat="1" x14ac:dyDescent="0.35"/>
    <row r="35977" s="8" customFormat="1" x14ac:dyDescent="0.35"/>
    <row r="35978" s="8" customFormat="1" x14ac:dyDescent="0.35"/>
    <row r="35979" s="8" customFormat="1" x14ac:dyDescent="0.35"/>
    <row r="35980" s="8" customFormat="1" x14ac:dyDescent="0.35"/>
    <row r="35981" s="8" customFormat="1" x14ac:dyDescent="0.35"/>
    <row r="35982" s="8" customFormat="1" x14ac:dyDescent="0.35"/>
    <row r="35983" s="8" customFormat="1" x14ac:dyDescent="0.35"/>
    <row r="35984" s="8" customFormat="1" x14ac:dyDescent="0.35"/>
    <row r="35985" s="8" customFormat="1" x14ac:dyDescent="0.35"/>
    <row r="35986" s="8" customFormat="1" x14ac:dyDescent="0.35"/>
    <row r="35987" s="8" customFormat="1" x14ac:dyDescent="0.35"/>
    <row r="35988" s="8" customFormat="1" x14ac:dyDescent="0.35"/>
    <row r="35989" s="8" customFormat="1" x14ac:dyDescent="0.35"/>
    <row r="35990" s="8" customFormat="1" x14ac:dyDescent="0.35"/>
    <row r="35991" s="8" customFormat="1" x14ac:dyDescent="0.35"/>
    <row r="35992" s="8" customFormat="1" x14ac:dyDescent="0.35"/>
    <row r="35993" s="8" customFormat="1" x14ac:dyDescent="0.35"/>
    <row r="35994" s="8" customFormat="1" x14ac:dyDescent="0.35"/>
    <row r="35995" s="8" customFormat="1" x14ac:dyDescent="0.35"/>
    <row r="35996" s="8" customFormat="1" x14ac:dyDescent="0.35"/>
    <row r="35997" s="8" customFormat="1" x14ac:dyDescent="0.35"/>
    <row r="35998" s="8" customFormat="1" x14ac:dyDescent="0.35"/>
    <row r="35999" s="8" customFormat="1" x14ac:dyDescent="0.35"/>
    <row r="36000" s="8" customFormat="1" x14ac:dyDescent="0.35"/>
    <row r="36001" s="8" customFormat="1" x14ac:dyDescent="0.35"/>
    <row r="36002" s="8" customFormat="1" x14ac:dyDescent="0.35"/>
    <row r="36003" s="8" customFormat="1" x14ac:dyDescent="0.35"/>
    <row r="36004" s="8" customFormat="1" x14ac:dyDescent="0.35"/>
    <row r="36005" s="8" customFormat="1" x14ac:dyDescent="0.35"/>
    <row r="36006" s="8" customFormat="1" x14ac:dyDescent="0.35"/>
    <row r="36007" s="8" customFormat="1" x14ac:dyDescent="0.35"/>
    <row r="36008" s="8" customFormat="1" x14ac:dyDescent="0.35"/>
    <row r="36009" s="8" customFormat="1" x14ac:dyDescent="0.35"/>
    <row r="36010" s="8" customFormat="1" x14ac:dyDescent="0.35"/>
    <row r="36011" s="8" customFormat="1" x14ac:dyDescent="0.35"/>
    <row r="36012" s="8" customFormat="1" x14ac:dyDescent="0.35"/>
    <row r="36013" s="8" customFormat="1" x14ac:dyDescent="0.35"/>
    <row r="36014" s="8" customFormat="1" x14ac:dyDescent="0.35"/>
    <row r="36015" s="8" customFormat="1" x14ac:dyDescent="0.35"/>
    <row r="36016" s="8" customFormat="1" x14ac:dyDescent="0.35"/>
    <row r="36017" s="8" customFormat="1" x14ac:dyDescent="0.35"/>
    <row r="36018" s="8" customFormat="1" x14ac:dyDescent="0.35"/>
    <row r="36019" s="8" customFormat="1" x14ac:dyDescent="0.35"/>
    <row r="36020" s="8" customFormat="1" x14ac:dyDescent="0.35"/>
    <row r="36021" s="8" customFormat="1" x14ac:dyDescent="0.35"/>
    <row r="36022" s="8" customFormat="1" x14ac:dyDescent="0.35"/>
    <row r="36023" s="8" customFormat="1" x14ac:dyDescent="0.35"/>
    <row r="36024" s="8" customFormat="1" x14ac:dyDescent="0.35"/>
    <row r="36025" s="8" customFormat="1" x14ac:dyDescent="0.35"/>
    <row r="36026" s="8" customFormat="1" x14ac:dyDescent="0.35"/>
    <row r="36027" s="8" customFormat="1" x14ac:dyDescent="0.35"/>
    <row r="36028" s="8" customFormat="1" x14ac:dyDescent="0.35"/>
    <row r="36029" s="8" customFormat="1" x14ac:dyDescent="0.35"/>
    <row r="36030" s="8" customFormat="1" x14ac:dyDescent="0.35"/>
    <row r="36031" s="8" customFormat="1" x14ac:dyDescent="0.35"/>
    <row r="36032" s="8" customFormat="1" x14ac:dyDescent="0.35"/>
    <row r="36033" s="8" customFormat="1" x14ac:dyDescent="0.35"/>
    <row r="36034" s="8" customFormat="1" x14ac:dyDescent="0.35"/>
    <row r="36035" s="8" customFormat="1" x14ac:dyDescent="0.35"/>
    <row r="36036" s="8" customFormat="1" x14ac:dyDescent="0.35"/>
    <row r="36037" s="8" customFormat="1" x14ac:dyDescent="0.35"/>
    <row r="36038" s="8" customFormat="1" x14ac:dyDescent="0.35"/>
    <row r="36039" s="8" customFormat="1" x14ac:dyDescent="0.35"/>
    <row r="36040" s="8" customFormat="1" x14ac:dyDescent="0.35"/>
    <row r="36041" s="8" customFormat="1" x14ac:dyDescent="0.35"/>
    <row r="36042" s="8" customFormat="1" x14ac:dyDescent="0.35"/>
    <row r="36043" s="8" customFormat="1" x14ac:dyDescent="0.35"/>
    <row r="36044" s="8" customFormat="1" x14ac:dyDescent="0.35"/>
    <row r="36045" s="8" customFormat="1" x14ac:dyDescent="0.35"/>
    <row r="36046" s="8" customFormat="1" x14ac:dyDescent="0.35"/>
    <row r="36047" s="8" customFormat="1" x14ac:dyDescent="0.35"/>
    <row r="36048" s="8" customFormat="1" x14ac:dyDescent="0.35"/>
    <row r="36049" s="8" customFormat="1" x14ac:dyDescent="0.35"/>
    <row r="36050" s="8" customFormat="1" x14ac:dyDescent="0.35"/>
    <row r="36051" s="8" customFormat="1" x14ac:dyDescent="0.35"/>
    <row r="36052" s="8" customFormat="1" x14ac:dyDescent="0.35"/>
    <row r="36053" s="8" customFormat="1" x14ac:dyDescent="0.35"/>
    <row r="36054" s="8" customFormat="1" x14ac:dyDescent="0.35"/>
    <row r="36055" s="8" customFormat="1" x14ac:dyDescent="0.35"/>
    <row r="36056" s="8" customFormat="1" x14ac:dyDescent="0.35"/>
    <row r="36057" s="8" customFormat="1" x14ac:dyDescent="0.35"/>
    <row r="36058" s="8" customFormat="1" x14ac:dyDescent="0.35"/>
    <row r="36059" s="8" customFormat="1" x14ac:dyDescent="0.35"/>
    <row r="36060" s="8" customFormat="1" x14ac:dyDescent="0.35"/>
    <row r="36061" s="8" customFormat="1" x14ac:dyDescent="0.35"/>
    <row r="36062" s="8" customFormat="1" x14ac:dyDescent="0.35"/>
    <row r="36063" s="8" customFormat="1" x14ac:dyDescent="0.35"/>
    <row r="36064" s="8" customFormat="1" x14ac:dyDescent="0.35"/>
    <row r="36065" s="8" customFormat="1" x14ac:dyDescent="0.35"/>
    <row r="36066" s="8" customFormat="1" x14ac:dyDescent="0.35"/>
    <row r="36067" s="8" customFormat="1" x14ac:dyDescent="0.35"/>
    <row r="36068" s="8" customFormat="1" x14ac:dyDescent="0.35"/>
    <row r="36069" s="8" customFormat="1" x14ac:dyDescent="0.35"/>
    <row r="36070" s="8" customFormat="1" x14ac:dyDescent="0.35"/>
    <row r="36071" s="8" customFormat="1" x14ac:dyDescent="0.35"/>
    <row r="36072" s="8" customFormat="1" x14ac:dyDescent="0.35"/>
    <row r="36073" s="8" customFormat="1" x14ac:dyDescent="0.35"/>
    <row r="36074" s="8" customFormat="1" x14ac:dyDescent="0.35"/>
    <row r="36075" s="8" customFormat="1" x14ac:dyDescent="0.35"/>
    <row r="36076" s="8" customFormat="1" x14ac:dyDescent="0.35"/>
    <row r="36077" s="8" customFormat="1" x14ac:dyDescent="0.35"/>
    <row r="36078" s="8" customFormat="1" x14ac:dyDescent="0.35"/>
    <row r="36079" s="8" customFormat="1" x14ac:dyDescent="0.35"/>
    <row r="36080" s="8" customFormat="1" x14ac:dyDescent="0.35"/>
    <row r="36081" s="8" customFormat="1" x14ac:dyDescent="0.35"/>
    <row r="36082" s="8" customFormat="1" x14ac:dyDescent="0.35"/>
    <row r="36083" s="8" customFormat="1" x14ac:dyDescent="0.35"/>
    <row r="36084" s="8" customFormat="1" x14ac:dyDescent="0.35"/>
    <row r="36085" s="8" customFormat="1" x14ac:dyDescent="0.35"/>
    <row r="36086" s="8" customFormat="1" x14ac:dyDescent="0.35"/>
    <row r="36087" s="8" customFormat="1" x14ac:dyDescent="0.35"/>
    <row r="36088" s="8" customFormat="1" x14ac:dyDescent="0.35"/>
    <row r="36089" s="8" customFormat="1" x14ac:dyDescent="0.35"/>
    <row r="36090" s="8" customFormat="1" x14ac:dyDescent="0.35"/>
    <row r="36091" s="8" customFormat="1" x14ac:dyDescent="0.35"/>
    <row r="36092" s="8" customFormat="1" x14ac:dyDescent="0.35"/>
    <row r="36093" s="8" customFormat="1" x14ac:dyDescent="0.35"/>
    <row r="36094" s="8" customFormat="1" x14ac:dyDescent="0.35"/>
    <row r="36095" s="8" customFormat="1" x14ac:dyDescent="0.35"/>
    <row r="36096" s="8" customFormat="1" x14ac:dyDescent="0.35"/>
    <row r="36097" s="8" customFormat="1" x14ac:dyDescent="0.35"/>
    <row r="36098" s="8" customFormat="1" x14ac:dyDescent="0.35"/>
    <row r="36099" s="8" customFormat="1" x14ac:dyDescent="0.35"/>
    <row r="36100" s="8" customFormat="1" x14ac:dyDescent="0.35"/>
    <row r="36101" s="8" customFormat="1" x14ac:dyDescent="0.35"/>
    <row r="36102" s="8" customFormat="1" x14ac:dyDescent="0.35"/>
    <row r="36103" s="8" customFormat="1" x14ac:dyDescent="0.35"/>
    <row r="36104" s="8" customFormat="1" x14ac:dyDescent="0.35"/>
    <row r="36105" s="8" customFormat="1" x14ac:dyDescent="0.35"/>
    <row r="36106" s="8" customFormat="1" x14ac:dyDescent="0.35"/>
    <row r="36107" s="8" customFormat="1" x14ac:dyDescent="0.35"/>
    <row r="36108" s="8" customFormat="1" x14ac:dyDescent="0.35"/>
    <row r="36109" s="8" customFormat="1" x14ac:dyDescent="0.35"/>
    <row r="36110" s="8" customFormat="1" x14ac:dyDescent="0.35"/>
    <row r="36111" s="8" customFormat="1" x14ac:dyDescent="0.35"/>
    <row r="36112" s="8" customFormat="1" x14ac:dyDescent="0.35"/>
    <row r="36113" s="8" customFormat="1" x14ac:dyDescent="0.35"/>
    <row r="36114" s="8" customFormat="1" x14ac:dyDescent="0.35"/>
    <row r="36115" s="8" customFormat="1" x14ac:dyDescent="0.35"/>
    <row r="36116" s="8" customFormat="1" x14ac:dyDescent="0.35"/>
    <row r="36117" s="8" customFormat="1" x14ac:dyDescent="0.35"/>
    <row r="36118" s="8" customFormat="1" x14ac:dyDescent="0.35"/>
    <row r="36119" s="8" customFormat="1" x14ac:dyDescent="0.35"/>
    <row r="36120" s="8" customFormat="1" x14ac:dyDescent="0.35"/>
    <row r="36121" s="8" customFormat="1" x14ac:dyDescent="0.35"/>
    <row r="36122" s="8" customFormat="1" x14ac:dyDescent="0.35"/>
    <row r="36123" s="8" customFormat="1" x14ac:dyDescent="0.35"/>
    <row r="36124" s="8" customFormat="1" x14ac:dyDescent="0.35"/>
    <row r="36125" s="8" customFormat="1" x14ac:dyDescent="0.35"/>
    <row r="36126" s="8" customFormat="1" x14ac:dyDescent="0.35"/>
    <row r="36127" s="8" customFormat="1" x14ac:dyDescent="0.35"/>
    <row r="36128" s="8" customFormat="1" x14ac:dyDescent="0.35"/>
    <row r="36129" s="8" customFormat="1" x14ac:dyDescent="0.35"/>
    <row r="36130" s="8" customFormat="1" x14ac:dyDescent="0.35"/>
    <row r="36131" s="8" customFormat="1" x14ac:dyDescent="0.35"/>
    <row r="36132" s="8" customFormat="1" x14ac:dyDescent="0.35"/>
    <row r="36133" s="8" customFormat="1" x14ac:dyDescent="0.35"/>
    <row r="36134" s="8" customFormat="1" x14ac:dyDescent="0.35"/>
    <row r="36135" s="8" customFormat="1" x14ac:dyDescent="0.35"/>
    <row r="36136" s="8" customFormat="1" x14ac:dyDescent="0.35"/>
    <row r="36137" s="8" customFormat="1" x14ac:dyDescent="0.35"/>
    <row r="36138" s="8" customFormat="1" x14ac:dyDescent="0.35"/>
    <row r="36139" s="8" customFormat="1" x14ac:dyDescent="0.35"/>
    <row r="36140" s="8" customFormat="1" x14ac:dyDescent="0.35"/>
    <row r="36141" s="8" customFormat="1" x14ac:dyDescent="0.35"/>
    <row r="36142" s="8" customFormat="1" x14ac:dyDescent="0.35"/>
    <row r="36143" s="8" customFormat="1" x14ac:dyDescent="0.35"/>
    <row r="36144" s="8" customFormat="1" x14ac:dyDescent="0.35"/>
    <row r="36145" s="8" customFormat="1" x14ac:dyDescent="0.35"/>
    <row r="36146" s="8" customFormat="1" x14ac:dyDescent="0.35"/>
    <row r="36147" s="8" customFormat="1" x14ac:dyDescent="0.35"/>
    <row r="36148" s="8" customFormat="1" x14ac:dyDescent="0.35"/>
    <row r="36149" s="8" customFormat="1" x14ac:dyDescent="0.35"/>
    <row r="36150" s="8" customFormat="1" x14ac:dyDescent="0.35"/>
    <row r="36151" s="8" customFormat="1" x14ac:dyDescent="0.35"/>
    <row r="36152" s="8" customFormat="1" x14ac:dyDescent="0.35"/>
    <row r="36153" s="8" customFormat="1" x14ac:dyDescent="0.35"/>
    <row r="36154" s="8" customFormat="1" x14ac:dyDescent="0.35"/>
    <row r="36155" s="8" customFormat="1" x14ac:dyDescent="0.35"/>
    <row r="36156" s="8" customFormat="1" x14ac:dyDescent="0.35"/>
    <row r="36157" s="8" customFormat="1" x14ac:dyDescent="0.35"/>
    <row r="36158" s="8" customFormat="1" x14ac:dyDescent="0.35"/>
    <row r="36159" s="8" customFormat="1" x14ac:dyDescent="0.35"/>
    <row r="36160" s="8" customFormat="1" x14ac:dyDescent="0.35"/>
    <row r="36161" s="8" customFormat="1" x14ac:dyDescent="0.35"/>
    <row r="36162" s="8" customFormat="1" x14ac:dyDescent="0.35"/>
    <row r="36163" s="8" customFormat="1" x14ac:dyDescent="0.35"/>
    <row r="36164" s="8" customFormat="1" x14ac:dyDescent="0.35"/>
    <row r="36165" s="8" customFormat="1" x14ac:dyDescent="0.35"/>
    <row r="36166" s="8" customFormat="1" x14ac:dyDescent="0.35"/>
    <row r="36167" s="8" customFormat="1" x14ac:dyDescent="0.35"/>
    <row r="36168" s="8" customFormat="1" x14ac:dyDescent="0.35"/>
    <row r="36169" s="8" customFormat="1" x14ac:dyDescent="0.35"/>
    <row r="36170" s="8" customFormat="1" x14ac:dyDescent="0.35"/>
    <row r="36171" s="8" customFormat="1" x14ac:dyDescent="0.35"/>
    <row r="36172" s="8" customFormat="1" x14ac:dyDescent="0.35"/>
    <row r="36173" s="8" customFormat="1" x14ac:dyDescent="0.35"/>
    <row r="36174" s="8" customFormat="1" x14ac:dyDescent="0.35"/>
    <row r="36175" s="8" customFormat="1" x14ac:dyDescent="0.35"/>
    <row r="36176" s="8" customFormat="1" x14ac:dyDescent="0.35"/>
    <row r="36177" s="8" customFormat="1" x14ac:dyDescent="0.35"/>
    <row r="36178" s="8" customFormat="1" x14ac:dyDescent="0.35"/>
    <row r="36179" s="8" customFormat="1" x14ac:dyDescent="0.35"/>
    <row r="36180" s="8" customFormat="1" x14ac:dyDescent="0.35"/>
    <row r="36181" s="8" customFormat="1" x14ac:dyDescent="0.35"/>
    <row r="36182" s="8" customFormat="1" x14ac:dyDescent="0.35"/>
    <row r="36183" s="8" customFormat="1" x14ac:dyDescent="0.35"/>
    <row r="36184" s="8" customFormat="1" x14ac:dyDescent="0.35"/>
    <row r="36185" s="8" customFormat="1" x14ac:dyDescent="0.35"/>
    <row r="36186" s="8" customFormat="1" x14ac:dyDescent="0.35"/>
    <row r="36187" s="8" customFormat="1" x14ac:dyDescent="0.35"/>
    <row r="36188" s="8" customFormat="1" x14ac:dyDescent="0.35"/>
    <row r="36189" s="8" customFormat="1" x14ac:dyDescent="0.35"/>
    <row r="36190" s="8" customFormat="1" x14ac:dyDescent="0.35"/>
    <row r="36191" s="8" customFormat="1" x14ac:dyDescent="0.35"/>
    <row r="36192" s="8" customFormat="1" x14ac:dyDescent="0.35"/>
    <row r="36193" s="8" customFormat="1" x14ac:dyDescent="0.35"/>
    <row r="36194" s="8" customFormat="1" x14ac:dyDescent="0.35"/>
    <row r="36195" s="8" customFormat="1" x14ac:dyDescent="0.35"/>
    <row r="36196" s="8" customFormat="1" x14ac:dyDescent="0.35"/>
    <row r="36197" s="8" customFormat="1" x14ac:dyDescent="0.35"/>
    <row r="36198" s="8" customFormat="1" x14ac:dyDescent="0.35"/>
    <row r="36199" s="8" customFormat="1" x14ac:dyDescent="0.35"/>
    <row r="36200" s="8" customFormat="1" x14ac:dyDescent="0.35"/>
    <row r="36201" s="8" customFormat="1" x14ac:dyDescent="0.35"/>
    <row r="36202" s="8" customFormat="1" x14ac:dyDescent="0.35"/>
    <row r="36203" s="8" customFormat="1" x14ac:dyDescent="0.35"/>
    <row r="36204" s="8" customFormat="1" x14ac:dyDescent="0.35"/>
    <row r="36205" s="8" customFormat="1" x14ac:dyDescent="0.35"/>
    <row r="36206" s="8" customFormat="1" x14ac:dyDescent="0.35"/>
    <row r="36207" s="8" customFormat="1" x14ac:dyDescent="0.35"/>
    <row r="36208" s="8" customFormat="1" x14ac:dyDescent="0.35"/>
    <row r="36209" s="8" customFormat="1" x14ac:dyDescent="0.35"/>
    <row r="36210" s="8" customFormat="1" x14ac:dyDescent="0.35"/>
    <row r="36211" s="8" customFormat="1" x14ac:dyDescent="0.35"/>
    <row r="36212" s="8" customFormat="1" x14ac:dyDescent="0.35"/>
    <row r="36213" s="8" customFormat="1" x14ac:dyDescent="0.35"/>
    <row r="36214" s="8" customFormat="1" x14ac:dyDescent="0.35"/>
    <row r="36215" s="8" customFormat="1" x14ac:dyDescent="0.35"/>
    <row r="36216" s="8" customFormat="1" x14ac:dyDescent="0.35"/>
    <row r="36217" s="8" customFormat="1" x14ac:dyDescent="0.35"/>
    <row r="36218" s="8" customFormat="1" x14ac:dyDescent="0.35"/>
    <row r="36219" s="8" customFormat="1" x14ac:dyDescent="0.35"/>
    <row r="36220" s="8" customFormat="1" x14ac:dyDescent="0.35"/>
    <row r="36221" s="8" customFormat="1" x14ac:dyDescent="0.35"/>
    <row r="36222" s="8" customFormat="1" x14ac:dyDescent="0.35"/>
    <row r="36223" s="8" customFormat="1" x14ac:dyDescent="0.35"/>
    <row r="36224" s="8" customFormat="1" x14ac:dyDescent="0.35"/>
    <row r="36225" s="8" customFormat="1" x14ac:dyDescent="0.35"/>
    <row r="36226" s="8" customFormat="1" x14ac:dyDescent="0.35"/>
    <row r="36227" s="8" customFormat="1" x14ac:dyDescent="0.35"/>
    <row r="36228" s="8" customFormat="1" x14ac:dyDescent="0.35"/>
    <row r="36229" s="8" customFormat="1" x14ac:dyDescent="0.35"/>
    <row r="36230" s="8" customFormat="1" x14ac:dyDescent="0.35"/>
    <row r="36231" s="8" customFormat="1" x14ac:dyDescent="0.35"/>
    <row r="36232" s="8" customFormat="1" x14ac:dyDescent="0.35"/>
    <row r="36233" s="8" customFormat="1" x14ac:dyDescent="0.35"/>
    <row r="36234" s="8" customFormat="1" x14ac:dyDescent="0.35"/>
    <row r="36235" s="8" customFormat="1" x14ac:dyDescent="0.35"/>
    <row r="36236" s="8" customFormat="1" x14ac:dyDescent="0.35"/>
    <row r="36237" s="8" customFormat="1" x14ac:dyDescent="0.35"/>
    <row r="36238" s="8" customFormat="1" x14ac:dyDescent="0.35"/>
    <row r="36239" s="8" customFormat="1" x14ac:dyDescent="0.35"/>
    <row r="36240" s="8" customFormat="1" x14ac:dyDescent="0.35"/>
    <row r="36241" s="8" customFormat="1" x14ac:dyDescent="0.35"/>
    <row r="36242" s="8" customFormat="1" x14ac:dyDescent="0.35"/>
    <row r="36243" s="8" customFormat="1" x14ac:dyDescent="0.35"/>
    <row r="36244" s="8" customFormat="1" x14ac:dyDescent="0.35"/>
    <row r="36245" s="8" customFormat="1" x14ac:dyDescent="0.35"/>
    <row r="36246" s="8" customFormat="1" x14ac:dyDescent="0.35"/>
    <row r="36247" s="8" customFormat="1" x14ac:dyDescent="0.35"/>
    <row r="36248" s="8" customFormat="1" x14ac:dyDescent="0.35"/>
    <row r="36249" s="8" customFormat="1" x14ac:dyDescent="0.35"/>
    <row r="36250" s="8" customFormat="1" x14ac:dyDescent="0.35"/>
    <row r="36251" s="8" customFormat="1" x14ac:dyDescent="0.35"/>
    <row r="36252" s="8" customFormat="1" x14ac:dyDescent="0.35"/>
    <row r="36253" s="8" customFormat="1" x14ac:dyDescent="0.35"/>
    <row r="36254" s="8" customFormat="1" x14ac:dyDescent="0.35"/>
    <row r="36255" s="8" customFormat="1" x14ac:dyDescent="0.35"/>
    <row r="36256" s="8" customFormat="1" x14ac:dyDescent="0.35"/>
    <row r="36257" s="8" customFormat="1" x14ac:dyDescent="0.35"/>
    <row r="36258" s="8" customFormat="1" x14ac:dyDescent="0.35"/>
    <row r="36259" s="8" customFormat="1" x14ac:dyDescent="0.35"/>
    <row r="36260" s="8" customFormat="1" x14ac:dyDescent="0.35"/>
    <row r="36261" s="8" customFormat="1" x14ac:dyDescent="0.35"/>
    <row r="36262" s="8" customFormat="1" x14ac:dyDescent="0.35"/>
    <row r="36263" s="8" customFormat="1" x14ac:dyDescent="0.35"/>
    <row r="36264" s="8" customFormat="1" x14ac:dyDescent="0.35"/>
    <row r="36265" s="8" customFormat="1" x14ac:dyDescent="0.35"/>
    <row r="36266" s="8" customFormat="1" x14ac:dyDescent="0.35"/>
    <row r="36267" s="8" customFormat="1" x14ac:dyDescent="0.35"/>
    <row r="36268" s="8" customFormat="1" x14ac:dyDescent="0.35"/>
    <row r="36269" s="8" customFormat="1" x14ac:dyDescent="0.35"/>
    <row r="36270" s="8" customFormat="1" x14ac:dyDescent="0.35"/>
    <row r="36271" s="8" customFormat="1" x14ac:dyDescent="0.35"/>
    <row r="36272" s="8" customFormat="1" x14ac:dyDescent="0.35"/>
    <row r="36273" s="8" customFormat="1" x14ac:dyDescent="0.35"/>
    <row r="36274" s="8" customFormat="1" x14ac:dyDescent="0.35"/>
    <row r="36275" s="8" customFormat="1" x14ac:dyDescent="0.35"/>
    <row r="36276" s="8" customFormat="1" x14ac:dyDescent="0.35"/>
    <row r="36277" s="8" customFormat="1" x14ac:dyDescent="0.35"/>
    <row r="36278" s="8" customFormat="1" x14ac:dyDescent="0.35"/>
    <row r="36279" s="8" customFormat="1" x14ac:dyDescent="0.35"/>
    <row r="36280" s="8" customFormat="1" x14ac:dyDescent="0.35"/>
    <row r="36281" s="8" customFormat="1" x14ac:dyDescent="0.35"/>
    <row r="36282" s="8" customFormat="1" x14ac:dyDescent="0.35"/>
    <row r="36283" s="8" customFormat="1" x14ac:dyDescent="0.35"/>
    <row r="36284" s="8" customFormat="1" x14ac:dyDescent="0.35"/>
    <row r="36285" s="8" customFormat="1" x14ac:dyDescent="0.35"/>
    <row r="36286" s="8" customFormat="1" x14ac:dyDescent="0.35"/>
    <row r="36287" s="8" customFormat="1" x14ac:dyDescent="0.35"/>
    <row r="36288" s="8" customFormat="1" x14ac:dyDescent="0.35"/>
    <row r="36289" s="8" customFormat="1" x14ac:dyDescent="0.35"/>
    <row r="36290" s="8" customFormat="1" x14ac:dyDescent="0.35"/>
    <row r="36291" s="8" customFormat="1" x14ac:dyDescent="0.35"/>
    <row r="36292" s="8" customFormat="1" x14ac:dyDescent="0.35"/>
    <row r="36293" s="8" customFormat="1" x14ac:dyDescent="0.35"/>
    <row r="36294" s="8" customFormat="1" x14ac:dyDescent="0.35"/>
    <row r="36295" s="8" customFormat="1" x14ac:dyDescent="0.35"/>
    <row r="36296" s="8" customFormat="1" x14ac:dyDescent="0.35"/>
    <row r="36297" s="8" customFormat="1" x14ac:dyDescent="0.35"/>
    <row r="36298" s="8" customFormat="1" x14ac:dyDescent="0.35"/>
    <row r="36299" s="8" customFormat="1" x14ac:dyDescent="0.35"/>
    <row r="36300" s="8" customFormat="1" x14ac:dyDescent="0.35"/>
    <row r="36301" s="8" customFormat="1" x14ac:dyDescent="0.35"/>
    <row r="36302" s="8" customFormat="1" x14ac:dyDescent="0.35"/>
    <row r="36303" s="8" customFormat="1" x14ac:dyDescent="0.35"/>
    <row r="36304" s="8" customFormat="1" x14ac:dyDescent="0.35"/>
    <row r="36305" s="8" customFormat="1" x14ac:dyDescent="0.35"/>
    <row r="36306" s="8" customFormat="1" x14ac:dyDescent="0.35"/>
    <row r="36307" s="8" customFormat="1" x14ac:dyDescent="0.35"/>
    <row r="36308" s="8" customFormat="1" x14ac:dyDescent="0.35"/>
    <row r="36309" s="8" customFormat="1" x14ac:dyDescent="0.35"/>
    <row r="36310" s="8" customFormat="1" x14ac:dyDescent="0.35"/>
    <row r="36311" s="8" customFormat="1" x14ac:dyDescent="0.35"/>
    <row r="36312" s="8" customFormat="1" x14ac:dyDescent="0.35"/>
    <row r="36313" s="8" customFormat="1" x14ac:dyDescent="0.35"/>
    <row r="36314" s="8" customFormat="1" x14ac:dyDescent="0.35"/>
    <row r="36315" s="8" customFormat="1" x14ac:dyDescent="0.35"/>
    <row r="36316" s="8" customFormat="1" x14ac:dyDescent="0.35"/>
    <row r="36317" s="8" customFormat="1" x14ac:dyDescent="0.35"/>
    <row r="36318" s="8" customFormat="1" x14ac:dyDescent="0.35"/>
    <row r="36319" s="8" customFormat="1" x14ac:dyDescent="0.35"/>
    <row r="36320" s="8" customFormat="1" x14ac:dyDescent="0.35"/>
    <row r="36321" s="8" customFormat="1" x14ac:dyDescent="0.35"/>
    <row r="36322" s="8" customFormat="1" x14ac:dyDescent="0.35"/>
    <row r="36323" s="8" customFormat="1" x14ac:dyDescent="0.35"/>
    <row r="36324" s="8" customFormat="1" x14ac:dyDescent="0.35"/>
    <row r="36325" s="8" customFormat="1" x14ac:dyDescent="0.35"/>
    <row r="36326" s="8" customFormat="1" x14ac:dyDescent="0.35"/>
    <row r="36327" s="8" customFormat="1" x14ac:dyDescent="0.35"/>
    <row r="36328" s="8" customFormat="1" x14ac:dyDescent="0.35"/>
    <row r="36329" s="8" customFormat="1" x14ac:dyDescent="0.35"/>
    <row r="36330" s="8" customFormat="1" x14ac:dyDescent="0.35"/>
    <row r="36331" s="8" customFormat="1" x14ac:dyDescent="0.35"/>
    <row r="36332" s="8" customFormat="1" x14ac:dyDescent="0.35"/>
    <row r="36333" s="8" customFormat="1" x14ac:dyDescent="0.35"/>
    <row r="36334" s="8" customFormat="1" x14ac:dyDescent="0.35"/>
    <row r="36335" s="8" customFormat="1" x14ac:dyDescent="0.35"/>
    <row r="36336" s="8" customFormat="1" x14ac:dyDescent="0.35"/>
    <row r="36337" s="8" customFormat="1" x14ac:dyDescent="0.35"/>
    <row r="36338" s="8" customFormat="1" x14ac:dyDescent="0.35"/>
    <row r="36339" s="8" customFormat="1" x14ac:dyDescent="0.35"/>
    <row r="36340" s="8" customFormat="1" x14ac:dyDescent="0.35"/>
    <row r="36341" s="8" customFormat="1" x14ac:dyDescent="0.35"/>
    <row r="36342" s="8" customFormat="1" x14ac:dyDescent="0.35"/>
    <row r="36343" s="8" customFormat="1" x14ac:dyDescent="0.35"/>
    <row r="36344" s="8" customFormat="1" x14ac:dyDescent="0.35"/>
    <row r="36345" s="8" customFormat="1" x14ac:dyDescent="0.35"/>
    <row r="36346" s="8" customFormat="1" x14ac:dyDescent="0.35"/>
    <row r="36347" s="8" customFormat="1" x14ac:dyDescent="0.35"/>
    <row r="36348" s="8" customFormat="1" x14ac:dyDescent="0.35"/>
    <row r="36349" s="8" customFormat="1" x14ac:dyDescent="0.35"/>
    <row r="36350" s="8" customFormat="1" x14ac:dyDescent="0.35"/>
    <row r="36351" s="8" customFormat="1" x14ac:dyDescent="0.35"/>
    <row r="36352" s="8" customFormat="1" x14ac:dyDescent="0.35"/>
    <row r="36353" s="8" customFormat="1" x14ac:dyDescent="0.35"/>
    <row r="36354" s="8" customFormat="1" x14ac:dyDescent="0.35"/>
    <row r="36355" s="8" customFormat="1" x14ac:dyDescent="0.35"/>
    <row r="36356" s="8" customFormat="1" x14ac:dyDescent="0.35"/>
    <row r="36357" s="8" customFormat="1" x14ac:dyDescent="0.35"/>
    <row r="36358" s="8" customFormat="1" x14ac:dyDescent="0.35"/>
    <row r="36359" s="8" customFormat="1" x14ac:dyDescent="0.35"/>
    <row r="36360" s="8" customFormat="1" x14ac:dyDescent="0.35"/>
    <row r="36361" s="8" customFormat="1" x14ac:dyDescent="0.35"/>
    <row r="36362" s="8" customFormat="1" x14ac:dyDescent="0.35"/>
    <row r="36363" s="8" customFormat="1" x14ac:dyDescent="0.35"/>
    <row r="36364" s="8" customFormat="1" x14ac:dyDescent="0.35"/>
    <row r="36365" s="8" customFormat="1" x14ac:dyDescent="0.35"/>
    <row r="36366" s="8" customFormat="1" x14ac:dyDescent="0.35"/>
    <row r="36367" s="8" customFormat="1" x14ac:dyDescent="0.35"/>
    <row r="36368" s="8" customFormat="1" x14ac:dyDescent="0.35"/>
    <row r="36369" s="8" customFormat="1" x14ac:dyDescent="0.35"/>
    <row r="36370" s="8" customFormat="1" x14ac:dyDescent="0.35"/>
    <row r="36371" s="8" customFormat="1" x14ac:dyDescent="0.35"/>
    <row r="36372" s="8" customFormat="1" x14ac:dyDescent="0.35"/>
    <row r="36373" s="8" customFormat="1" x14ac:dyDescent="0.35"/>
    <row r="36374" s="8" customFormat="1" x14ac:dyDescent="0.35"/>
    <row r="36375" s="8" customFormat="1" x14ac:dyDescent="0.35"/>
    <row r="36376" s="8" customFormat="1" x14ac:dyDescent="0.35"/>
    <row r="36377" s="8" customFormat="1" x14ac:dyDescent="0.35"/>
    <row r="36378" s="8" customFormat="1" x14ac:dyDescent="0.35"/>
    <row r="36379" s="8" customFormat="1" x14ac:dyDescent="0.35"/>
    <row r="36380" s="8" customFormat="1" x14ac:dyDescent="0.35"/>
    <row r="36381" s="8" customFormat="1" x14ac:dyDescent="0.35"/>
    <row r="36382" s="8" customFormat="1" x14ac:dyDescent="0.35"/>
    <row r="36383" s="8" customFormat="1" x14ac:dyDescent="0.35"/>
    <row r="36384" s="8" customFormat="1" x14ac:dyDescent="0.35"/>
    <row r="36385" s="8" customFormat="1" x14ac:dyDescent="0.35"/>
    <row r="36386" s="8" customFormat="1" x14ac:dyDescent="0.35"/>
    <row r="36387" s="8" customFormat="1" x14ac:dyDescent="0.35"/>
    <row r="36388" s="8" customFormat="1" x14ac:dyDescent="0.35"/>
    <row r="36389" s="8" customFormat="1" x14ac:dyDescent="0.35"/>
    <row r="36390" s="8" customFormat="1" x14ac:dyDescent="0.35"/>
    <row r="36391" s="8" customFormat="1" x14ac:dyDescent="0.35"/>
    <row r="36392" s="8" customFormat="1" x14ac:dyDescent="0.35"/>
    <row r="36393" s="8" customFormat="1" x14ac:dyDescent="0.35"/>
    <row r="36394" s="8" customFormat="1" x14ac:dyDescent="0.35"/>
    <row r="36395" s="8" customFormat="1" x14ac:dyDescent="0.35"/>
    <row r="36396" s="8" customFormat="1" x14ac:dyDescent="0.35"/>
    <row r="36397" s="8" customFormat="1" x14ac:dyDescent="0.35"/>
    <row r="36398" s="8" customFormat="1" x14ac:dyDescent="0.35"/>
    <row r="36399" s="8" customFormat="1" x14ac:dyDescent="0.35"/>
    <row r="36400" s="8" customFormat="1" x14ac:dyDescent="0.35"/>
    <row r="36401" s="8" customFormat="1" x14ac:dyDescent="0.35"/>
    <row r="36402" s="8" customFormat="1" x14ac:dyDescent="0.35"/>
    <row r="36403" s="8" customFormat="1" x14ac:dyDescent="0.35"/>
    <row r="36404" s="8" customFormat="1" x14ac:dyDescent="0.35"/>
    <row r="36405" s="8" customFormat="1" x14ac:dyDescent="0.35"/>
    <row r="36406" s="8" customFormat="1" x14ac:dyDescent="0.35"/>
    <row r="36407" s="8" customFormat="1" x14ac:dyDescent="0.35"/>
    <row r="36408" s="8" customFormat="1" x14ac:dyDescent="0.35"/>
    <row r="36409" s="8" customFormat="1" x14ac:dyDescent="0.35"/>
    <row r="36410" s="8" customFormat="1" x14ac:dyDescent="0.35"/>
    <row r="36411" s="8" customFormat="1" x14ac:dyDescent="0.35"/>
    <row r="36412" s="8" customFormat="1" x14ac:dyDescent="0.35"/>
    <row r="36413" s="8" customFormat="1" x14ac:dyDescent="0.35"/>
    <row r="36414" s="8" customFormat="1" x14ac:dyDescent="0.35"/>
    <row r="36415" s="8" customFormat="1" x14ac:dyDescent="0.35"/>
    <row r="36416" s="8" customFormat="1" x14ac:dyDescent="0.35"/>
    <row r="36417" s="8" customFormat="1" x14ac:dyDescent="0.35"/>
    <row r="36418" s="8" customFormat="1" x14ac:dyDescent="0.35"/>
    <row r="36419" s="8" customFormat="1" x14ac:dyDescent="0.35"/>
    <row r="36420" s="8" customFormat="1" x14ac:dyDescent="0.35"/>
    <row r="36421" s="8" customFormat="1" x14ac:dyDescent="0.35"/>
    <row r="36422" s="8" customFormat="1" x14ac:dyDescent="0.35"/>
    <row r="36423" s="8" customFormat="1" x14ac:dyDescent="0.35"/>
    <row r="36424" s="8" customFormat="1" x14ac:dyDescent="0.35"/>
    <row r="36425" s="8" customFormat="1" x14ac:dyDescent="0.35"/>
    <row r="36426" s="8" customFormat="1" x14ac:dyDescent="0.35"/>
    <row r="36427" s="8" customFormat="1" x14ac:dyDescent="0.35"/>
    <row r="36428" s="8" customFormat="1" x14ac:dyDescent="0.35"/>
    <row r="36429" s="8" customFormat="1" x14ac:dyDescent="0.35"/>
    <row r="36430" s="8" customFormat="1" x14ac:dyDescent="0.35"/>
    <row r="36431" s="8" customFormat="1" x14ac:dyDescent="0.35"/>
    <row r="36432" s="8" customFormat="1" x14ac:dyDescent="0.35"/>
    <row r="36433" s="8" customFormat="1" x14ac:dyDescent="0.35"/>
    <row r="36434" s="8" customFormat="1" x14ac:dyDescent="0.35"/>
    <row r="36435" s="8" customFormat="1" x14ac:dyDescent="0.35"/>
    <row r="36436" s="8" customFormat="1" x14ac:dyDescent="0.35"/>
    <row r="36437" s="8" customFormat="1" x14ac:dyDescent="0.35"/>
    <row r="36438" s="8" customFormat="1" x14ac:dyDescent="0.35"/>
    <row r="36439" s="8" customFormat="1" x14ac:dyDescent="0.35"/>
    <row r="36440" s="8" customFormat="1" x14ac:dyDescent="0.35"/>
    <row r="36441" s="8" customFormat="1" x14ac:dyDescent="0.35"/>
    <row r="36442" s="8" customFormat="1" x14ac:dyDescent="0.35"/>
    <row r="36443" s="8" customFormat="1" x14ac:dyDescent="0.35"/>
    <row r="36444" s="8" customFormat="1" x14ac:dyDescent="0.35"/>
    <row r="36445" s="8" customFormat="1" x14ac:dyDescent="0.35"/>
    <row r="36446" s="8" customFormat="1" x14ac:dyDescent="0.35"/>
    <row r="36447" s="8" customFormat="1" x14ac:dyDescent="0.35"/>
    <row r="36448" s="8" customFormat="1" x14ac:dyDescent="0.35"/>
    <row r="36449" s="8" customFormat="1" x14ac:dyDescent="0.35"/>
    <row r="36450" s="8" customFormat="1" x14ac:dyDescent="0.35"/>
    <row r="36451" s="8" customFormat="1" x14ac:dyDescent="0.35"/>
    <row r="36452" s="8" customFormat="1" x14ac:dyDescent="0.35"/>
    <row r="36453" s="8" customFormat="1" x14ac:dyDescent="0.35"/>
    <row r="36454" s="8" customFormat="1" x14ac:dyDescent="0.35"/>
    <row r="36455" s="8" customFormat="1" x14ac:dyDescent="0.35"/>
    <row r="36456" s="8" customFormat="1" x14ac:dyDescent="0.35"/>
    <row r="36457" s="8" customFormat="1" x14ac:dyDescent="0.35"/>
    <row r="36458" s="8" customFormat="1" x14ac:dyDescent="0.35"/>
    <row r="36459" s="8" customFormat="1" x14ac:dyDescent="0.35"/>
    <row r="36460" s="8" customFormat="1" x14ac:dyDescent="0.35"/>
    <row r="36461" s="8" customFormat="1" x14ac:dyDescent="0.35"/>
    <row r="36462" s="8" customFormat="1" x14ac:dyDescent="0.35"/>
    <row r="36463" s="8" customFormat="1" x14ac:dyDescent="0.35"/>
    <row r="36464" s="8" customFormat="1" x14ac:dyDescent="0.35"/>
    <row r="36465" s="8" customFormat="1" x14ac:dyDescent="0.35"/>
    <row r="36466" s="8" customFormat="1" x14ac:dyDescent="0.35"/>
    <row r="36467" s="8" customFormat="1" x14ac:dyDescent="0.35"/>
    <row r="36468" s="8" customFormat="1" x14ac:dyDescent="0.35"/>
    <row r="36469" s="8" customFormat="1" x14ac:dyDescent="0.35"/>
    <row r="36470" s="8" customFormat="1" x14ac:dyDescent="0.35"/>
    <row r="36471" s="8" customFormat="1" x14ac:dyDescent="0.35"/>
    <row r="36472" s="8" customFormat="1" x14ac:dyDescent="0.35"/>
    <row r="36473" s="8" customFormat="1" x14ac:dyDescent="0.35"/>
    <row r="36474" s="8" customFormat="1" x14ac:dyDescent="0.35"/>
    <row r="36475" s="8" customFormat="1" x14ac:dyDescent="0.35"/>
    <row r="36476" s="8" customFormat="1" x14ac:dyDescent="0.35"/>
    <row r="36477" s="8" customFormat="1" x14ac:dyDescent="0.35"/>
    <row r="36478" s="8" customFormat="1" x14ac:dyDescent="0.35"/>
    <row r="36479" s="8" customFormat="1" x14ac:dyDescent="0.35"/>
    <row r="36480" s="8" customFormat="1" x14ac:dyDescent="0.35"/>
    <row r="36481" s="8" customFormat="1" x14ac:dyDescent="0.35"/>
    <row r="36482" s="8" customFormat="1" x14ac:dyDescent="0.35"/>
    <row r="36483" s="8" customFormat="1" x14ac:dyDescent="0.35"/>
    <row r="36484" s="8" customFormat="1" x14ac:dyDescent="0.35"/>
    <row r="36485" s="8" customFormat="1" x14ac:dyDescent="0.35"/>
    <row r="36486" s="8" customFormat="1" x14ac:dyDescent="0.35"/>
    <row r="36487" s="8" customFormat="1" x14ac:dyDescent="0.35"/>
    <row r="36488" s="8" customFormat="1" x14ac:dyDescent="0.35"/>
    <row r="36489" s="8" customFormat="1" x14ac:dyDescent="0.35"/>
    <row r="36490" s="8" customFormat="1" x14ac:dyDescent="0.35"/>
    <row r="36491" s="8" customFormat="1" x14ac:dyDescent="0.35"/>
    <row r="36492" s="8" customFormat="1" x14ac:dyDescent="0.35"/>
    <row r="36493" s="8" customFormat="1" x14ac:dyDescent="0.35"/>
    <row r="36494" s="8" customFormat="1" x14ac:dyDescent="0.35"/>
    <row r="36495" s="8" customFormat="1" x14ac:dyDescent="0.35"/>
    <row r="36496" s="8" customFormat="1" x14ac:dyDescent="0.35"/>
    <row r="36497" s="8" customFormat="1" x14ac:dyDescent="0.35"/>
    <row r="36498" s="8" customFormat="1" x14ac:dyDescent="0.35"/>
    <row r="36499" s="8" customFormat="1" x14ac:dyDescent="0.35"/>
    <row r="36500" s="8" customFormat="1" x14ac:dyDescent="0.35"/>
    <row r="36501" s="8" customFormat="1" x14ac:dyDescent="0.35"/>
    <row r="36502" s="8" customFormat="1" x14ac:dyDescent="0.35"/>
    <row r="36503" s="8" customFormat="1" x14ac:dyDescent="0.35"/>
    <row r="36504" s="8" customFormat="1" x14ac:dyDescent="0.35"/>
    <row r="36505" s="8" customFormat="1" x14ac:dyDescent="0.35"/>
    <row r="36506" s="8" customFormat="1" x14ac:dyDescent="0.35"/>
    <row r="36507" s="8" customFormat="1" x14ac:dyDescent="0.35"/>
    <row r="36508" s="8" customFormat="1" x14ac:dyDescent="0.35"/>
    <row r="36509" s="8" customFormat="1" x14ac:dyDescent="0.35"/>
    <row r="36510" s="8" customFormat="1" x14ac:dyDescent="0.35"/>
    <row r="36511" s="8" customFormat="1" x14ac:dyDescent="0.35"/>
    <row r="36512" s="8" customFormat="1" x14ac:dyDescent="0.35"/>
    <row r="36513" s="8" customFormat="1" x14ac:dyDescent="0.35"/>
    <row r="36514" s="8" customFormat="1" x14ac:dyDescent="0.35"/>
    <row r="36515" s="8" customFormat="1" x14ac:dyDescent="0.35"/>
    <row r="36516" s="8" customFormat="1" x14ac:dyDescent="0.35"/>
    <row r="36517" s="8" customFormat="1" x14ac:dyDescent="0.35"/>
    <row r="36518" s="8" customFormat="1" x14ac:dyDescent="0.35"/>
    <row r="36519" s="8" customFormat="1" x14ac:dyDescent="0.35"/>
    <row r="36520" s="8" customFormat="1" x14ac:dyDescent="0.35"/>
    <row r="36521" s="8" customFormat="1" x14ac:dyDescent="0.35"/>
    <row r="36522" s="8" customFormat="1" x14ac:dyDescent="0.35"/>
    <row r="36523" s="8" customFormat="1" x14ac:dyDescent="0.35"/>
    <row r="36524" s="8" customFormat="1" x14ac:dyDescent="0.35"/>
    <row r="36525" s="8" customFormat="1" x14ac:dyDescent="0.35"/>
    <row r="36526" s="8" customFormat="1" x14ac:dyDescent="0.35"/>
    <row r="36527" s="8" customFormat="1" x14ac:dyDescent="0.35"/>
    <row r="36528" s="8" customFormat="1" x14ac:dyDescent="0.35"/>
    <row r="36529" s="8" customFormat="1" x14ac:dyDescent="0.35"/>
    <row r="36530" s="8" customFormat="1" x14ac:dyDescent="0.35"/>
    <row r="36531" s="8" customFormat="1" x14ac:dyDescent="0.35"/>
    <row r="36532" s="8" customFormat="1" x14ac:dyDescent="0.35"/>
    <row r="36533" s="8" customFormat="1" x14ac:dyDescent="0.35"/>
    <row r="36534" s="8" customFormat="1" x14ac:dyDescent="0.35"/>
    <row r="36535" s="8" customFormat="1" x14ac:dyDescent="0.35"/>
    <row r="36536" s="8" customFormat="1" x14ac:dyDescent="0.35"/>
    <row r="36537" s="8" customFormat="1" x14ac:dyDescent="0.35"/>
    <row r="36538" s="8" customFormat="1" x14ac:dyDescent="0.35"/>
    <row r="36539" s="8" customFormat="1" x14ac:dyDescent="0.35"/>
    <row r="36540" s="8" customFormat="1" x14ac:dyDescent="0.35"/>
    <row r="36541" s="8" customFormat="1" x14ac:dyDescent="0.35"/>
    <row r="36542" s="8" customFormat="1" x14ac:dyDescent="0.35"/>
    <row r="36543" s="8" customFormat="1" x14ac:dyDescent="0.35"/>
    <row r="36544" s="8" customFormat="1" x14ac:dyDescent="0.35"/>
    <row r="36545" s="8" customFormat="1" x14ac:dyDescent="0.35"/>
    <row r="36546" s="8" customFormat="1" x14ac:dyDescent="0.35"/>
    <row r="36547" s="8" customFormat="1" x14ac:dyDescent="0.35"/>
    <row r="36548" s="8" customFormat="1" x14ac:dyDescent="0.35"/>
    <row r="36549" s="8" customFormat="1" x14ac:dyDescent="0.35"/>
    <row r="36550" s="8" customFormat="1" x14ac:dyDescent="0.35"/>
    <row r="36551" s="8" customFormat="1" x14ac:dyDescent="0.35"/>
    <row r="36552" s="8" customFormat="1" x14ac:dyDescent="0.35"/>
    <row r="36553" s="8" customFormat="1" x14ac:dyDescent="0.35"/>
    <row r="36554" s="8" customFormat="1" x14ac:dyDescent="0.35"/>
    <row r="36555" s="8" customFormat="1" x14ac:dyDescent="0.35"/>
    <row r="36556" s="8" customFormat="1" x14ac:dyDescent="0.35"/>
    <row r="36557" s="8" customFormat="1" x14ac:dyDescent="0.35"/>
    <row r="36558" s="8" customFormat="1" x14ac:dyDescent="0.35"/>
    <row r="36559" s="8" customFormat="1" x14ac:dyDescent="0.35"/>
    <row r="36560" s="8" customFormat="1" x14ac:dyDescent="0.35"/>
    <row r="36561" s="8" customFormat="1" x14ac:dyDescent="0.35"/>
    <row r="36562" s="8" customFormat="1" x14ac:dyDescent="0.35"/>
    <row r="36563" s="8" customFormat="1" x14ac:dyDescent="0.35"/>
    <row r="36564" s="8" customFormat="1" x14ac:dyDescent="0.35"/>
    <row r="36565" s="8" customFormat="1" x14ac:dyDescent="0.35"/>
    <row r="36566" s="8" customFormat="1" x14ac:dyDescent="0.35"/>
    <row r="36567" s="8" customFormat="1" x14ac:dyDescent="0.35"/>
    <row r="36568" s="8" customFormat="1" x14ac:dyDescent="0.35"/>
    <row r="36569" s="8" customFormat="1" x14ac:dyDescent="0.35"/>
    <row r="36570" s="8" customFormat="1" x14ac:dyDescent="0.35"/>
    <row r="36571" s="8" customFormat="1" x14ac:dyDescent="0.35"/>
    <row r="36572" s="8" customFormat="1" x14ac:dyDescent="0.35"/>
    <row r="36573" s="8" customFormat="1" x14ac:dyDescent="0.35"/>
    <row r="36574" s="8" customFormat="1" x14ac:dyDescent="0.35"/>
    <row r="36575" s="8" customFormat="1" x14ac:dyDescent="0.35"/>
    <row r="36576" s="8" customFormat="1" x14ac:dyDescent="0.35"/>
    <row r="36577" s="8" customFormat="1" x14ac:dyDescent="0.35"/>
    <row r="36578" s="8" customFormat="1" x14ac:dyDescent="0.35"/>
    <row r="36579" s="8" customFormat="1" x14ac:dyDescent="0.35"/>
    <row r="36580" s="8" customFormat="1" x14ac:dyDescent="0.35"/>
    <row r="36581" s="8" customFormat="1" x14ac:dyDescent="0.35"/>
    <row r="36582" s="8" customFormat="1" x14ac:dyDescent="0.35"/>
    <row r="36583" s="8" customFormat="1" x14ac:dyDescent="0.35"/>
    <row r="36584" s="8" customFormat="1" x14ac:dyDescent="0.35"/>
    <row r="36585" s="8" customFormat="1" x14ac:dyDescent="0.35"/>
    <row r="36586" s="8" customFormat="1" x14ac:dyDescent="0.35"/>
    <row r="36587" s="8" customFormat="1" x14ac:dyDescent="0.35"/>
    <row r="36588" s="8" customFormat="1" x14ac:dyDescent="0.35"/>
    <row r="36589" s="8" customFormat="1" x14ac:dyDescent="0.35"/>
    <row r="36590" s="8" customFormat="1" x14ac:dyDescent="0.35"/>
    <row r="36591" s="8" customFormat="1" x14ac:dyDescent="0.35"/>
    <row r="36592" s="8" customFormat="1" x14ac:dyDescent="0.35"/>
    <row r="36593" s="8" customFormat="1" x14ac:dyDescent="0.35"/>
    <row r="36594" s="8" customFormat="1" x14ac:dyDescent="0.35"/>
    <row r="36595" s="8" customFormat="1" x14ac:dyDescent="0.35"/>
    <row r="36596" s="8" customFormat="1" x14ac:dyDescent="0.35"/>
    <row r="36597" s="8" customFormat="1" x14ac:dyDescent="0.35"/>
    <row r="36598" s="8" customFormat="1" x14ac:dyDescent="0.35"/>
    <row r="36599" s="8" customFormat="1" x14ac:dyDescent="0.35"/>
    <row r="36600" s="8" customFormat="1" x14ac:dyDescent="0.35"/>
    <row r="36601" s="8" customFormat="1" x14ac:dyDescent="0.35"/>
    <row r="36602" s="8" customFormat="1" x14ac:dyDescent="0.35"/>
    <row r="36603" s="8" customFormat="1" x14ac:dyDescent="0.35"/>
    <row r="36604" s="8" customFormat="1" x14ac:dyDescent="0.35"/>
    <row r="36605" s="8" customFormat="1" x14ac:dyDescent="0.35"/>
    <row r="36606" s="8" customFormat="1" x14ac:dyDescent="0.35"/>
    <row r="36607" s="8" customFormat="1" x14ac:dyDescent="0.35"/>
    <row r="36608" s="8" customFormat="1" x14ac:dyDescent="0.35"/>
    <row r="36609" s="8" customFormat="1" x14ac:dyDescent="0.35"/>
    <row r="36610" s="8" customFormat="1" x14ac:dyDescent="0.35"/>
    <row r="36611" s="8" customFormat="1" x14ac:dyDescent="0.35"/>
    <row r="36612" s="8" customFormat="1" x14ac:dyDescent="0.35"/>
    <row r="36613" s="8" customFormat="1" x14ac:dyDescent="0.35"/>
    <row r="36614" s="8" customFormat="1" x14ac:dyDescent="0.35"/>
    <row r="36615" s="8" customFormat="1" x14ac:dyDescent="0.35"/>
    <row r="36616" s="8" customFormat="1" x14ac:dyDescent="0.35"/>
    <row r="36617" s="8" customFormat="1" x14ac:dyDescent="0.35"/>
    <row r="36618" s="8" customFormat="1" x14ac:dyDescent="0.35"/>
    <row r="36619" s="8" customFormat="1" x14ac:dyDescent="0.35"/>
    <row r="36620" s="8" customFormat="1" x14ac:dyDescent="0.35"/>
    <row r="36621" s="8" customFormat="1" x14ac:dyDescent="0.35"/>
    <row r="36622" s="8" customFormat="1" x14ac:dyDescent="0.35"/>
    <row r="36623" s="8" customFormat="1" x14ac:dyDescent="0.35"/>
    <row r="36624" s="8" customFormat="1" x14ac:dyDescent="0.35"/>
    <row r="36625" s="8" customFormat="1" x14ac:dyDescent="0.35"/>
    <row r="36626" s="8" customFormat="1" x14ac:dyDescent="0.35"/>
    <row r="36627" s="8" customFormat="1" x14ac:dyDescent="0.35"/>
    <row r="36628" s="8" customFormat="1" x14ac:dyDescent="0.35"/>
    <row r="36629" s="8" customFormat="1" x14ac:dyDescent="0.35"/>
    <row r="36630" s="8" customFormat="1" x14ac:dyDescent="0.35"/>
    <row r="36631" s="8" customFormat="1" x14ac:dyDescent="0.35"/>
    <row r="36632" s="8" customFormat="1" x14ac:dyDescent="0.35"/>
    <row r="36633" s="8" customFormat="1" x14ac:dyDescent="0.35"/>
    <row r="36634" s="8" customFormat="1" x14ac:dyDescent="0.35"/>
    <row r="36635" s="8" customFormat="1" x14ac:dyDescent="0.35"/>
    <row r="36636" s="8" customFormat="1" x14ac:dyDescent="0.35"/>
    <row r="36637" s="8" customFormat="1" x14ac:dyDescent="0.35"/>
    <row r="36638" s="8" customFormat="1" x14ac:dyDescent="0.35"/>
    <row r="36639" s="8" customFormat="1" x14ac:dyDescent="0.35"/>
    <row r="36640" s="8" customFormat="1" x14ac:dyDescent="0.35"/>
    <row r="36641" s="8" customFormat="1" x14ac:dyDescent="0.35"/>
    <row r="36642" s="8" customFormat="1" x14ac:dyDescent="0.35"/>
    <row r="36643" s="8" customFormat="1" x14ac:dyDescent="0.35"/>
    <row r="36644" s="8" customFormat="1" x14ac:dyDescent="0.35"/>
    <row r="36645" s="8" customFormat="1" x14ac:dyDescent="0.35"/>
    <row r="36646" s="8" customFormat="1" x14ac:dyDescent="0.35"/>
    <row r="36647" s="8" customFormat="1" x14ac:dyDescent="0.35"/>
    <row r="36648" s="8" customFormat="1" x14ac:dyDescent="0.35"/>
    <row r="36649" s="8" customFormat="1" x14ac:dyDescent="0.35"/>
    <row r="36650" s="8" customFormat="1" x14ac:dyDescent="0.35"/>
    <row r="36651" s="8" customFormat="1" x14ac:dyDescent="0.35"/>
    <row r="36652" s="8" customFormat="1" x14ac:dyDescent="0.35"/>
    <row r="36653" s="8" customFormat="1" x14ac:dyDescent="0.35"/>
    <row r="36654" s="8" customFormat="1" x14ac:dyDescent="0.35"/>
    <row r="36655" s="8" customFormat="1" x14ac:dyDescent="0.35"/>
    <row r="36656" s="8" customFormat="1" x14ac:dyDescent="0.35"/>
    <row r="36657" s="8" customFormat="1" x14ac:dyDescent="0.35"/>
    <row r="36658" s="8" customFormat="1" x14ac:dyDescent="0.35"/>
    <row r="36659" s="8" customFormat="1" x14ac:dyDescent="0.35"/>
    <row r="36660" s="8" customFormat="1" x14ac:dyDescent="0.35"/>
    <row r="36661" s="8" customFormat="1" x14ac:dyDescent="0.35"/>
    <row r="36662" s="8" customFormat="1" x14ac:dyDescent="0.35"/>
    <row r="36663" s="8" customFormat="1" x14ac:dyDescent="0.35"/>
    <row r="36664" s="8" customFormat="1" x14ac:dyDescent="0.35"/>
    <row r="36665" s="8" customFormat="1" x14ac:dyDescent="0.35"/>
    <row r="36666" s="8" customFormat="1" x14ac:dyDescent="0.35"/>
    <row r="36667" s="8" customFormat="1" x14ac:dyDescent="0.35"/>
    <row r="36668" s="8" customFormat="1" x14ac:dyDescent="0.35"/>
    <row r="36669" s="8" customFormat="1" x14ac:dyDescent="0.35"/>
    <row r="36670" s="8" customFormat="1" x14ac:dyDescent="0.35"/>
    <row r="36671" s="8" customFormat="1" x14ac:dyDescent="0.35"/>
    <row r="36672" s="8" customFormat="1" x14ac:dyDescent="0.35"/>
    <row r="36673" s="8" customFormat="1" x14ac:dyDescent="0.35"/>
    <row r="36674" s="8" customFormat="1" x14ac:dyDescent="0.35"/>
    <row r="36675" s="8" customFormat="1" x14ac:dyDescent="0.35"/>
    <row r="36676" s="8" customFormat="1" x14ac:dyDescent="0.35"/>
    <row r="36677" s="8" customFormat="1" x14ac:dyDescent="0.35"/>
    <row r="36678" s="8" customFormat="1" x14ac:dyDescent="0.35"/>
    <row r="36679" s="8" customFormat="1" x14ac:dyDescent="0.35"/>
    <row r="36680" s="8" customFormat="1" x14ac:dyDescent="0.35"/>
    <row r="36681" s="8" customFormat="1" x14ac:dyDescent="0.35"/>
    <row r="36682" s="8" customFormat="1" x14ac:dyDescent="0.35"/>
    <row r="36683" s="8" customFormat="1" x14ac:dyDescent="0.35"/>
    <row r="36684" s="8" customFormat="1" x14ac:dyDescent="0.35"/>
    <row r="36685" s="8" customFormat="1" x14ac:dyDescent="0.35"/>
    <row r="36686" s="8" customFormat="1" x14ac:dyDescent="0.35"/>
    <row r="36687" s="8" customFormat="1" x14ac:dyDescent="0.35"/>
    <row r="36688" s="8" customFormat="1" x14ac:dyDescent="0.35"/>
    <row r="36689" s="8" customFormat="1" x14ac:dyDescent="0.35"/>
    <row r="36690" s="8" customFormat="1" x14ac:dyDescent="0.35"/>
    <row r="36691" s="8" customFormat="1" x14ac:dyDescent="0.35"/>
    <row r="36692" s="8" customFormat="1" x14ac:dyDescent="0.35"/>
    <row r="36693" s="8" customFormat="1" x14ac:dyDescent="0.35"/>
    <row r="36694" s="8" customFormat="1" x14ac:dyDescent="0.35"/>
    <row r="36695" s="8" customFormat="1" x14ac:dyDescent="0.35"/>
    <row r="36696" s="8" customFormat="1" x14ac:dyDescent="0.35"/>
    <row r="36697" s="8" customFormat="1" x14ac:dyDescent="0.35"/>
    <row r="36698" s="8" customFormat="1" x14ac:dyDescent="0.35"/>
    <row r="36699" s="8" customFormat="1" x14ac:dyDescent="0.35"/>
    <row r="36700" s="8" customFormat="1" x14ac:dyDescent="0.35"/>
    <row r="36701" s="8" customFormat="1" x14ac:dyDescent="0.35"/>
    <row r="36702" s="8" customFormat="1" x14ac:dyDescent="0.35"/>
    <row r="36703" s="8" customFormat="1" x14ac:dyDescent="0.35"/>
    <row r="36704" s="8" customFormat="1" x14ac:dyDescent="0.35"/>
    <row r="36705" s="8" customFormat="1" x14ac:dyDescent="0.35"/>
    <row r="36706" s="8" customFormat="1" x14ac:dyDescent="0.35"/>
    <row r="36707" s="8" customFormat="1" x14ac:dyDescent="0.35"/>
    <row r="36708" s="8" customFormat="1" x14ac:dyDescent="0.35"/>
    <row r="36709" s="8" customFormat="1" x14ac:dyDescent="0.35"/>
    <row r="36710" s="8" customFormat="1" x14ac:dyDescent="0.35"/>
    <row r="36711" s="8" customFormat="1" x14ac:dyDescent="0.35"/>
    <row r="36712" s="8" customFormat="1" x14ac:dyDescent="0.35"/>
    <row r="36713" s="8" customFormat="1" x14ac:dyDescent="0.35"/>
    <row r="36714" s="8" customFormat="1" x14ac:dyDescent="0.35"/>
    <row r="36715" s="8" customFormat="1" x14ac:dyDescent="0.35"/>
    <row r="36716" s="8" customFormat="1" x14ac:dyDescent="0.35"/>
    <row r="36717" s="8" customFormat="1" x14ac:dyDescent="0.35"/>
    <row r="36718" s="8" customFormat="1" x14ac:dyDescent="0.35"/>
    <row r="36719" s="8" customFormat="1" x14ac:dyDescent="0.35"/>
    <row r="36720" s="8" customFormat="1" x14ac:dyDescent="0.35"/>
    <row r="36721" s="8" customFormat="1" x14ac:dyDescent="0.35"/>
    <row r="36722" s="8" customFormat="1" x14ac:dyDescent="0.35"/>
    <row r="36723" s="8" customFormat="1" x14ac:dyDescent="0.35"/>
    <row r="36724" s="8" customFormat="1" x14ac:dyDescent="0.35"/>
    <row r="36725" s="8" customFormat="1" x14ac:dyDescent="0.35"/>
    <row r="36726" s="8" customFormat="1" x14ac:dyDescent="0.35"/>
    <row r="36727" s="8" customFormat="1" x14ac:dyDescent="0.35"/>
    <row r="36728" s="8" customFormat="1" x14ac:dyDescent="0.35"/>
    <row r="36729" s="8" customFormat="1" x14ac:dyDescent="0.35"/>
    <row r="36730" s="8" customFormat="1" x14ac:dyDescent="0.35"/>
    <row r="36731" s="8" customFormat="1" x14ac:dyDescent="0.35"/>
    <row r="36732" s="8" customFormat="1" x14ac:dyDescent="0.35"/>
    <row r="36733" s="8" customFormat="1" x14ac:dyDescent="0.35"/>
    <row r="36734" s="8" customFormat="1" x14ac:dyDescent="0.35"/>
    <row r="36735" s="8" customFormat="1" x14ac:dyDescent="0.35"/>
    <row r="36736" s="8" customFormat="1" x14ac:dyDescent="0.35"/>
    <row r="36737" s="8" customFormat="1" x14ac:dyDescent="0.35"/>
    <row r="36738" s="8" customFormat="1" x14ac:dyDescent="0.35"/>
    <row r="36739" s="8" customFormat="1" x14ac:dyDescent="0.35"/>
    <row r="36740" s="8" customFormat="1" x14ac:dyDescent="0.35"/>
    <row r="36741" s="8" customFormat="1" x14ac:dyDescent="0.35"/>
    <row r="36742" s="8" customFormat="1" x14ac:dyDescent="0.35"/>
    <row r="36743" s="8" customFormat="1" x14ac:dyDescent="0.35"/>
    <row r="36744" s="8" customFormat="1" x14ac:dyDescent="0.35"/>
    <row r="36745" s="8" customFormat="1" x14ac:dyDescent="0.35"/>
    <row r="36746" s="8" customFormat="1" x14ac:dyDescent="0.35"/>
    <row r="36747" s="8" customFormat="1" x14ac:dyDescent="0.35"/>
    <row r="36748" s="8" customFormat="1" x14ac:dyDescent="0.35"/>
    <row r="36749" s="8" customFormat="1" x14ac:dyDescent="0.35"/>
    <row r="36750" s="8" customFormat="1" x14ac:dyDescent="0.35"/>
    <row r="36751" s="8" customFormat="1" x14ac:dyDescent="0.35"/>
    <row r="36752" s="8" customFormat="1" x14ac:dyDescent="0.35"/>
    <row r="36753" s="8" customFormat="1" x14ac:dyDescent="0.35"/>
    <row r="36754" s="8" customFormat="1" x14ac:dyDescent="0.35"/>
    <row r="36755" s="8" customFormat="1" x14ac:dyDescent="0.35"/>
    <row r="36756" s="8" customFormat="1" x14ac:dyDescent="0.35"/>
    <row r="36757" s="8" customFormat="1" x14ac:dyDescent="0.35"/>
    <row r="36758" s="8" customFormat="1" x14ac:dyDescent="0.35"/>
    <row r="36759" s="8" customFormat="1" x14ac:dyDescent="0.35"/>
    <row r="36760" s="8" customFormat="1" x14ac:dyDescent="0.35"/>
    <row r="36761" s="8" customFormat="1" x14ac:dyDescent="0.35"/>
    <row r="36762" s="8" customFormat="1" x14ac:dyDescent="0.35"/>
    <row r="36763" s="8" customFormat="1" x14ac:dyDescent="0.35"/>
    <row r="36764" s="8" customFormat="1" x14ac:dyDescent="0.35"/>
    <row r="36765" s="8" customFormat="1" x14ac:dyDescent="0.35"/>
    <row r="36766" s="8" customFormat="1" x14ac:dyDescent="0.35"/>
    <row r="36767" s="8" customFormat="1" x14ac:dyDescent="0.35"/>
    <row r="36768" s="8" customFormat="1" x14ac:dyDescent="0.35"/>
    <row r="36769" s="8" customFormat="1" x14ac:dyDescent="0.35"/>
    <row r="36770" s="8" customFormat="1" x14ac:dyDescent="0.35"/>
    <row r="36771" s="8" customFormat="1" x14ac:dyDescent="0.35"/>
    <row r="36772" s="8" customFormat="1" x14ac:dyDescent="0.35"/>
    <row r="36773" s="8" customFormat="1" x14ac:dyDescent="0.35"/>
    <row r="36774" s="8" customFormat="1" x14ac:dyDescent="0.35"/>
    <row r="36775" s="8" customFormat="1" x14ac:dyDescent="0.35"/>
    <row r="36776" s="8" customFormat="1" x14ac:dyDescent="0.35"/>
    <row r="36777" s="8" customFormat="1" x14ac:dyDescent="0.35"/>
    <row r="36778" s="8" customFormat="1" x14ac:dyDescent="0.35"/>
    <row r="36779" s="8" customFormat="1" x14ac:dyDescent="0.35"/>
    <row r="36780" s="8" customFormat="1" x14ac:dyDescent="0.35"/>
    <row r="36781" s="8" customFormat="1" x14ac:dyDescent="0.35"/>
    <row r="36782" s="8" customFormat="1" x14ac:dyDescent="0.35"/>
    <row r="36783" s="8" customFormat="1" x14ac:dyDescent="0.35"/>
    <row r="36784" s="8" customFormat="1" x14ac:dyDescent="0.35"/>
    <row r="36785" s="8" customFormat="1" x14ac:dyDescent="0.35"/>
    <row r="36786" s="8" customFormat="1" x14ac:dyDescent="0.35"/>
    <row r="36787" s="8" customFormat="1" x14ac:dyDescent="0.35"/>
    <row r="36788" s="8" customFormat="1" x14ac:dyDescent="0.35"/>
    <row r="36789" s="8" customFormat="1" x14ac:dyDescent="0.35"/>
    <row r="36790" s="8" customFormat="1" x14ac:dyDescent="0.35"/>
    <row r="36791" s="8" customFormat="1" x14ac:dyDescent="0.35"/>
    <row r="36792" s="8" customFormat="1" x14ac:dyDescent="0.35"/>
    <row r="36793" s="8" customFormat="1" x14ac:dyDescent="0.35"/>
    <row r="36794" s="8" customFormat="1" x14ac:dyDescent="0.35"/>
    <row r="36795" s="8" customFormat="1" x14ac:dyDescent="0.35"/>
    <row r="36796" s="8" customFormat="1" x14ac:dyDescent="0.35"/>
    <row r="36797" s="8" customFormat="1" x14ac:dyDescent="0.35"/>
    <row r="36798" s="8" customFormat="1" x14ac:dyDescent="0.35"/>
    <row r="36799" s="8" customFormat="1" x14ac:dyDescent="0.35"/>
    <row r="36800" s="8" customFormat="1" x14ac:dyDescent="0.35"/>
    <row r="36801" s="8" customFormat="1" x14ac:dyDescent="0.35"/>
    <row r="36802" s="8" customFormat="1" x14ac:dyDescent="0.35"/>
    <row r="36803" s="8" customFormat="1" x14ac:dyDescent="0.35"/>
    <row r="36804" s="8" customFormat="1" x14ac:dyDescent="0.35"/>
    <row r="36805" s="8" customFormat="1" x14ac:dyDescent="0.35"/>
    <row r="36806" s="8" customFormat="1" x14ac:dyDescent="0.35"/>
    <row r="36807" s="8" customFormat="1" x14ac:dyDescent="0.35"/>
    <row r="36808" s="8" customFormat="1" x14ac:dyDescent="0.35"/>
    <row r="36809" s="8" customFormat="1" x14ac:dyDescent="0.35"/>
    <row r="36810" s="8" customFormat="1" x14ac:dyDescent="0.35"/>
    <row r="36811" s="8" customFormat="1" x14ac:dyDescent="0.35"/>
    <row r="36812" s="8" customFormat="1" x14ac:dyDescent="0.35"/>
    <row r="36813" s="8" customFormat="1" x14ac:dyDescent="0.35"/>
    <row r="36814" s="8" customFormat="1" x14ac:dyDescent="0.35"/>
    <row r="36815" s="8" customFormat="1" x14ac:dyDescent="0.35"/>
    <row r="36816" s="8" customFormat="1" x14ac:dyDescent="0.35"/>
    <row r="36817" s="8" customFormat="1" x14ac:dyDescent="0.35"/>
    <row r="36818" s="8" customFormat="1" x14ac:dyDescent="0.35"/>
    <row r="36819" s="8" customFormat="1" x14ac:dyDescent="0.35"/>
    <row r="36820" s="8" customFormat="1" x14ac:dyDescent="0.35"/>
    <row r="36821" s="8" customFormat="1" x14ac:dyDescent="0.35"/>
    <row r="36822" s="8" customFormat="1" x14ac:dyDescent="0.35"/>
    <row r="36823" s="8" customFormat="1" x14ac:dyDescent="0.35"/>
    <row r="36824" s="8" customFormat="1" x14ac:dyDescent="0.35"/>
    <row r="36825" s="8" customFormat="1" x14ac:dyDescent="0.35"/>
    <row r="36826" s="8" customFormat="1" x14ac:dyDescent="0.35"/>
    <row r="36827" s="8" customFormat="1" x14ac:dyDescent="0.35"/>
    <row r="36828" s="8" customFormat="1" x14ac:dyDescent="0.35"/>
    <row r="36829" s="8" customFormat="1" x14ac:dyDescent="0.35"/>
    <row r="36830" s="8" customFormat="1" x14ac:dyDescent="0.35"/>
    <row r="36831" s="8" customFormat="1" x14ac:dyDescent="0.35"/>
    <row r="36832" s="8" customFormat="1" x14ac:dyDescent="0.35"/>
    <row r="36833" s="8" customFormat="1" x14ac:dyDescent="0.35"/>
    <row r="36834" s="8" customFormat="1" x14ac:dyDescent="0.35"/>
    <row r="36835" s="8" customFormat="1" x14ac:dyDescent="0.35"/>
    <row r="36836" s="8" customFormat="1" x14ac:dyDescent="0.35"/>
    <row r="36837" s="8" customFormat="1" x14ac:dyDescent="0.35"/>
    <row r="36838" s="8" customFormat="1" x14ac:dyDescent="0.35"/>
    <row r="36839" s="8" customFormat="1" x14ac:dyDescent="0.35"/>
    <row r="36840" s="8" customFormat="1" x14ac:dyDescent="0.35"/>
    <row r="36841" s="8" customFormat="1" x14ac:dyDescent="0.35"/>
    <row r="36842" s="8" customFormat="1" x14ac:dyDescent="0.35"/>
    <row r="36843" s="8" customFormat="1" x14ac:dyDescent="0.35"/>
    <row r="36844" s="8" customFormat="1" x14ac:dyDescent="0.35"/>
    <row r="36845" s="8" customFormat="1" x14ac:dyDescent="0.35"/>
    <row r="36846" s="8" customFormat="1" x14ac:dyDescent="0.35"/>
    <row r="36847" s="8" customFormat="1" x14ac:dyDescent="0.35"/>
    <row r="36848" s="8" customFormat="1" x14ac:dyDescent="0.35"/>
    <row r="36849" s="8" customFormat="1" x14ac:dyDescent="0.35"/>
    <row r="36850" s="8" customFormat="1" x14ac:dyDescent="0.35"/>
    <row r="36851" s="8" customFormat="1" x14ac:dyDescent="0.35"/>
    <row r="36852" s="8" customFormat="1" x14ac:dyDescent="0.35"/>
    <row r="36853" s="8" customFormat="1" x14ac:dyDescent="0.35"/>
    <row r="36854" s="8" customFormat="1" x14ac:dyDescent="0.35"/>
    <row r="36855" s="8" customFormat="1" x14ac:dyDescent="0.35"/>
    <row r="36856" s="8" customFormat="1" x14ac:dyDescent="0.35"/>
    <row r="36857" s="8" customFormat="1" x14ac:dyDescent="0.35"/>
    <row r="36858" s="8" customFormat="1" x14ac:dyDescent="0.35"/>
    <row r="36859" s="8" customFormat="1" x14ac:dyDescent="0.35"/>
    <row r="36860" s="8" customFormat="1" x14ac:dyDescent="0.35"/>
    <row r="36861" s="8" customFormat="1" x14ac:dyDescent="0.35"/>
    <row r="36862" s="8" customFormat="1" x14ac:dyDescent="0.35"/>
    <row r="36863" s="8" customFormat="1" x14ac:dyDescent="0.35"/>
    <row r="36864" s="8" customFormat="1" x14ac:dyDescent="0.35"/>
    <row r="36865" s="8" customFormat="1" x14ac:dyDescent="0.35"/>
    <row r="36866" s="8" customFormat="1" x14ac:dyDescent="0.35"/>
    <row r="36867" s="8" customFormat="1" x14ac:dyDescent="0.35"/>
    <row r="36868" s="8" customFormat="1" x14ac:dyDescent="0.35"/>
    <row r="36869" s="8" customFormat="1" x14ac:dyDescent="0.35"/>
    <row r="36870" s="8" customFormat="1" x14ac:dyDescent="0.35"/>
    <row r="36871" s="8" customFormat="1" x14ac:dyDescent="0.35"/>
    <row r="36872" s="8" customFormat="1" x14ac:dyDescent="0.35"/>
    <row r="36873" s="8" customFormat="1" x14ac:dyDescent="0.35"/>
    <row r="36874" s="8" customFormat="1" x14ac:dyDescent="0.35"/>
    <row r="36875" s="8" customFormat="1" x14ac:dyDescent="0.35"/>
    <row r="36876" s="8" customFormat="1" x14ac:dyDescent="0.35"/>
    <row r="36877" s="8" customFormat="1" x14ac:dyDescent="0.35"/>
    <row r="36878" s="8" customFormat="1" x14ac:dyDescent="0.35"/>
    <row r="36879" s="8" customFormat="1" x14ac:dyDescent="0.35"/>
    <row r="36880" s="8" customFormat="1" x14ac:dyDescent="0.35"/>
    <row r="36881" s="8" customFormat="1" x14ac:dyDescent="0.35"/>
    <row r="36882" s="8" customFormat="1" x14ac:dyDescent="0.35"/>
    <row r="36883" s="8" customFormat="1" x14ac:dyDescent="0.35"/>
    <row r="36884" s="8" customFormat="1" x14ac:dyDescent="0.35"/>
    <row r="36885" s="8" customFormat="1" x14ac:dyDescent="0.35"/>
    <row r="36886" s="8" customFormat="1" x14ac:dyDescent="0.35"/>
    <row r="36887" s="8" customFormat="1" x14ac:dyDescent="0.35"/>
    <row r="36888" s="8" customFormat="1" x14ac:dyDescent="0.35"/>
    <row r="36889" s="8" customFormat="1" x14ac:dyDescent="0.35"/>
    <row r="36890" s="8" customFormat="1" x14ac:dyDescent="0.35"/>
    <row r="36891" s="8" customFormat="1" x14ac:dyDescent="0.35"/>
    <row r="36892" s="8" customFormat="1" x14ac:dyDescent="0.35"/>
    <row r="36893" s="8" customFormat="1" x14ac:dyDescent="0.35"/>
    <row r="36894" s="8" customFormat="1" x14ac:dyDescent="0.35"/>
    <row r="36895" s="8" customFormat="1" x14ac:dyDescent="0.35"/>
    <row r="36896" s="8" customFormat="1" x14ac:dyDescent="0.35"/>
    <row r="36897" s="8" customFormat="1" x14ac:dyDescent="0.35"/>
    <row r="36898" s="8" customFormat="1" x14ac:dyDescent="0.35"/>
    <row r="36899" s="8" customFormat="1" x14ac:dyDescent="0.35"/>
    <row r="36900" s="8" customFormat="1" x14ac:dyDescent="0.35"/>
    <row r="36901" s="8" customFormat="1" x14ac:dyDescent="0.35"/>
    <row r="36902" s="8" customFormat="1" x14ac:dyDescent="0.35"/>
    <row r="36903" s="8" customFormat="1" x14ac:dyDescent="0.35"/>
    <row r="36904" s="8" customFormat="1" x14ac:dyDescent="0.35"/>
    <row r="36905" s="8" customFormat="1" x14ac:dyDescent="0.35"/>
    <row r="36906" s="8" customFormat="1" x14ac:dyDescent="0.35"/>
    <row r="36907" s="8" customFormat="1" x14ac:dyDescent="0.35"/>
    <row r="36908" s="8" customFormat="1" x14ac:dyDescent="0.35"/>
    <row r="36909" s="8" customFormat="1" x14ac:dyDescent="0.35"/>
    <row r="36910" s="8" customFormat="1" x14ac:dyDescent="0.35"/>
    <row r="36911" s="8" customFormat="1" x14ac:dyDescent="0.35"/>
    <row r="36912" s="8" customFormat="1" x14ac:dyDescent="0.35"/>
    <row r="36913" s="8" customFormat="1" x14ac:dyDescent="0.35"/>
    <row r="36914" s="8" customFormat="1" x14ac:dyDescent="0.35"/>
    <row r="36915" s="8" customFormat="1" x14ac:dyDescent="0.35"/>
    <row r="36916" s="8" customFormat="1" x14ac:dyDescent="0.35"/>
    <row r="36917" s="8" customFormat="1" x14ac:dyDescent="0.35"/>
    <row r="36918" s="8" customFormat="1" x14ac:dyDescent="0.35"/>
    <row r="36919" s="8" customFormat="1" x14ac:dyDescent="0.35"/>
    <row r="36920" s="8" customFormat="1" x14ac:dyDescent="0.35"/>
    <row r="36921" s="8" customFormat="1" x14ac:dyDescent="0.35"/>
    <row r="36922" s="8" customFormat="1" x14ac:dyDescent="0.35"/>
    <row r="36923" s="8" customFormat="1" x14ac:dyDescent="0.35"/>
    <row r="36924" s="8" customFormat="1" x14ac:dyDescent="0.35"/>
    <row r="36925" s="8" customFormat="1" x14ac:dyDescent="0.35"/>
    <row r="36926" s="8" customFormat="1" x14ac:dyDescent="0.35"/>
    <row r="36927" s="8" customFormat="1" x14ac:dyDescent="0.35"/>
    <row r="36928" s="8" customFormat="1" x14ac:dyDescent="0.35"/>
    <row r="36929" s="8" customFormat="1" x14ac:dyDescent="0.35"/>
    <row r="36930" s="8" customFormat="1" x14ac:dyDescent="0.35"/>
    <row r="36931" s="8" customFormat="1" x14ac:dyDescent="0.35"/>
    <row r="36932" s="8" customFormat="1" x14ac:dyDescent="0.35"/>
    <row r="36933" s="8" customFormat="1" x14ac:dyDescent="0.35"/>
    <row r="36934" s="8" customFormat="1" x14ac:dyDescent="0.35"/>
    <row r="36935" s="8" customFormat="1" x14ac:dyDescent="0.35"/>
    <row r="36936" s="8" customFormat="1" x14ac:dyDescent="0.35"/>
    <row r="36937" s="8" customFormat="1" x14ac:dyDescent="0.35"/>
    <row r="36938" s="8" customFormat="1" x14ac:dyDescent="0.35"/>
    <row r="36939" s="8" customFormat="1" x14ac:dyDescent="0.35"/>
    <row r="36940" s="8" customFormat="1" x14ac:dyDescent="0.35"/>
    <row r="36941" s="8" customFormat="1" x14ac:dyDescent="0.35"/>
    <row r="36942" s="8" customFormat="1" x14ac:dyDescent="0.35"/>
    <row r="36943" s="8" customFormat="1" x14ac:dyDescent="0.35"/>
    <row r="36944" s="8" customFormat="1" x14ac:dyDescent="0.35"/>
    <row r="36945" s="8" customFormat="1" x14ac:dyDescent="0.35"/>
    <row r="36946" s="8" customFormat="1" x14ac:dyDescent="0.35"/>
    <row r="36947" s="8" customFormat="1" x14ac:dyDescent="0.35"/>
    <row r="36948" s="8" customFormat="1" x14ac:dyDescent="0.35"/>
    <row r="36949" s="8" customFormat="1" x14ac:dyDescent="0.35"/>
    <row r="36950" s="8" customFormat="1" x14ac:dyDescent="0.35"/>
    <row r="36951" s="8" customFormat="1" x14ac:dyDescent="0.35"/>
    <row r="36952" s="8" customFormat="1" x14ac:dyDescent="0.35"/>
    <row r="36953" s="8" customFormat="1" x14ac:dyDescent="0.35"/>
    <row r="36954" s="8" customFormat="1" x14ac:dyDescent="0.35"/>
    <row r="36955" s="8" customFormat="1" x14ac:dyDescent="0.35"/>
    <row r="36956" s="8" customFormat="1" x14ac:dyDescent="0.35"/>
    <row r="36957" s="8" customFormat="1" x14ac:dyDescent="0.35"/>
    <row r="36958" s="8" customFormat="1" x14ac:dyDescent="0.35"/>
    <row r="36959" s="8" customFormat="1" x14ac:dyDescent="0.35"/>
    <row r="36960" s="8" customFormat="1" x14ac:dyDescent="0.35"/>
    <row r="36961" s="8" customFormat="1" x14ac:dyDescent="0.35"/>
    <row r="36962" s="8" customFormat="1" x14ac:dyDescent="0.35"/>
    <row r="36963" s="8" customFormat="1" x14ac:dyDescent="0.35"/>
    <row r="36964" s="8" customFormat="1" x14ac:dyDescent="0.35"/>
    <row r="36965" s="8" customFormat="1" x14ac:dyDescent="0.35"/>
    <row r="36966" s="8" customFormat="1" x14ac:dyDescent="0.35"/>
    <row r="36967" s="8" customFormat="1" x14ac:dyDescent="0.35"/>
    <row r="36968" s="8" customFormat="1" x14ac:dyDescent="0.35"/>
    <row r="36969" s="8" customFormat="1" x14ac:dyDescent="0.35"/>
    <row r="36970" s="8" customFormat="1" x14ac:dyDescent="0.35"/>
    <row r="36971" s="8" customFormat="1" x14ac:dyDescent="0.35"/>
    <row r="36972" s="8" customFormat="1" x14ac:dyDescent="0.35"/>
    <row r="36973" s="8" customFormat="1" x14ac:dyDescent="0.35"/>
    <row r="36974" s="8" customFormat="1" x14ac:dyDescent="0.35"/>
    <row r="36975" s="8" customFormat="1" x14ac:dyDescent="0.35"/>
    <row r="36976" s="8" customFormat="1" x14ac:dyDescent="0.35"/>
    <row r="36977" s="8" customFormat="1" x14ac:dyDescent="0.35"/>
    <row r="36978" s="8" customFormat="1" x14ac:dyDescent="0.35"/>
    <row r="36979" s="8" customFormat="1" x14ac:dyDescent="0.35"/>
    <row r="36980" s="8" customFormat="1" x14ac:dyDescent="0.35"/>
    <row r="36981" s="8" customFormat="1" x14ac:dyDescent="0.35"/>
    <row r="36982" s="8" customFormat="1" x14ac:dyDescent="0.35"/>
    <row r="36983" s="8" customFormat="1" x14ac:dyDescent="0.35"/>
    <row r="36984" s="8" customFormat="1" x14ac:dyDescent="0.35"/>
    <row r="36985" s="8" customFormat="1" x14ac:dyDescent="0.35"/>
    <row r="36986" s="8" customFormat="1" x14ac:dyDescent="0.35"/>
    <row r="36987" s="8" customFormat="1" x14ac:dyDescent="0.35"/>
    <row r="36988" s="8" customFormat="1" x14ac:dyDescent="0.35"/>
    <row r="36989" s="8" customFormat="1" x14ac:dyDescent="0.35"/>
    <row r="36990" s="8" customFormat="1" x14ac:dyDescent="0.35"/>
    <row r="36991" s="8" customFormat="1" x14ac:dyDescent="0.35"/>
    <row r="36992" s="8" customFormat="1" x14ac:dyDescent="0.35"/>
    <row r="36993" s="8" customFormat="1" x14ac:dyDescent="0.35"/>
    <row r="36994" s="8" customFormat="1" x14ac:dyDescent="0.35"/>
    <row r="36995" s="8" customFormat="1" x14ac:dyDescent="0.35"/>
    <row r="36996" s="8" customFormat="1" x14ac:dyDescent="0.35"/>
    <row r="36997" s="8" customFormat="1" x14ac:dyDescent="0.35"/>
    <row r="36998" s="8" customFormat="1" x14ac:dyDescent="0.35"/>
    <row r="36999" s="8" customFormat="1" x14ac:dyDescent="0.35"/>
    <row r="37000" s="8" customFormat="1" x14ac:dyDescent="0.35"/>
    <row r="37001" s="8" customFormat="1" x14ac:dyDescent="0.35"/>
    <row r="37002" s="8" customFormat="1" x14ac:dyDescent="0.35"/>
    <row r="37003" s="8" customFormat="1" x14ac:dyDescent="0.35"/>
    <row r="37004" s="8" customFormat="1" x14ac:dyDescent="0.35"/>
    <row r="37005" s="8" customFormat="1" x14ac:dyDescent="0.35"/>
    <row r="37006" s="8" customFormat="1" x14ac:dyDescent="0.35"/>
    <row r="37007" s="8" customFormat="1" x14ac:dyDescent="0.35"/>
    <row r="37008" s="8" customFormat="1" x14ac:dyDescent="0.35"/>
    <row r="37009" s="8" customFormat="1" x14ac:dyDescent="0.35"/>
    <row r="37010" s="8" customFormat="1" x14ac:dyDescent="0.35"/>
    <row r="37011" s="8" customFormat="1" x14ac:dyDescent="0.35"/>
    <row r="37012" s="8" customFormat="1" x14ac:dyDescent="0.35"/>
    <row r="37013" s="8" customFormat="1" x14ac:dyDescent="0.35"/>
    <row r="37014" s="8" customFormat="1" x14ac:dyDescent="0.35"/>
    <row r="37015" s="8" customFormat="1" x14ac:dyDescent="0.35"/>
    <row r="37016" s="8" customFormat="1" x14ac:dyDescent="0.35"/>
    <row r="37017" s="8" customFormat="1" x14ac:dyDescent="0.35"/>
    <row r="37018" s="8" customFormat="1" x14ac:dyDescent="0.35"/>
    <row r="37019" s="8" customFormat="1" x14ac:dyDescent="0.35"/>
    <row r="37020" s="8" customFormat="1" x14ac:dyDescent="0.35"/>
    <row r="37021" s="8" customFormat="1" x14ac:dyDescent="0.35"/>
    <row r="37022" s="8" customFormat="1" x14ac:dyDescent="0.35"/>
    <row r="37023" s="8" customFormat="1" x14ac:dyDescent="0.35"/>
    <row r="37024" s="8" customFormat="1" x14ac:dyDescent="0.35"/>
    <row r="37025" s="8" customFormat="1" x14ac:dyDescent="0.35"/>
    <row r="37026" s="8" customFormat="1" x14ac:dyDescent="0.35"/>
    <row r="37027" s="8" customFormat="1" x14ac:dyDescent="0.35"/>
    <row r="37028" s="8" customFormat="1" x14ac:dyDescent="0.35"/>
    <row r="37029" s="8" customFormat="1" x14ac:dyDescent="0.35"/>
    <row r="37030" s="8" customFormat="1" x14ac:dyDescent="0.35"/>
    <row r="37031" s="8" customFormat="1" x14ac:dyDescent="0.35"/>
    <row r="37032" s="8" customFormat="1" x14ac:dyDescent="0.35"/>
    <row r="37033" s="8" customFormat="1" x14ac:dyDescent="0.35"/>
    <row r="37034" s="8" customFormat="1" x14ac:dyDescent="0.35"/>
    <row r="37035" s="8" customFormat="1" x14ac:dyDescent="0.35"/>
    <row r="37036" s="8" customFormat="1" x14ac:dyDescent="0.35"/>
    <row r="37037" s="8" customFormat="1" x14ac:dyDescent="0.35"/>
    <row r="37038" s="8" customFormat="1" x14ac:dyDescent="0.35"/>
    <row r="37039" s="8" customFormat="1" x14ac:dyDescent="0.35"/>
    <row r="37040" s="8" customFormat="1" x14ac:dyDescent="0.35"/>
    <row r="37041" s="8" customFormat="1" x14ac:dyDescent="0.35"/>
    <row r="37042" s="8" customFormat="1" x14ac:dyDescent="0.35"/>
    <row r="37043" s="8" customFormat="1" x14ac:dyDescent="0.35"/>
    <row r="37044" s="8" customFormat="1" x14ac:dyDescent="0.35"/>
    <row r="37045" s="8" customFormat="1" x14ac:dyDescent="0.35"/>
    <row r="37046" s="8" customFormat="1" x14ac:dyDescent="0.35"/>
    <row r="37047" s="8" customFormat="1" x14ac:dyDescent="0.35"/>
    <row r="37048" s="8" customFormat="1" x14ac:dyDescent="0.35"/>
    <row r="37049" s="8" customFormat="1" x14ac:dyDescent="0.35"/>
    <row r="37050" s="8" customFormat="1" x14ac:dyDescent="0.35"/>
    <row r="37051" s="8" customFormat="1" x14ac:dyDescent="0.35"/>
    <row r="37052" s="8" customFormat="1" x14ac:dyDescent="0.35"/>
    <row r="37053" s="8" customFormat="1" x14ac:dyDescent="0.35"/>
    <row r="37054" s="8" customFormat="1" x14ac:dyDescent="0.35"/>
    <row r="37055" s="8" customFormat="1" x14ac:dyDescent="0.35"/>
    <row r="37056" s="8" customFormat="1" x14ac:dyDescent="0.35"/>
    <row r="37057" s="8" customFormat="1" x14ac:dyDescent="0.35"/>
    <row r="37058" s="8" customFormat="1" x14ac:dyDescent="0.35"/>
    <row r="37059" s="8" customFormat="1" x14ac:dyDescent="0.35"/>
    <row r="37060" s="8" customFormat="1" x14ac:dyDescent="0.35"/>
    <row r="37061" s="8" customFormat="1" x14ac:dyDescent="0.35"/>
    <row r="37062" s="8" customFormat="1" x14ac:dyDescent="0.35"/>
    <row r="37063" s="8" customFormat="1" x14ac:dyDescent="0.35"/>
    <row r="37064" s="8" customFormat="1" x14ac:dyDescent="0.35"/>
    <row r="37065" s="8" customFormat="1" x14ac:dyDescent="0.35"/>
    <row r="37066" s="8" customFormat="1" x14ac:dyDescent="0.35"/>
    <row r="37067" s="8" customFormat="1" x14ac:dyDescent="0.35"/>
    <row r="37068" s="8" customFormat="1" x14ac:dyDescent="0.35"/>
    <row r="37069" s="8" customFormat="1" x14ac:dyDescent="0.35"/>
    <row r="37070" s="8" customFormat="1" x14ac:dyDescent="0.35"/>
    <row r="37071" s="8" customFormat="1" x14ac:dyDescent="0.35"/>
    <row r="37072" s="8" customFormat="1" x14ac:dyDescent="0.35"/>
    <row r="37073" s="8" customFormat="1" x14ac:dyDescent="0.35"/>
    <row r="37074" s="8" customFormat="1" x14ac:dyDescent="0.35"/>
    <row r="37075" s="8" customFormat="1" x14ac:dyDescent="0.35"/>
    <row r="37076" s="8" customFormat="1" x14ac:dyDescent="0.35"/>
    <row r="37077" s="8" customFormat="1" x14ac:dyDescent="0.35"/>
    <row r="37078" s="8" customFormat="1" x14ac:dyDescent="0.35"/>
    <row r="37079" s="8" customFormat="1" x14ac:dyDescent="0.35"/>
    <row r="37080" s="8" customFormat="1" x14ac:dyDescent="0.35"/>
    <row r="37081" s="8" customFormat="1" x14ac:dyDescent="0.35"/>
    <row r="37082" s="8" customFormat="1" x14ac:dyDescent="0.35"/>
    <row r="37083" s="8" customFormat="1" x14ac:dyDescent="0.35"/>
    <row r="37084" s="8" customFormat="1" x14ac:dyDescent="0.35"/>
    <row r="37085" s="8" customFormat="1" x14ac:dyDescent="0.35"/>
    <row r="37086" s="8" customFormat="1" x14ac:dyDescent="0.35"/>
    <row r="37087" s="8" customFormat="1" x14ac:dyDescent="0.35"/>
    <row r="37088" s="8" customFormat="1" x14ac:dyDescent="0.35"/>
    <row r="37089" s="8" customFormat="1" x14ac:dyDescent="0.35"/>
    <row r="37090" s="8" customFormat="1" x14ac:dyDescent="0.35"/>
    <row r="37091" s="8" customFormat="1" x14ac:dyDescent="0.35"/>
    <row r="37092" s="8" customFormat="1" x14ac:dyDescent="0.35"/>
    <row r="37093" s="8" customFormat="1" x14ac:dyDescent="0.35"/>
    <row r="37094" s="8" customFormat="1" x14ac:dyDescent="0.35"/>
    <row r="37095" s="8" customFormat="1" x14ac:dyDescent="0.35"/>
    <row r="37096" s="8" customFormat="1" x14ac:dyDescent="0.35"/>
    <row r="37097" s="8" customFormat="1" x14ac:dyDescent="0.35"/>
    <row r="37098" s="8" customFormat="1" x14ac:dyDescent="0.35"/>
    <row r="37099" s="8" customFormat="1" x14ac:dyDescent="0.35"/>
    <row r="37100" s="8" customFormat="1" x14ac:dyDescent="0.35"/>
    <row r="37101" s="8" customFormat="1" x14ac:dyDescent="0.35"/>
    <row r="37102" s="8" customFormat="1" x14ac:dyDescent="0.35"/>
    <row r="37103" s="8" customFormat="1" x14ac:dyDescent="0.35"/>
    <row r="37104" s="8" customFormat="1" x14ac:dyDescent="0.35"/>
    <row r="37105" s="8" customFormat="1" x14ac:dyDescent="0.35"/>
    <row r="37106" s="8" customFormat="1" x14ac:dyDescent="0.35"/>
    <row r="37107" s="8" customFormat="1" x14ac:dyDescent="0.35"/>
    <row r="37108" s="8" customFormat="1" x14ac:dyDescent="0.35"/>
    <row r="37109" s="8" customFormat="1" x14ac:dyDescent="0.35"/>
    <row r="37110" s="8" customFormat="1" x14ac:dyDescent="0.35"/>
    <row r="37111" s="8" customFormat="1" x14ac:dyDescent="0.35"/>
    <row r="37112" s="8" customFormat="1" x14ac:dyDescent="0.35"/>
    <row r="37113" s="8" customFormat="1" x14ac:dyDescent="0.35"/>
    <row r="37114" s="8" customFormat="1" x14ac:dyDescent="0.35"/>
    <row r="37115" s="8" customFormat="1" x14ac:dyDescent="0.35"/>
    <row r="37116" s="8" customFormat="1" x14ac:dyDescent="0.35"/>
    <row r="37117" s="8" customFormat="1" x14ac:dyDescent="0.35"/>
    <row r="37118" s="8" customFormat="1" x14ac:dyDescent="0.35"/>
    <row r="37119" s="8" customFormat="1" x14ac:dyDescent="0.35"/>
    <row r="37120" s="8" customFormat="1" x14ac:dyDescent="0.35"/>
    <row r="37121" s="8" customFormat="1" x14ac:dyDescent="0.35"/>
    <row r="37122" s="8" customFormat="1" x14ac:dyDescent="0.35"/>
    <row r="37123" s="8" customFormat="1" x14ac:dyDescent="0.35"/>
    <row r="37124" s="8" customFormat="1" x14ac:dyDescent="0.35"/>
    <row r="37125" s="8" customFormat="1" x14ac:dyDescent="0.35"/>
    <row r="37126" s="8" customFormat="1" x14ac:dyDescent="0.35"/>
    <row r="37127" s="8" customFormat="1" x14ac:dyDescent="0.35"/>
    <row r="37128" s="8" customFormat="1" x14ac:dyDescent="0.35"/>
    <row r="37129" s="8" customFormat="1" x14ac:dyDescent="0.35"/>
    <row r="37130" s="8" customFormat="1" x14ac:dyDescent="0.35"/>
    <row r="37131" s="8" customFormat="1" x14ac:dyDescent="0.35"/>
    <row r="37132" s="8" customFormat="1" x14ac:dyDescent="0.35"/>
    <row r="37133" s="8" customFormat="1" x14ac:dyDescent="0.35"/>
    <row r="37134" s="8" customFormat="1" x14ac:dyDescent="0.35"/>
    <row r="37135" s="8" customFormat="1" x14ac:dyDescent="0.35"/>
    <row r="37136" s="8" customFormat="1" x14ac:dyDescent="0.35"/>
    <row r="37137" s="8" customFormat="1" x14ac:dyDescent="0.35"/>
    <row r="37138" s="8" customFormat="1" x14ac:dyDescent="0.35"/>
    <row r="37139" s="8" customFormat="1" x14ac:dyDescent="0.35"/>
    <row r="37140" s="8" customFormat="1" x14ac:dyDescent="0.35"/>
    <row r="37141" s="8" customFormat="1" x14ac:dyDescent="0.35"/>
    <row r="37142" s="8" customFormat="1" x14ac:dyDescent="0.35"/>
    <row r="37143" s="8" customFormat="1" x14ac:dyDescent="0.35"/>
    <row r="37144" s="8" customFormat="1" x14ac:dyDescent="0.35"/>
    <row r="37145" s="8" customFormat="1" x14ac:dyDescent="0.35"/>
    <row r="37146" s="8" customFormat="1" x14ac:dyDescent="0.35"/>
    <row r="37147" s="8" customFormat="1" x14ac:dyDescent="0.35"/>
    <row r="37148" s="8" customFormat="1" x14ac:dyDescent="0.35"/>
    <row r="37149" s="8" customFormat="1" x14ac:dyDescent="0.35"/>
    <row r="37150" s="8" customFormat="1" x14ac:dyDescent="0.35"/>
    <row r="37151" s="8" customFormat="1" x14ac:dyDescent="0.35"/>
    <row r="37152" s="8" customFormat="1" x14ac:dyDescent="0.35"/>
    <row r="37153" s="8" customFormat="1" x14ac:dyDescent="0.35"/>
    <row r="37154" s="8" customFormat="1" x14ac:dyDescent="0.35"/>
    <row r="37155" s="8" customFormat="1" x14ac:dyDescent="0.35"/>
    <row r="37156" s="8" customFormat="1" x14ac:dyDescent="0.35"/>
    <row r="37157" s="8" customFormat="1" x14ac:dyDescent="0.35"/>
    <row r="37158" s="8" customFormat="1" x14ac:dyDescent="0.35"/>
    <row r="37159" s="8" customFormat="1" x14ac:dyDescent="0.35"/>
    <row r="37160" s="8" customFormat="1" x14ac:dyDescent="0.35"/>
    <row r="37161" s="8" customFormat="1" x14ac:dyDescent="0.35"/>
    <row r="37162" s="8" customFormat="1" x14ac:dyDescent="0.35"/>
    <row r="37163" s="8" customFormat="1" x14ac:dyDescent="0.35"/>
    <row r="37164" s="8" customFormat="1" x14ac:dyDescent="0.35"/>
    <row r="37165" s="8" customFormat="1" x14ac:dyDescent="0.35"/>
    <row r="37166" s="8" customFormat="1" x14ac:dyDescent="0.35"/>
    <row r="37167" s="8" customFormat="1" x14ac:dyDescent="0.35"/>
    <row r="37168" s="8" customFormat="1" x14ac:dyDescent="0.35"/>
    <row r="37169" s="8" customFormat="1" x14ac:dyDescent="0.35"/>
    <row r="37170" s="8" customFormat="1" x14ac:dyDescent="0.35"/>
    <row r="37171" s="8" customFormat="1" x14ac:dyDescent="0.35"/>
    <row r="37172" s="8" customFormat="1" x14ac:dyDescent="0.35"/>
    <row r="37173" s="8" customFormat="1" x14ac:dyDescent="0.35"/>
    <row r="37174" s="8" customFormat="1" x14ac:dyDescent="0.35"/>
    <row r="37175" s="8" customFormat="1" x14ac:dyDescent="0.35"/>
    <row r="37176" s="8" customFormat="1" x14ac:dyDescent="0.35"/>
    <row r="37177" s="8" customFormat="1" x14ac:dyDescent="0.35"/>
    <row r="37178" s="8" customFormat="1" x14ac:dyDescent="0.35"/>
    <row r="37179" s="8" customFormat="1" x14ac:dyDescent="0.35"/>
    <row r="37180" s="8" customFormat="1" x14ac:dyDescent="0.35"/>
    <row r="37181" s="8" customFormat="1" x14ac:dyDescent="0.35"/>
    <row r="37182" s="8" customFormat="1" x14ac:dyDescent="0.35"/>
    <row r="37183" s="8" customFormat="1" x14ac:dyDescent="0.35"/>
    <row r="37184" s="8" customFormat="1" x14ac:dyDescent="0.35"/>
    <row r="37185" s="8" customFormat="1" x14ac:dyDescent="0.35"/>
    <row r="37186" s="8" customFormat="1" x14ac:dyDescent="0.35"/>
    <row r="37187" s="8" customFormat="1" x14ac:dyDescent="0.35"/>
    <row r="37188" s="8" customFormat="1" x14ac:dyDescent="0.35"/>
    <row r="37189" s="8" customFormat="1" x14ac:dyDescent="0.35"/>
    <row r="37190" s="8" customFormat="1" x14ac:dyDescent="0.35"/>
    <row r="37191" s="8" customFormat="1" x14ac:dyDescent="0.35"/>
    <row r="37192" s="8" customFormat="1" x14ac:dyDescent="0.35"/>
    <row r="37193" s="8" customFormat="1" x14ac:dyDescent="0.35"/>
    <row r="37194" s="8" customFormat="1" x14ac:dyDescent="0.35"/>
    <row r="37195" s="8" customFormat="1" x14ac:dyDescent="0.35"/>
    <row r="37196" s="8" customFormat="1" x14ac:dyDescent="0.35"/>
    <row r="37197" s="8" customFormat="1" x14ac:dyDescent="0.35"/>
    <row r="37198" s="8" customFormat="1" x14ac:dyDescent="0.35"/>
    <row r="37199" s="8" customFormat="1" x14ac:dyDescent="0.35"/>
    <row r="37200" s="8" customFormat="1" x14ac:dyDescent="0.35"/>
    <row r="37201" s="8" customFormat="1" x14ac:dyDescent="0.35"/>
    <row r="37202" s="8" customFormat="1" x14ac:dyDescent="0.35"/>
    <row r="37203" s="8" customFormat="1" x14ac:dyDescent="0.35"/>
    <row r="37204" s="8" customFormat="1" x14ac:dyDescent="0.35"/>
    <row r="37205" s="8" customFormat="1" x14ac:dyDescent="0.35"/>
    <row r="37206" s="8" customFormat="1" x14ac:dyDescent="0.35"/>
    <row r="37207" s="8" customFormat="1" x14ac:dyDescent="0.35"/>
    <row r="37208" s="8" customFormat="1" x14ac:dyDescent="0.35"/>
    <row r="37209" s="8" customFormat="1" x14ac:dyDescent="0.35"/>
    <row r="37210" s="8" customFormat="1" x14ac:dyDescent="0.35"/>
    <row r="37211" s="8" customFormat="1" x14ac:dyDescent="0.35"/>
    <row r="37212" s="8" customFormat="1" x14ac:dyDescent="0.35"/>
    <row r="37213" s="8" customFormat="1" x14ac:dyDescent="0.35"/>
    <row r="37214" s="8" customFormat="1" x14ac:dyDescent="0.35"/>
    <row r="37215" s="8" customFormat="1" x14ac:dyDescent="0.35"/>
    <row r="37216" s="8" customFormat="1" x14ac:dyDescent="0.35"/>
    <row r="37217" s="8" customFormat="1" x14ac:dyDescent="0.35"/>
    <row r="37218" s="8" customFormat="1" x14ac:dyDescent="0.35"/>
    <row r="37219" s="8" customFormat="1" x14ac:dyDescent="0.35"/>
    <row r="37220" s="8" customFormat="1" x14ac:dyDescent="0.35"/>
    <row r="37221" s="8" customFormat="1" x14ac:dyDescent="0.35"/>
    <row r="37222" s="8" customFormat="1" x14ac:dyDescent="0.35"/>
    <row r="37223" s="8" customFormat="1" x14ac:dyDescent="0.35"/>
    <row r="37224" s="8" customFormat="1" x14ac:dyDescent="0.35"/>
    <row r="37225" s="8" customFormat="1" x14ac:dyDescent="0.35"/>
    <row r="37226" s="8" customFormat="1" x14ac:dyDescent="0.35"/>
    <row r="37227" s="8" customFormat="1" x14ac:dyDescent="0.35"/>
    <row r="37228" s="8" customFormat="1" x14ac:dyDescent="0.35"/>
    <row r="37229" s="8" customFormat="1" x14ac:dyDescent="0.35"/>
    <row r="37230" s="8" customFormat="1" x14ac:dyDescent="0.35"/>
    <row r="37231" s="8" customFormat="1" x14ac:dyDescent="0.35"/>
    <row r="37232" s="8" customFormat="1" x14ac:dyDescent="0.35"/>
    <row r="37233" s="8" customFormat="1" x14ac:dyDescent="0.35"/>
    <row r="37234" s="8" customFormat="1" x14ac:dyDescent="0.35"/>
    <row r="37235" s="8" customFormat="1" x14ac:dyDescent="0.35"/>
    <row r="37236" s="8" customFormat="1" x14ac:dyDescent="0.35"/>
    <row r="37237" s="8" customFormat="1" x14ac:dyDescent="0.35"/>
    <row r="37238" s="8" customFormat="1" x14ac:dyDescent="0.35"/>
    <row r="37239" s="8" customFormat="1" x14ac:dyDescent="0.35"/>
    <row r="37240" s="8" customFormat="1" x14ac:dyDescent="0.35"/>
    <row r="37241" s="8" customFormat="1" x14ac:dyDescent="0.35"/>
    <row r="37242" s="8" customFormat="1" x14ac:dyDescent="0.35"/>
    <row r="37243" s="8" customFormat="1" x14ac:dyDescent="0.35"/>
    <row r="37244" s="8" customFormat="1" x14ac:dyDescent="0.35"/>
    <row r="37245" s="8" customFormat="1" x14ac:dyDescent="0.35"/>
    <row r="37246" s="8" customFormat="1" x14ac:dyDescent="0.35"/>
    <row r="37247" s="8" customFormat="1" x14ac:dyDescent="0.35"/>
    <row r="37248" s="8" customFormat="1" x14ac:dyDescent="0.35"/>
    <row r="37249" s="8" customFormat="1" x14ac:dyDescent="0.35"/>
    <row r="37250" s="8" customFormat="1" x14ac:dyDescent="0.35"/>
    <row r="37251" s="8" customFormat="1" x14ac:dyDescent="0.35"/>
    <row r="37252" s="8" customFormat="1" x14ac:dyDescent="0.35"/>
    <row r="37253" s="8" customFormat="1" x14ac:dyDescent="0.35"/>
    <row r="37254" s="8" customFormat="1" x14ac:dyDescent="0.35"/>
    <row r="37255" s="8" customFormat="1" x14ac:dyDescent="0.35"/>
    <row r="37256" s="8" customFormat="1" x14ac:dyDescent="0.35"/>
    <row r="37257" s="8" customFormat="1" x14ac:dyDescent="0.35"/>
    <row r="37258" s="8" customFormat="1" x14ac:dyDescent="0.35"/>
    <row r="37259" s="8" customFormat="1" x14ac:dyDescent="0.35"/>
    <row r="37260" s="8" customFormat="1" x14ac:dyDescent="0.35"/>
    <row r="37261" s="8" customFormat="1" x14ac:dyDescent="0.35"/>
    <row r="37262" s="8" customFormat="1" x14ac:dyDescent="0.35"/>
    <row r="37263" s="8" customFormat="1" x14ac:dyDescent="0.35"/>
    <row r="37264" s="8" customFormat="1" x14ac:dyDescent="0.35"/>
    <row r="37265" s="8" customFormat="1" x14ac:dyDescent="0.35"/>
    <row r="37266" s="8" customFormat="1" x14ac:dyDescent="0.35"/>
    <row r="37267" s="8" customFormat="1" x14ac:dyDescent="0.35"/>
    <row r="37268" s="8" customFormat="1" x14ac:dyDescent="0.35"/>
    <row r="37269" s="8" customFormat="1" x14ac:dyDescent="0.35"/>
    <row r="37270" s="8" customFormat="1" x14ac:dyDescent="0.35"/>
    <row r="37271" s="8" customFormat="1" x14ac:dyDescent="0.35"/>
    <row r="37272" s="8" customFormat="1" x14ac:dyDescent="0.35"/>
    <row r="37273" s="8" customFormat="1" x14ac:dyDescent="0.35"/>
    <row r="37274" s="8" customFormat="1" x14ac:dyDescent="0.35"/>
    <row r="37275" s="8" customFormat="1" x14ac:dyDescent="0.35"/>
    <row r="37276" s="8" customFormat="1" x14ac:dyDescent="0.35"/>
    <row r="37277" s="8" customFormat="1" x14ac:dyDescent="0.35"/>
    <row r="37278" s="8" customFormat="1" x14ac:dyDescent="0.35"/>
    <row r="37279" s="8" customFormat="1" x14ac:dyDescent="0.35"/>
    <row r="37280" s="8" customFormat="1" x14ac:dyDescent="0.35"/>
    <row r="37281" s="8" customFormat="1" x14ac:dyDescent="0.35"/>
    <row r="37282" s="8" customFormat="1" x14ac:dyDescent="0.35"/>
    <row r="37283" s="8" customFormat="1" x14ac:dyDescent="0.35"/>
    <row r="37284" s="8" customFormat="1" x14ac:dyDescent="0.35"/>
    <row r="37285" s="8" customFormat="1" x14ac:dyDescent="0.35"/>
    <row r="37286" s="8" customFormat="1" x14ac:dyDescent="0.35"/>
    <row r="37287" s="8" customFormat="1" x14ac:dyDescent="0.35"/>
    <row r="37288" s="8" customFormat="1" x14ac:dyDescent="0.35"/>
    <row r="37289" s="8" customFormat="1" x14ac:dyDescent="0.35"/>
    <row r="37290" s="8" customFormat="1" x14ac:dyDescent="0.35"/>
    <row r="37291" s="8" customFormat="1" x14ac:dyDescent="0.35"/>
    <row r="37292" s="8" customFormat="1" x14ac:dyDescent="0.35"/>
    <row r="37293" s="8" customFormat="1" x14ac:dyDescent="0.35"/>
    <row r="37294" s="8" customFormat="1" x14ac:dyDescent="0.35"/>
    <row r="37295" s="8" customFormat="1" x14ac:dyDescent="0.35"/>
    <row r="37296" s="8" customFormat="1" x14ac:dyDescent="0.35"/>
    <row r="37297" s="8" customFormat="1" x14ac:dyDescent="0.35"/>
    <row r="37298" s="8" customFormat="1" x14ac:dyDescent="0.35"/>
    <row r="37299" s="8" customFormat="1" x14ac:dyDescent="0.35"/>
    <row r="37300" s="8" customFormat="1" x14ac:dyDescent="0.35"/>
    <row r="37301" s="8" customFormat="1" x14ac:dyDescent="0.35"/>
    <row r="37302" s="8" customFormat="1" x14ac:dyDescent="0.35"/>
    <row r="37303" s="8" customFormat="1" x14ac:dyDescent="0.35"/>
    <row r="37304" s="8" customFormat="1" x14ac:dyDescent="0.35"/>
    <row r="37305" s="8" customFormat="1" x14ac:dyDescent="0.35"/>
    <row r="37306" s="8" customFormat="1" x14ac:dyDescent="0.35"/>
    <row r="37307" s="8" customFormat="1" x14ac:dyDescent="0.35"/>
    <row r="37308" s="8" customFormat="1" x14ac:dyDescent="0.35"/>
    <row r="37309" s="8" customFormat="1" x14ac:dyDescent="0.35"/>
    <row r="37310" s="8" customFormat="1" x14ac:dyDescent="0.35"/>
    <row r="37311" s="8" customFormat="1" x14ac:dyDescent="0.35"/>
    <row r="37312" s="8" customFormat="1" x14ac:dyDescent="0.35"/>
    <row r="37313" s="8" customFormat="1" x14ac:dyDescent="0.35"/>
    <row r="37314" s="8" customFormat="1" x14ac:dyDescent="0.35"/>
    <row r="37315" s="8" customFormat="1" x14ac:dyDescent="0.35"/>
    <row r="37316" s="8" customFormat="1" x14ac:dyDescent="0.35"/>
    <row r="37317" s="8" customFormat="1" x14ac:dyDescent="0.35"/>
    <row r="37318" s="8" customFormat="1" x14ac:dyDescent="0.35"/>
    <row r="37319" s="8" customFormat="1" x14ac:dyDescent="0.35"/>
    <row r="37320" s="8" customFormat="1" x14ac:dyDescent="0.35"/>
    <row r="37321" s="8" customFormat="1" x14ac:dyDescent="0.35"/>
    <row r="37322" s="8" customFormat="1" x14ac:dyDescent="0.35"/>
    <row r="37323" s="8" customFormat="1" x14ac:dyDescent="0.35"/>
    <row r="37324" s="8" customFormat="1" x14ac:dyDescent="0.35"/>
    <row r="37325" s="8" customFormat="1" x14ac:dyDescent="0.35"/>
    <row r="37326" s="8" customFormat="1" x14ac:dyDescent="0.35"/>
    <row r="37327" s="8" customFormat="1" x14ac:dyDescent="0.35"/>
    <row r="37328" s="8" customFormat="1" x14ac:dyDescent="0.35"/>
    <row r="37329" s="8" customFormat="1" x14ac:dyDescent="0.35"/>
    <row r="37330" s="8" customFormat="1" x14ac:dyDescent="0.35"/>
    <row r="37331" s="8" customFormat="1" x14ac:dyDescent="0.35"/>
    <row r="37332" s="8" customFormat="1" x14ac:dyDescent="0.35"/>
    <row r="37333" s="8" customFormat="1" x14ac:dyDescent="0.35"/>
    <row r="37334" s="8" customFormat="1" x14ac:dyDescent="0.35"/>
    <row r="37335" s="8" customFormat="1" x14ac:dyDescent="0.35"/>
    <row r="37336" s="8" customFormat="1" x14ac:dyDescent="0.35"/>
    <row r="37337" s="8" customFormat="1" x14ac:dyDescent="0.35"/>
    <row r="37338" s="8" customFormat="1" x14ac:dyDescent="0.35"/>
    <row r="37339" s="8" customFormat="1" x14ac:dyDescent="0.35"/>
    <row r="37340" s="8" customFormat="1" x14ac:dyDescent="0.35"/>
    <row r="37341" s="8" customFormat="1" x14ac:dyDescent="0.35"/>
    <row r="37342" s="8" customFormat="1" x14ac:dyDescent="0.35"/>
    <row r="37343" s="8" customFormat="1" x14ac:dyDescent="0.35"/>
    <row r="37344" s="8" customFormat="1" x14ac:dyDescent="0.35"/>
    <row r="37345" s="8" customFormat="1" x14ac:dyDescent="0.35"/>
    <row r="37346" s="8" customFormat="1" x14ac:dyDescent="0.35"/>
    <row r="37347" s="8" customFormat="1" x14ac:dyDescent="0.35"/>
    <row r="37348" s="8" customFormat="1" x14ac:dyDescent="0.35"/>
    <row r="37349" s="8" customFormat="1" x14ac:dyDescent="0.35"/>
    <row r="37350" s="8" customFormat="1" x14ac:dyDescent="0.35"/>
    <row r="37351" s="8" customFormat="1" x14ac:dyDescent="0.35"/>
    <row r="37352" s="8" customFormat="1" x14ac:dyDescent="0.35"/>
    <row r="37353" s="8" customFormat="1" x14ac:dyDescent="0.35"/>
    <row r="37354" s="8" customFormat="1" x14ac:dyDescent="0.35"/>
    <row r="37355" s="8" customFormat="1" x14ac:dyDescent="0.35"/>
    <row r="37356" s="8" customFormat="1" x14ac:dyDescent="0.35"/>
    <row r="37357" s="8" customFormat="1" x14ac:dyDescent="0.35"/>
    <row r="37358" s="8" customFormat="1" x14ac:dyDescent="0.35"/>
    <row r="37359" s="8" customFormat="1" x14ac:dyDescent="0.35"/>
    <row r="37360" s="8" customFormat="1" x14ac:dyDescent="0.35"/>
    <row r="37361" s="8" customFormat="1" x14ac:dyDescent="0.35"/>
    <row r="37362" s="8" customFormat="1" x14ac:dyDescent="0.35"/>
    <row r="37363" s="8" customFormat="1" x14ac:dyDescent="0.35"/>
    <row r="37364" s="8" customFormat="1" x14ac:dyDescent="0.35"/>
    <row r="37365" s="8" customFormat="1" x14ac:dyDescent="0.35"/>
    <row r="37366" s="8" customFormat="1" x14ac:dyDescent="0.35"/>
    <row r="37367" s="8" customFormat="1" x14ac:dyDescent="0.35"/>
    <row r="37368" s="8" customFormat="1" x14ac:dyDescent="0.35"/>
    <row r="37369" s="8" customFormat="1" x14ac:dyDescent="0.35"/>
    <row r="37370" s="8" customFormat="1" x14ac:dyDescent="0.35"/>
    <row r="37371" s="8" customFormat="1" x14ac:dyDescent="0.35"/>
    <row r="37372" s="8" customFormat="1" x14ac:dyDescent="0.35"/>
    <row r="37373" s="8" customFormat="1" x14ac:dyDescent="0.35"/>
    <row r="37374" s="8" customFormat="1" x14ac:dyDescent="0.35"/>
    <row r="37375" s="8" customFormat="1" x14ac:dyDescent="0.35"/>
    <row r="37376" s="8" customFormat="1" x14ac:dyDescent="0.35"/>
    <row r="37377" s="8" customFormat="1" x14ac:dyDescent="0.35"/>
    <row r="37378" s="8" customFormat="1" x14ac:dyDescent="0.35"/>
    <row r="37379" s="8" customFormat="1" x14ac:dyDescent="0.35"/>
    <row r="37380" s="8" customFormat="1" x14ac:dyDescent="0.35"/>
    <row r="37381" s="8" customFormat="1" x14ac:dyDescent="0.35"/>
    <row r="37382" s="8" customFormat="1" x14ac:dyDescent="0.35"/>
    <row r="37383" s="8" customFormat="1" x14ac:dyDescent="0.35"/>
    <row r="37384" s="8" customFormat="1" x14ac:dyDescent="0.35"/>
    <row r="37385" s="8" customFormat="1" x14ac:dyDescent="0.35"/>
    <row r="37386" s="8" customFormat="1" x14ac:dyDescent="0.35"/>
    <row r="37387" s="8" customFormat="1" x14ac:dyDescent="0.35"/>
    <row r="37388" s="8" customFormat="1" x14ac:dyDescent="0.35"/>
    <row r="37389" s="8" customFormat="1" x14ac:dyDescent="0.35"/>
    <row r="37390" s="8" customFormat="1" x14ac:dyDescent="0.35"/>
    <row r="37391" s="8" customFormat="1" x14ac:dyDescent="0.35"/>
    <row r="37392" s="8" customFormat="1" x14ac:dyDescent="0.35"/>
    <row r="37393" s="8" customFormat="1" x14ac:dyDescent="0.35"/>
    <row r="37394" s="8" customFormat="1" x14ac:dyDescent="0.35"/>
    <row r="37395" s="8" customFormat="1" x14ac:dyDescent="0.35"/>
    <row r="37396" s="8" customFormat="1" x14ac:dyDescent="0.35"/>
    <row r="37397" s="8" customFormat="1" x14ac:dyDescent="0.35"/>
    <row r="37398" s="8" customFormat="1" x14ac:dyDescent="0.35"/>
    <row r="37399" s="8" customFormat="1" x14ac:dyDescent="0.35"/>
    <row r="37400" s="8" customFormat="1" x14ac:dyDescent="0.35"/>
    <row r="37401" s="8" customFormat="1" x14ac:dyDescent="0.35"/>
    <row r="37402" s="8" customFormat="1" x14ac:dyDescent="0.35"/>
    <row r="37403" s="8" customFormat="1" x14ac:dyDescent="0.35"/>
    <row r="37404" s="8" customFormat="1" x14ac:dyDescent="0.35"/>
    <row r="37405" s="8" customFormat="1" x14ac:dyDescent="0.35"/>
    <row r="37406" s="8" customFormat="1" x14ac:dyDescent="0.35"/>
    <row r="37407" s="8" customFormat="1" x14ac:dyDescent="0.35"/>
    <row r="37408" s="8" customFormat="1" x14ac:dyDescent="0.35"/>
    <row r="37409" s="8" customFormat="1" x14ac:dyDescent="0.35"/>
    <row r="37410" s="8" customFormat="1" x14ac:dyDescent="0.35"/>
    <row r="37411" s="8" customFormat="1" x14ac:dyDescent="0.35"/>
    <row r="37412" s="8" customFormat="1" x14ac:dyDescent="0.35"/>
    <row r="37413" s="8" customFormat="1" x14ac:dyDescent="0.35"/>
    <row r="37414" s="8" customFormat="1" x14ac:dyDescent="0.35"/>
    <row r="37415" s="8" customFormat="1" x14ac:dyDescent="0.35"/>
    <row r="37416" s="8" customFormat="1" x14ac:dyDescent="0.35"/>
    <row r="37417" s="8" customFormat="1" x14ac:dyDescent="0.35"/>
    <row r="37418" s="8" customFormat="1" x14ac:dyDescent="0.35"/>
    <row r="37419" s="8" customFormat="1" x14ac:dyDescent="0.35"/>
    <row r="37420" s="8" customFormat="1" x14ac:dyDescent="0.35"/>
    <row r="37421" s="8" customFormat="1" x14ac:dyDescent="0.35"/>
    <row r="37422" s="8" customFormat="1" x14ac:dyDescent="0.35"/>
    <row r="37423" s="8" customFormat="1" x14ac:dyDescent="0.35"/>
    <row r="37424" s="8" customFormat="1" x14ac:dyDescent="0.35"/>
    <row r="37425" s="8" customFormat="1" x14ac:dyDescent="0.35"/>
    <row r="37426" s="8" customFormat="1" x14ac:dyDescent="0.35"/>
    <row r="37427" s="8" customFormat="1" x14ac:dyDescent="0.35"/>
    <row r="37428" s="8" customFormat="1" x14ac:dyDescent="0.35"/>
    <row r="37429" s="8" customFormat="1" x14ac:dyDescent="0.35"/>
    <row r="37430" s="8" customFormat="1" x14ac:dyDescent="0.35"/>
    <row r="37431" s="8" customFormat="1" x14ac:dyDescent="0.35"/>
    <row r="37432" s="8" customFormat="1" x14ac:dyDescent="0.35"/>
    <row r="37433" s="8" customFormat="1" x14ac:dyDescent="0.35"/>
    <row r="37434" s="8" customFormat="1" x14ac:dyDescent="0.35"/>
    <row r="37435" s="8" customFormat="1" x14ac:dyDescent="0.35"/>
    <row r="37436" s="8" customFormat="1" x14ac:dyDescent="0.35"/>
    <row r="37437" s="8" customFormat="1" x14ac:dyDescent="0.35"/>
    <row r="37438" s="8" customFormat="1" x14ac:dyDescent="0.35"/>
    <row r="37439" s="8" customFormat="1" x14ac:dyDescent="0.35"/>
    <row r="37440" s="8" customFormat="1" x14ac:dyDescent="0.35"/>
    <row r="37441" s="8" customFormat="1" x14ac:dyDescent="0.35"/>
    <row r="37442" s="8" customFormat="1" x14ac:dyDescent="0.35"/>
    <row r="37443" s="8" customFormat="1" x14ac:dyDescent="0.35"/>
    <row r="37444" s="8" customFormat="1" x14ac:dyDescent="0.35"/>
    <row r="37445" s="8" customFormat="1" x14ac:dyDescent="0.35"/>
    <row r="37446" s="8" customFormat="1" x14ac:dyDescent="0.35"/>
    <row r="37447" s="8" customFormat="1" x14ac:dyDescent="0.35"/>
    <row r="37448" s="8" customFormat="1" x14ac:dyDescent="0.35"/>
    <row r="37449" s="8" customFormat="1" x14ac:dyDescent="0.35"/>
    <row r="37450" s="8" customFormat="1" x14ac:dyDescent="0.35"/>
    <row r="37451" s="8" customFormat="1" x14ac:dyDescent="0.35"/>
    <row r="37452" s="8" customFormat="1" x14ac:dyDescent="0.35"/>
    <row r="37453" s="8" customFormat="1" x14ac:dyDescent="0.35"/>
    <row r="37454" s="8" customFormat="1" x14ac:dyDescent="0.35"/>
    <row r="37455" s="8" customFormat="1" x14ac:dyDescent="0.35"/>
    <row r="37456" s="8" customFormat="1" x14ac:dyDescent="0.35"/>
    <row r="37457" s="8" customFormat="1" x14ac:dyDescent="0.35"/>
    <row r="37458" s="8" customFormat="1" x14ac:dyDescent="0.35"/>
    <row r="37459" s="8" customFormat="1" x14ac:dyDescent="0.35"/>
    <row r="37460" s="8" customFormat="1" x14ac:dyDescent="0.35"/>
    <row r="37461" s="8" customFormat="1" x14ac:dyDescent="0.35"/>
    <row r="37462" s="8" customFormat="1" x14ac:dyDescent="0.35"/>
    <row r="37463" s="8" customFormat="1" x14ac:dyDescent="0.35"/>
    <row r="37464" s="8" customFormat="1" x14ac:dyDescent="0.35"/>
    <row r="37465" s="8" customFormat="1" x14ac:dyDescent="0.35"/>
    <row r="37466" s="8" customFormat="1" x14ac:dyDescent="0.35"/>
    <row r="37467" s="8" customFormat="1" x14ac:dyDescent="0.35"/>
    <row r="37468" s="8" customFormat="1" x14ac:dyDescent="0.35"/>
    <row r="37469" s="8" customFormat="1" x14ac:dyDescent="0.35"/>
    <row r="37470" s="8" customFormat="1" x14ac:dyDescent="0.35"/>
    <row r="37471" s="8" customFormat="1" x14ac:dyDescent="0.35"/>
    <row r="37472" s="8" customFormat="1" x14ac:dyDescent="0.35"/>
    <row r="37473" s="8" customFormat="1" x14ac:dyDescent="0.35"/>
    <row r="37474" s="8" customFormat="1" x14ac:dyDescent="0.35"/>
    <row r="37475" s="8" customFormat="1" x14ac:dyDescent="0.35"/>
    <row r="37476" s="8" customFormat="1" x14ac:dyDescent="0.35"/>
    <row r="37477" s="8" customFormat="1" x14ac:dyDescent="0.35"/>
    <row r="37478" s="8" customFormat="1" x14ac:dyDescent="0.35"/>
    <row r="37479" s="8" customFormat="1" x14ac:dyDescent="0.35"/>
    <row r="37480" s="8" customFormat="1" x14ac:dyDescent="0.35"/>
    <row r="37481" s="8" customFormat="1" x14ac:dyDescent="0.35"/>
    <row r="37482" s="8" customFormat="1" x14ac:dyDescent="0.35"/>
    <row r="37483" s="8" customFormat="1" x14ac:dyDescent="0.35"/>
    <row r="37484" s="8" customFormat="1" x14ac:dyDescent="0.35"/>
    <row r="37485" s="8" customFormat="1" x14ac:dyDescent="0.35"/>
    <row r="37486" s="8" customFormat="1" x14ac:dyDescent="0.35"/>
    <row r="37487" s="8" customFormat="1" x14ac:dyDescent="0.35"/>
    <row r="37488" s="8" customFormat="1" x14ac:dyDescent="0.35"/>
    <row r="37489" s="8" customFormat="1" x14ac:dyDescent="0.35"/>
    <row r="37490" s="8" customFormat="1" x14ac:dyDescent="0.35"/>
    <row r="37491" s="8" customFormat="1" x14ac:dyDescent="0.35"/>
    <row r="37492" s="8" customFormat="1" x14ac:dyDescent="0.35"/>
    <row r="37493" s="8" customFormat="1" x14ac:dyDescent="0.35"/>
    <row r="37494" s="8" customFormat="1" x14ac:dyDescent="0.35"/>
    <row r="37495" s="8" customFormat="1" x14ac:dyDescent="0.35"/>
    <row r="37496" s="8" customFormat="1" x14ac:dyDescent="0.35"/>
    <row r="37497" s="8" customFormat="1" x14ac:dyDescent="0.35"/>
    <row r="37498" s="8" customFormat="1" x14ac:dyDescent="0.35"/>
    <row r="37499" s="8" customFormat="1" x14ac:dyDescent="0.35"/>
    <row r="37500" s="8" customFormat="1" x14ac:dyDescent="0.35"/>
    <row r="37501" s="8" customFormat="1" x14ac:dyDescent="0.35"/>
    <row r="37502" s="8" customFormat="1" x14ac:dyDescent="0.35"/>
    <row r="37503" s="8" customFormat="1" x14ac:dyDescent="0.35"/>
    <row r="37504" s="8" customFormat="1" x14ac:dyDescent="0.35"/>
    <row r="37505" s="8" customFormat="1" x14ac:dyDescent="0.35"/>
    <row r="37506" s="8" customFormat="1" x14ac:dyDescent="0.35"/>
    <row r="37507" s="8" customFormat="1" x14ac:dyDescent="0.35"/>
    <row r="37508" s="8" customFormat="1" x14ac:dyDescent="0.35"/>
    <row r="37509" s="8" customFormat="1" x14ac:dyDescent="0.35"/>
    <row r="37510" s="8" customFormat="1" x14ac:dyDescent="0.35"/>
    <row r="37511" s="8" customFormat="1" x14ac:dyDescent="0.35"/>
    <row r="37512" s="8" customFormat="1" x14ac:dyDescent="0.35"/>
    <row r="37513" s="8" customFormat="1" x14ac:dyDescent="0.35"/>
    <row r="37514" s="8" customFormat="1" x14ac:dyDescent="0.35"/>
    <row r="37515" s="8" customFormat="1" x14ac:dyDescent="0.35"/>
    <row r="37516" s="8" customFormat="1" x14ac:dyDescent="0.35"/>
    <row r="37517" s="8" customFormat="1" x14ac:dyDescent="0.35"/>
    <row r="37518" s="8" customFormat="1" x14ac:dyDescent="0.35"/>
    <row r="37519" s="8" customFormat="1" x14ac:dyDescent="0.35"/>
    <row r="37520" s="8" customFormat="1" x14ac:dyDescent="0.35"/>
    <row r="37521" s="8" customFormat="1" x14ac:dyDescent="0.35"/>
    <row r="37522" s="8" customFormat="1" x14ac:dyDescent="0.35"/>
    <row r="37523" s="8" customFormat="1" x14ac:dyDescent="0.35"/>
    <row r="37524" s="8" customFormat="1" x14ac:dyDescent="0.35"/>
    <row r="37525" s="8" customFormat="1" x14ac:dyDescent="0.35"/>
    <row r="37526" s="8" customFormat="1" x14ac:dyDescent="0.35"/>
    <row r="37527" s="8" customFormat="1" x14ac:dyDescent="0.35"/>
    <row r="37528" s="8" customFormat="1" x14ac:dyDescent="0.35"/>
    <row r="37529" s="8" customFormat="1" x14ac:dyDescent="0.35"/>
    <row r="37530" s="8" customFormat="1" x14ac:dyDescent="0.35"/>
    <row r="37531" s="8" customFormat="1" x14ac:dyDescent="0.35"/>
    <row r="37532" s="8" customFormat="1" x14ac:dyDescent="0.35"/>
    <row r="37533" s="8" customFormat="1" x14ac:dyDescent="0.35"/>
    <row r="37534" s="8" customFormat="1" x14ac:dyDescent="0.35"/>
    <row r="37535" s="8" customFormat="1" x14ac:dyDescent="0.35"/>
    <row r="37536" s="8" customFormat="1" x14ac:dyDescent="0.35"/>
    <row r="37537" s="8" customFormat="1" x14ac:dyDescent="0.35"/>
    <row r="37538" s="8" customFormat="1" x14ac:dyDescent="0.35"/>
    <row r="37539" s="8" customFormat="1" x14ac:dyDescent="0.35"/>
    <row r="37540" s="8" customFormat="1" x14ac:dyDescent="0.35"/>
    <row r="37541" s="8" customFormat="1" x14ac:dyDescent="0.35"/>
    <row r="37542" s="8" customFormat="1" x14ac:dyDescent="0.35"/>
    <row r="37543" s="8" customFormat="1" x14ac:dyDescent="0.35"/>
    <row r="37544" s="8" customFormat="1" x14ac:dyDescent="0.35"/>
    <row r="37545" s="8" customFormat="1" x14ac:dyDescent="0.35"/>
    <row r="37546" s="8" customFormat="1" x14ac:dyDescent="0.35"/>
    <row r="37547" s="8" customFormat="1" x14ac:dyDescent="0.35"/>
    <row r="37548" s="8" customFormat="1" x14ac:dyDescent="0.35"/>
    <row r="37549" s="8" customFormat="1" x14ac:dyDescent="0.35"/>
    <row r="37550" s="8" customFormat="1" x14ac:dyDescent="0.35"/>
    <row r="37551" s="8" customFormat="1" x14ac:dyDescent="0.35"/>
    <row r="37552" s="8" customFormat="1" x14ac:dyDescent="0.35"/>
    <row r="37553" s="8" customFormat="1" x14ac:dyDescent="0.35"/>
    <row r="37554" s="8" customFormat="1" x14ac:dyDescent="0.35"/>
    <row r="37555" s="8" customFormat="1" x14ac:dyDescent="0.35"/>
    <row r="37556" s="8" customFormat="1" x14ac:dyDescent="0.35"/>
    <row r="37557" s="8" customFormat="1" x14ac:dyDescent="0.35"/>
    <row r="37558" s="8" customFormat="1" x14ac:dyDescent="0.35"/>
    <row r="37559" s="8" customFormat="1" x14ac:dyDescent="0.35"/>
    <row r="37560" s="8" customFormat="1" x14ac:dyDescent="0.35"/>
    <row r="37561" s="8" customFormat="1" x14ac:dyDescent="0.35"/>
    <row r="37562" s="8" customFormat="1" x14ac:dyDescent="0.35"/>
    <row r="37563" s="8" customFormat="1" x14ac:dyDescent="0.35"/>
    <row r="37564" s="8" customFormat="1" x14ac:dyDescent="0.35"/>
    <row r="37565" s="8" customFormat="1" x14ac:dyDescent="0.35"/>
    <row r="37566" s="8" customFormat="1" x14ac:dyDescent="0.35"/>
    <row r="37567" s="8" customFormat="1" x14ac:dyDescent="0.35"/>
    <row r="37568" s="8" customFormat="1" x14ac:dyDescent="0.35"/>
    <row r="37569" s="8" customFormat="1" x14ac:dyDescent="0.35"/>
    <row r="37570" s="8" customFormat="1" x14ac:dyDescent="0.35"/>
    <row r="37571" s="8" customFormat="1" x14ac:dyDescent="0.35"/>
    <row r="37572" s="8" customFormat="1" x14ac:dyDescent="0.35"/>
    <row r="37573" s="8" customFormat="1" x14ac:dyDescent="0.35"/>
    <row r="37574" s="8" customFormat="1" x14ac:dyDescent="0.35"/>
    <row r="37575" s="8" customFormat="1" x14ac:dyDescent="0.35"/>
    <row r="37576" s="8" customFormat="1" x14ac:dyDescent="0.35"/>
    <row r="37577" s="8" customFormat="1" x14ac:dyDescent="0.35"/>
    <row r="37578" s="8" customFormat="1" x14ac:dyDescent="0.35"/>
    <row r="37579" s="8" customFormat="1" x14ac:dyDescent="0.35"/>
    <row r="37580" s="8" customFormat="1" x14ac:dyDescent="0.35"/>
    <row r="37581" s="8" customFormat="1" x14ac:dyDescent="0.35"/>
    <row r="37582" s="8" customFormat="1" x14ac:dyDescent="0.35"/>
    <row r="37583" s="8" customFormat="1" x14ac:dyDescent="0.35"/>
    <row r="37584" s="8" customFormat="1" x14ac:dyDescent="0.35"/>
    <row r="37585" s="8" customFormat="1" x14ac:dyDescent="0.35"/>
    <row r="37586" s="8" customFormat="1" x14ac:dyDescent="0.35"/>
    <row r="37587" s="8" customFormat="1" x14ac:dyDescent="0.35"/>
    <row r="37588" s="8" customFormat="1" x14ac:dyDescent="0.35"/>
    <row r="37589" s="8" customFormat="1" x14ac:dyDescent="0.35"/>
    <row r="37590" s="8" customFormat="1" x14ac:dyDescent="0.35"/>
    <row r="37591" s="8" customFormat="1" x14ac:dyDescent="0.35"/>
    <row r="37592" s="8" customFormat="1" x14ac:dyDescent="0.35"/>
    <row r="37593" s="8" customFormat="1" x14ac:dyDescent="0.35"/>
    <row r="37594" s="8" customFormat="1" x14ac:dyDescent="0.35"/>
    <row r="37595" s="8" customFormat="1" x14ac:dyDescent="0.35"/>
    <row r="37596" s="8" customFormat="1" x14ac:dyDescent="0.35"/>
    <row r="37597" s="8" customFormat="1" x14ac:dyDescent="0.35"/>
    <row r="37598" s="8" customFormat="1" x14ac:dyDescent="0.35"/>
    <row r="37599" s="8" customFormat="1" x14ac:dyDescent="0.35"/>
    <row r="37600" s="8" customFormat="1" x14ac:dyDescent="0.35"/>
    <row r="37601" s="8" customFormat="1" x14ac:dyDescent="0.35"/>
    <row r="37602" s="8" customFormat="1" x14ac:dyDescent="0.35"/>
    <row r="37603" s="8" customFormat="1" x14ac:dyDescent="0.35"/>
    <row r="37604" s="8" customFormat="1" x14ac:dyDescent="0.35"/>
    <row r="37605" s="8" customFormat="1" x14ac:dyDescent="0.35"/>
    <row r="37606" s="8" customFormat="1" x14ac:dyDescent="0.35"/>
    <row r="37607" s="8" customFormat="1" x14ac:dyDescent="0.35"/>
    <row r="37608" s="8" customFormat="1" x14ac:dyDescent="0.35"/>
    <row r="37609" s="8" customFormat="1" x14ac:dyDescent="0.35"/>
    <row r="37610" s="8" customFormat="1" x14ac:dyDescent="0.35"/>
    <row r="37611" s="8" customFormat="1" x14ac:dyDescent="0.35"/>
    <row r="37612" s="8" customFormat="1" x14ac:dyDescent="0.35"/>
    <row r="37613" s="8" customFormat="1" x14ac:dyDescent="0.35"/>
    <row r="37614" s="8" customFormat="1" x14ac:dyDescent="0.35"/>
    <row r="37615" s="8" customFormat="1" x14ac:dyDescent="0.35"/>
    <row r="37616" s="8" customFormat="1" x14ac:dyDescent="0.35"/>
    <row r="37617" s="8" customFormat="1" x14ac:dyDescent="0.35"/>
    <row r="37618" s="8" customFormat="1" x14ac:dyDescent="0.35"/>
    <row r="37619" s="8" customFormat="1" x14ac:dyDescent="0.35"/>
    <row r="37620" s="8" customFormat="1" x14ac:dyDescent="0.35"/>
    <row r="37621" s="8" customFormat="1" x14ac:dyDescent="0.35"/>
    <row r="37622" s="8" customFormat="1" x14ac:dyDescent="0.35"/>
    <row r="37623" s="8" customFormat="1" x14ac:dyDescent="0.35"/>
    <row r="37624" s="8" customFormat="1" x14ac:dyDescent="0.35"/>
    <row r="37625" s="8" customFormat="1" x14ac:dyDescent="0.35"/>
    <row r="37626" s="8" customFormat="1" x14ac:dyDescent="0.35"/>
    <row r="37627" s="8" customFormat="1" x14ac:dyDescent="0.35"/>
    <row r="37628" s="8" customFormat="1" x14ac:dyDescent="0.35"/>
    <row r="37629" s="8" customFormat="1" x14ac:dyDescent="0.35"/>
    <row r="37630" s="8" customFormat="1" x14ac:dyDescent="0.35"/>
    <row r="37631" s="8" customFormat="1" x14ac:dyDescent="0.35"/>
    <row r="37632" s="8" customFormat="1" x14ac:dyDescent="0.35"/>
    <row r="37633" s="8" customFormat="1" x14ac:dyDescent="0.35"/>
    <row r="37634" s="8" customFormat="1" x14ac:dyDescent="0.35"/>
    <row r="37635" s="8" customFormat="1" x14ac:dyDescent="0.35"/>
    <row r="37636" s="8" customFormat="1" x14ac:dyDescent="0.35"/>
    <row r="37637" s="8" customFormat="1" x14ac:dyDescent="0.35"/>
    <row r="37638" s="8" customFormat="1" x14ac:dyDescent="0.35"/>
    <row r="37639" s="8" customFormat="1" x14ac:dyDescent="0.35"/>
    <row r="37640" s="8" customFormat="1" x14ac:dyDescent="0.35"/>
    <row r="37641" s="8" customFormat="1" x14ac:dyDescent="0.35"/>
    <row r="37642" s="8" customFormat="1" x14ac:dyDescent="0.35"/>
    <row r="37643" s="8" customFormat="1" x14ac:dyDescent="0.35"/>
    <row r="37644" s="8" customFormat="1" x14ac:dyDescent="0.35"/>
    <row r="37645" s="8" customFormat="1" x14ac:dyDescent="0.35"/>
    <row r="37646" s="8" customFormat="1" x14ac:dyDescent="0.35"/>
    <row r="37647" s="8" customFormat="1" x14ac:dyDescent="0.35"/>
    <row r="37648" s="8" customFormat="1" x14ac:dyDescent="0.35"/>
    <row r="37649" s="8" customFormat="1" x14ac:dyDescent="0.35"/>
    <row r="37650" s="8" customFormat="1" x14ac:dyDescent="0.35"/>
    <row r="37651" s="8" customFormat="1" x14ac:dyDescent="0.35"/>
    <row r="37652" s="8" customFormat="1" x14ac:dyDescent="0.35"/>
    <row r="37653" s="8" customFormat="1" x14ac:dyDescent="0.35"/>
    <row r="37654" s="8" customFormat="1" x14ac:dyDescent="0.35"/>
    <row r="37655" s="8" customFormat="1" x14ac:dyDescent="0.35"/>
    <row r="37656" s="8" customFormat="1" x14ac:dyDescent="0.35"/>
    <row r="37657" s="8" customFormat="1" x14ac:dyDescent="0.35"/>
    <row r="37658" s="8" customFormat="1" x14ac:dyDescent="0.35"/>
    <row r="37659" s="8" customFormat="1" x14ac:dyDescent="0.35"/>
    <row r="37660" s="8" customFormat="1" x14ac:dyDescent="0.35"/>
    <row r="37661" s="8" customFormat="1" x14ac:dyDescent="0.35"/>
    <row r="37662" s="8" customFormat="1" x14ac:dyDescent="0.35"/>
    <row r="37663" s="8" customFormat="1" x14ac:dyDescent="0.35"/>
    <row r="37664" s="8" customFormat="1" x14ac:dyDescent="0.35"/>
    <row r="37665" s="8" customFormat="1" x14ac:dyDescent="0.35"/>
    <row r="37666" s="8" customFormat="1" x14ac:dyDescent="0.35"/>
    <row r="37667" s="8" customFormat="1" x14ac:dyDescent="0.35"/>
    <row r="37668" s="8" customFormat="1" x14ac:dyDescent="0.35"/>
    <row r="37669" s="8" customFormat="1" x14ac:dyDescent="0.35"/>
    <row r="37670" s="8" customFormat="1" x14ac:dyDescent="0.35"/>
    <row r="37671" s="8" customFormat="1" x14ac:dyDescent="0.35"/>
    <row r="37672" s="8" customFormat="1" x14ac:dyDescent="0.35"/>
    <row r="37673" s="8" customFormat="1" x14ac:dyDescent="0.35"/>
    <row r="37674" s="8" customFormat="1" x14ac:dyDescent="0.35"/>
    <row r="37675" s="8" customFormat="1" x14ac:dyDescent="0.35"/>
    <row r="37676" s="8" customFormat="1" x14ac:dyDescent="0.35"/>
    <row r="37677" s="8" customFormat="1" x14ac:dyDescent="0.35"/>
    <row r="37678" s="8" customFormat="1" x14ac:dyDescent="0.35"/>
    <row r="37679" s="8" customFormat="1" x14ac:dyDescent="0.35"/>
    <row r="37680" s="8" customFormat="1" x14ac:dyDescent="0.35"/>
    <row r="37681" s="8" customFormat="1" x14ac:dyDescent="0.35"/>
    <row r="37682" s="8" customFormat="1" x14ac:dyDescent="0.35"/>
    <row r="37683" s="8" customFormat="1" x14ac:dyDescent="0.35"/>
    <row r="37684" s="8" customFormat="1" x14ac:dyDescent="0.35"/>
    <row r="37685" s="8" customFormat="1" x14ac:dyDescent="0.35"/>
    <row r="37686" s="8" customFormat="1" x14ac:dyDescent="0.35"/>
    <row r="37687" s="8" customFormat="1" x14ac:dyDescent="0.35"/>
    <row r="37688" s="8" customFormat="1" x14ac:dyDescent="0.35"/>
    <row r="37689" s="8" customFormat="1" x14ac:dyDescent="0.35"/>
    <row r="37690" s="8" customFormat="1" x14ac:dyDescent="0.35"/>
    <row r="37691" s="8" customFormat="1" x14ac:dyDescent="0.35"/>
    <row r="37692" s="8" customFormat="1" x14ac:dyDescent="0.35"/>
    <row r="37693" s="8" customFormat="1" x14ac:dyDescent="0.35"/>
    <row r="37694" s="8" customFormat="1" x14ac:dyDescent="0.35"/>
    <row r="37695" s="8" customFormat="1" x14ac:dyDescent="0.35"/>
    <row r="37696" s="8" customFormat="1" x14ac:dyDescent="0.35"/>
    <row r="37697" s="8" customFormat="1" x14ac:dyDescent="0.35"/>
    <row r="37698" s="8" customFormat="1" x14ac:dyDescent="0.35"/>
    <row r="37699" s="8" customFormat="1" x14ac:dyDescent="0.35"/>
    <row r="37700" s="8" customFormat="1" x14ac:dyDescent="0.35"/>
    <row r="37701" s="8" customFormat="1" x14ac:dyDescent="0.35"/>
    <row r="37702" s="8" customFormat="1" x14ac:dyDescent="0.35"/>
    <row r="37703" s="8" customFormat="1" x14ac:dyDescent="0.35"/>
    <row r="37704" s="8" customFormat="1" x14ac:dyDescent="0.35"/>
    <row r="37705" s="8" customFormat="1" x14ac:dyDescent="0.35"/>
    <row r="37706" s="8" customFormat="1" x14ac:dyDescent="0.35"/>
    <row r="37707" s="8" customFormat="1" x14ac:dyDescent="0.35"/>
    <row r="37708" s="8" customFormat="1" x14ac:dyDescent="0.35"/>
    <row r="37709" s="8" customFormat="1" x14ac:dyDescent="0.35"/>
    <row r="37710" s="8" customFormat="1" x14ac:dyDescent="0.35"/>
    <row r="37711" s="8" customFormat="1" x14ac:dyDescent="0.35"/>
    <row r="37712" s="8" customFormat="1" x14ac:dyDescent="0.35"/>
    <row r="37713" s="8" customFormat="1" x14ac:dyDescent="0.35"/>
    <row r="37714" s="8" customFormat="1" x14ac:dyDescent="0.35"/>
    <row r="37715" s="8" customFormat="1" x14ac:dyDescent="0.35"/>
    <row r="37716" s="8" customFormat="1" x14ac:dyDescent="0.35"/>
    <row r="37717" s="8" customFormat="1" x14ac:dyDescent="0.35"/>
    <row r="37718" s="8" customFormat="1" x14ac:dyDescent="0.35"/>
    <row r="37719" s="8" customFormat="1" x14ac:dyDescent="0.35"/>
    <row r="37720" s="8" customFormat="1" x14ac:dyDescent="0.35"/>
    <row r="37721" s="8" customFormat="1" x14ac:dyDescent="0.35"/>
    <row r="37722" s="8" customFormat="1" x14ac:dyDescent="0.35"/>
    <row r="37723" s="8" customFormat="1" x14ac:dyDescent="0.35"/>
    <row r="37724" s="8" customFormat="1" x14ac:dyDescent="0.35"/>
    <row r="37725" s="8" customFormat="1" x14ac:dyDescent="0.35"/>
    <row r="37726" s="8" customFormat="1" x14ac:dyDescent="0.35"/>
    <row r="37727" s="8" customFormat="1" x14ac:dyDescent="0.35"/>
    <row r="37728" s="8" customFormat="1" x14ac:dyDescent="0.35"/>
    <row r="37729" s="8" customFormat="1" x14ac:dyDescent="0.35"/>
    <row r="37730" s="8" customFormat="1" x14ac:dyDescent="0.35"/>
    <row r="37731" s="8" customFormat="1" x14ac:dyDescent="0.35"/>
    <row r="37732" s="8" customFormat="1" x14ac:dyDescent="0.35"/>
    <row r="37733" s="8" customFormat="1" x14ac:dyDescent="0.35"/>
    <row r="37734" s="8" customFormat="1" x14ac:dyDescent="0.35"/>
    <row r="37735" s="8" customFormat="1" x14ac:dyDescent="0.35"/>
    <row r="37736" s="8" customFormat="1" x14ac:dyDescent="0.35"/>
    <row r="37737" s="8" customFormat="1" x14ac:dyDescent="0.35"/>
    <row r="37738" s="8" customFormat="1" x14ac:dyDescent="0.35"/>
    <row r="37739" s="8" customFormat="1" x14ac:dyDescent="0.35"/>
    <row r="37740" s="8" customFormat="1" x14ac:dyDescent="0.35"/>
    <row r="37741" s="8" customFormat="1" x14ac:dyDescent="0.35"/>
    <row r="37742" s="8" customFormat="1" x14ac:dyDescent="0.35"/>
    <row r="37743" s="8" customFormat="1" x14ac:dyDescent="0.35"/>
    <row r="37744" s="8" customFormat="1" x14ac:dyDescent="0.35"/>
    <row r="37745" s="8" customFormat="1" x14ac:dyDescent="0.35"/>
    <row r="37746" s="8" customFormat="1" x14ac:dyDescent="0.35"/>
    <row r="37747" s="8" customFormat="1" x14ac:dyDescent="0.35"/>
    <row r="37748" s="8" customFormat="1" x14ac:dyDescent="0.35"/>
    <row r="37749" s="8" customFormat="1" x14ac:dyDescent="0.35"/>
    <row r="37750" s="8" customFormat="1" x14ac:dyDescent="0.35"/>
    <row r="37751" s="8" customFormat="1" x14ac:dyDescent="0.35"/>
    <row r="37752" s="8" customFormat="1" x14ac:dyDescent="0.35"/>
    <row r="37753" s="8" customFormat="1" x14ac:dyDescent="0.35"/>
    <row r="37754" s="8" customFormat="1" x14ac:dyDescent="0.35"/>
    <row r="37755" s="8" customFormat="1" x14ac:dyDescent="0.35"/>
    <row r="37756" s="8" customFormat="1" x14ac:dyDescent="0.35"/>
    <row r="37757" s="8" customFormat="1" x14ac:dyDescent="0.35"/>
    <row r="37758" s="8" customFormat="1" x14ac:dyDescent="0.35"/>
    <row r="37759" s="8" customFormat="1" x14ac:dyDescent="0.35"/>
    <row r="37760" s="8" customFormat="1" x14ac:dyDescent="0.35"/>
    <row r="37761" s="8" customFormat="1" x14ac:dyDescent="0.35"/>
    <row r="37762" s="8" customFormat="1" x14ac:dyDescent="0.35"/>
    <row r="37763" s="8" customFormat="1" x14ac:dyDescent="0.35"/>
    <row r="37764" s="8" customFormat="1" x14ac:dyDescent="0.35"/>
    <row r="37765" s="8" customFormat="1" x14ac:dyDescent="0.35"/>
    <row r="37766" s="8" customFormat="1" x14ac:dyDescent="0.35"/>
    <row r="37767" s="8" customFormat="1" x14ac:dyDescent="0.35"/>
    <row r="37768" s="8" customFormat="1" x14ac:dyDescent="0.35"/>
    <row r="37769" s="8" customFormat="1" x14ac:dyDescent="0.35"/>
    <row r="37770" s="8" customFormat="1" x14ac:dyDescent="0.35"/>
    <row r="37771" s="8" customFormat="1" x14ac:dyDescent="0.35"/>
    <row r="37772" s="8" customFormat="1" x14ac:dyDescent="0.35"/>
    <row r="37773" s="8" customFormat="1" x14ac:dyDescent="0.35"/>
    <row r="37774" s="8" customFormat="1" x14ac:dyDescent="0.35"/>
    <row r="37775" s="8" customFormat="1" x14ac:dyDescent="0.35"/>
    <row r="37776" s="8" customFormat="1" x14ac:dyDescent="0.35"/>
    <row r="37777" s="8" customFormat="1" x14ac:dyDescent="0.35"/>
    <row r="37778" s="8" customFormat="1" x14ac:dyDescent="0.35"/>
    <row r="37779" s="8" customFormat="1" x14ac:dyDescent="0.35"/>
    <row r="37780" s="8" customFormat="1" x14ac:dyDescent="0.35"/>
    <row r="37781" s="8" customFormat="1" x14ac:dyDescent="0.35"/>
    <row r="37782" s="8" customFormat="1" x14ac:dyDescent="0.35"/>
    <row r="37783" s="8" customFormat="1" x14ac:dyDescent="0.35"/>
    <row r="37784" s="8" customFormat="1" x14ac:dyDescent="0.35"/>
    <row r="37785" s="8" customFormat="1" x14ac:dyDescent="0.35"/>
    <row r="37786" s="8" customFormat="1" x14ac:dyDescent="0.35"/>
    <row r="37787" s="8" customFormat="1" x14ac:dyDescent="0.35"/>
    <row r="37788" s="8" customFormat="1" x14ac:dyDescent="0.35"/>
    <row r="37789" s="8" customFormat="1" x14ac:dyDescent="0.35"/>
    <row r="37790" s="8" customFormat="1" x14ac:dyDescent="0.35"/>
    <row r="37791" s="8" customFormat="1" x14ac:dyDescent="0.35"/>
    <row r="37792" s="8" customFormat="1" x14ac:dyDescent="0.35"/>
    <row r="37793" s="8" customFormat="1" x14ac:dyDescent="0.35"/>
    <row r="37794" s="8" customFormat="1" x14ac:dyDescent="0.35"/>
    <row r="37795" s="8" customFormat="1" x14ac:dyDescent="0.35"/>
    <row r="37796" s="8" customFormat="1" x14ac:dyDescent="0.35"/>
    <row r="37797" s="8" customFormat="1" x14ac:dyDescent="0.35"/>
    <row r="37798" s="8" customFormat="1" x14ac:dyDescent="0.35"/>
    <row r="37799" s="8" customFormat="1" x14ac:dyDescent="0.35"/>
    <row r="37800" s="8" customFormat="1" x14ac:dyDescent="0.35"/>
    <row r="37801" s="8" customFormat="1" x14ac:dyDescent="0.35"/>
    <row r="37802" s="8" customFormat="1" x14ac:dyDescent="0.35"/>
    <row r="37803" s="8" customFormat="1" x14ac:dyDescent="0.35"/>
    <row r="37804" s="8" customFormat="1" x14ac:dyDescent="0.35"/>
    <row r="37805" s="8" customFormat="1" x14ac:dyDescent="0.35"/>
    <row r="37806" s="8" customFormat="1" x14ac:dyDescent="0.35"/>
    <row r="37807" s="8" customFormat="1" x14ac:dyDescent="0.35"/>
    <row r="37808" s="8" customFormat="1" x14ac:dyDescent="0.35"/>
    <row r="37809" s="8" customFormat="1" x14ac:dyDescent="0.35"/>
    <row r="37810" s="8" customFormat="1" x14ac:dyDescent="0.35"/>
    <row r="37811" s="8" customFormat="1" x14ac:dyDescent="0.35"/>
    <row r="37812" s="8" customFormat="1" x14ac:dyDescent="0.35"/>
    <row r="37813" s="8" customFormat="1" x14ac:dyDescent="0.35"/>
    <row r="37814" s="8" customFormat="1" x14ac:dyDescent="0.35"/>
    <row r="37815" s="8" customFormat="1" x14ac:dyDescent="0.35"/>
    <row r="37816" s="8" customFormat="1" x14ac:dyDescent="0.35"/>
    <row r="37817" s="8" customFormat="1" x14ac:dyDescent="0.35"/>
    <row r="37818" s="8" customFormat="1" x14ac:dyDescent="0.35"/>
    <row r="37819" s="8" customFormat="1" x14ac:dyDescent="0.35"/>
    <row r="37820" s="8" customFormat="1" x14ac:dyDescent="0.35"/>
    <row r="37821" s="8" customFormat="1" x14ac:dyDescent="0.35"/>
    <row r="37822" s="8" customFormat="1" x14ac:dyDescent="0.35"/>
    <row r="37823" s="8" customFormat="1" x14ac:dyDescent="0.35"/>
    <row r="37824" s="8" customFormat="1" x14ac:dyDescent="0.35"/>
    <row r="37825" s="8" customFormat="1" x14ac:dyDescent="0.35"/>
    <row r="37826" s="8" customFormat="1" x14ac:dyDescent="0.35"/>
    <row r="37827" s="8" customFormat="1" x14ac:dyDescent="0.35"/>
    <row r="37828" s="8" customFormat="1" x14ac:dyDescent="0.35"/>
    <row r="37829" s="8" customFormat="1" x14ac:dyDescent="0.35"/>
    <row r="37830" s="8" customFormat="1" x14ac:dyDescent="0.35"/>
    <row r="37831" s="8" customFormat="1" x14ac:dyDescent="0.35"/>
    <row r="37832" s="8" customFormat="1" x14ac:dyDescent="0.35"/>
    <row r="37833" s="8" customFormat="1" x14ac:dyDescent="0.35"/>
    <row r="37834" s="8" customFormat="1" x14ac:dyDescent="0.35"/>
    <row r="37835" s="8" customFormat="1" x14ac:dyDescent="0.35"/>
    <row r="37836" s="8" customFormat="1" x14ac:dyDescent="0.35"/>
    <row r="37837" s="8" customFormat="1" x14ac:dyDescent="0.35"/>
    <row r="37838" s="8" customFormat="1" x14ac:dyDescent="0.35"/>
    <row r="37839" s="8" customFormat="1" x14ac:dyDescent="0.35"/>
    <row r="37840" s="8" customFormat="1" x14ac:dyDescent="0.35"/>
    <row r="37841" s="8" customFormat="1" x14ac:dyDescent="0.35"/>
    <row r="37842" s="8" customFormat="1" x14ac:dyDescent="0.35"/>
    <row r="37843" s="8" customFormat="1" x14ac:dyDescent="0.35"/>
    <row r="37844" s="8" customFormat="1" x14ac:dyDescent="0.35"/>
    <row r="37845" s="8" customFormat="1" x14ac:dyDescent="0.35"/>
    <row r="37846" s="8" customFormat="1" x14ac:dyDescent="0.35"/>
    <row r="37847" s="8" customFormat="1" x14ac:dyDescent="0.35"/>
    <row r="37848" s="8" customFormat="1" x14ac:dyDescent="0.35"/>
    <row r="37849" s="8" customFormat="1" x14ac:dyDescent="0.35"/>
    <row r="37850" s="8" customFormat="1" x14ac:dyDescent="0.35"/>
    <row r="37851" s="8" customFormat="1" x14ac:dyDescent="0.35"/>
    <row r="37852" s="8" customFormat="1" x14ac:dyDescent="0.35"/>
    <row r="37853" s="8" customFormat="1" x14ac:dyDescent="0.35"/>
    <row r="37854" s="8" customFormat="1" x14ac:dyDescent="0.35"/>
    <row r="37855" s="8" customFormat="1" x14ac:dyDescent="0.35"/>
    <row r="37856" s="8" customFormat="1" x14ac:dyDescent="0.35"/>
    <row r="37857" s="8" customFormat="1" x14ac:dyDescent="0.35"/>
    <row r="37858" s="8" customFormat="1" x14ac:dyDescent="0.35"/>
    <row r="37859" s="8" customFormat="1" x14ac:dyDescent="0.35"/>
    <row r="37860" s="8" customFormat="1" x14ac:dyDescent="0.35"/>
    <row r="37861" s="8" customFormat="1" x14ac:dyDescent="0.35"/>
    <row r="37862" s="8" customFormat="1" x14ac:dyDescent="0.35"/>
    <row r="37863" s="8" customFormat="1" x14ac:dyDescent="0.35"/>
    <row r="37864" s="8" customFormat="1" x14ac:dyDescent="0.35"/>
    <row r="37865" s="8" customFormat="1" x14ac:dyDescent="0.35"/>
    <row r="37866" s="8" customFormat="1" x14ac:dyDescent="0.35"/>
    <row r="37867" s="8" customFormat="1" x14ac:dyDescent="0.35"/>
    <row r="37868" s="8" customFormat="1" x14ac:dyDescent="0.35"/>
    <row r="37869" s="8" customFormat="1" x14ac:dyDescent="0.35"/>
    <row r="37870" s="8" customFormat="1" x14ac:dyDescent="0.35"/>
    <row r="37871" s="8" customFormat="1" x14ac:dyDescent="0.35"/>
    <row r="37872" s="8" customFormat="1" x14ac:dyDescent="0.35"/>
    <row r="37873" s="8" customFormat="1" x14ac:dyDescent="0.35"/>
    <row r="37874" s="8" customFormat="1" x14ac:dyDescent="0.35"/>
    <row r="37875" s="8" customFormat="1" x14ac:dyDescent="0.35"/>
    <row r="37876" s="8" customFormat="1" x14ac:dyDescent="0.35"/>
    <row r="37877" s="8" customFormat="1" x14ac:dyDescent="0.35"/>
    <row r="37878" s="8" customFormat="1" x14ac:dyDescent="0.35"/>
    <row r="37879" s="8" customFormat="1" x14ac:dyDescent="0.35"/>
    <row r="37880" s="8" customFormat="1" x14ac:dyDescent="0.35"/>
    <row r="37881" s="8" customFormat="1" x14ac:dyDescent="0.35"/>
    <row r="37882" s="8" customFormat="1" x14ac:dyDescent="0.35"/>
    <row r="37883" s="8" customFormat="1" x14ac:dyDescent="0.35"/>
    <row r="37884" s="8" customFormat="1" x14ac:dyDescent="0.35"/>
    <row r="37885" s="8" customFormat="1" x14ac:dyDescent="0.35"/>
    <row r="37886" s="8" customFormat="1" x14ac:dyDescent="0.35"/>
    <row r="37887" s="8" customFormat="1" x14ac:dyDescent="0.35"/>
    <row r="37888" s="8" customFormat="1" x14ac:dyDescent="0.35"/>
    <row r="37889" s="8" customFormat="1" x14ac:dyDescent="0.35"/>
    <row r="37890" s="8" customFormat="1" x14ac:dyDescent="0.35"/>
    <row r="37891" s="8" customFormat="1" x14ac:dyDescent="0.35"/>
    <row r="37892" s="8" customFormat="1" x14ac:dyDescent="0.35"/>
    <row r="37893" s="8" customFormat="1" x14ac:dyDescent="0.35"/>
    <row r="37894" s="8" customFormat="1" x14ac:dyDescent="0.35"/>
    <row r="37895" s="8" customFormat="1" x14ac:dyDescent="0.35"/>
    <row r="37896" s="8" customFormat="1" x14ac:dyDescent="0.35"/>
    <row r="37897" s="8" customFormat="1" x14ac:dyDescent="0.35"/>
    <row r="37898" s="8" customFormat="1" x14ac:dyDescent="0.35"/>
    <row r="37899" s="8" customFormat="1" x14ac:dyDescent="0.35"/>
    <row r="37900" s="8" customFormat="1" x14ac:dyDescent="0.35"/>
    <row r="37901" s="8" customFormat="1" x14ac:dyDescent="0.35"/>
    <row r="37902" s="8" customFormat="1" x14ac:dyDescent="0.35"/>
    <row r="37903" s="8" customFormat="1" x14ac:dyDescent="0.35"/>
    <row r="37904" s="8" customFormat="1" x14ac:dyDescent="0.35"/>
    <row r="37905" s="8" customFormat="1" x14ac:dyDescent="0.35"/>
    <row r="37906" s="8" customFormat="1" x14ac:dyDescent="0.35"/>
    <row r="37907" s="8" customFormat="1" x14ac:dyDescent="0.35"/>
    <row r="37908" s="8" customFormat="1" x14ac:dyDescent="0.35"/>
    <row r="37909" s="8" customFormat="1" x14ac:dyDescent="0.35"/>
    <row r="37910" s="8" customFormat="1" x14ac:dyDescent="0.35"/>
    <row r="37911" s="8" customFormat="1" x14ac:dyDescent="0.35"/>
    <row r="37912" s="8" customFormat="1" x14ac:dyDescent="0.35"/>
    <row r="37913" s="8" customFormat="1" x14ac:dyDescent="0.35"/>
    <row r="37914" s="8" customFormat="1" x14ac:dyDescent="0.35"/>
    <row r="37915" s="8" customFormat="1" x14ac:dyDescent="0.35"/>
    <row r="37916" s="8" customFormat="1" x14ac:dyDescent="0.35"/>
    <row r="37917" s="8" customFormat="1" x14ac:dyDescent="0.35"/>
    <row r="37918" s="8" customFormat="1" x14ac:dyDescent="0.35"/>
    <row r="37919" s="8" customFormat="1" x14ac:dyDescent="0.35"/>
    <row r="37920" s="8" customFormat="1" x14ac:dyDescent="0.35"/>
    <row r="37921" s="8" customFormat="1" x14ac:dyDescent="0.35"/>
    <row r="37922" s="8" customFormat="1" x14ac:dyDescent="0.35"/>
    <row r="37923" s="8" customFormat="1" x14ac:dyDescent="0.35"/>
    <row r="37924" s="8" customFormat="1" x14ac:dyDescent="0.35"/>
    <row r="37925" s="8" customFormat="1" x14ac:dyDescent="0.35"/>
    <row r="37926" s="8" customFormat="1" x14ac:dyDescent="0.35"/>
    <row r="37927" s="8" customFormat="1" x14ac:dyDescent="0.35"/>
    <row r="37928" s="8" customFormat="1" x14ac:dyDescent="0.35"/>
    <row r="37929" s="8" customFormat="1" x14ac:dyDescent="0.35"/>
    <row r="37930" s="8" customFormat="1" x14ac:dyDescent="0.35"/>
    <row r="37931" s="8" customFormat="1" x14ac:dyDescent="0.35"/>
    <row r="37932" s="8" customFormat="1" x14ac:dyDescent="0.35"/>
    <row r="37933" s="8" customFormat="1" x14ac:dyDescent="0.35"/>
    <row r="37934" s="8" customFormat="1" x14ac:dyDescent="0.35"/>
    <row r="37935" s="8" customFormat="1" x14ac:dyDescent="0.35"/>
    <row r="37936" s="8" customFormat="1" x14ac:dyDescent="0.35"/>
    <row r="37937" s="8" customFormat="1" x14ac:dyDescent="0.35"/>
    <row r="37938" s="8" customFormat="1" x14ac:dyDescent="0.35"/>
    <row r="37939" s="8" customFormat="1" x14ac:dyDescent="0.35"/>
    <row r="37940" s="8" customFormat="1" x14ac:dyDescent="0.35"/>
    <row r="37941" s="8" customFormat="1" x14ac:dyDescent="0.35"/>
    <row r="37942" s="8" customFormat="1" x14ac:dyDescent="0.35"/>
    <row r="37943" s="8" customFormat="1" x14ac:dyDescent="0.35"/>
    <row r="37944" s="8" customFormat="1" x14ac:dyDescent="0.35"/>
    <row r="37945" s="8" customFormat="1" x14ac:dyDescent="0.35"/>
    <row r="37946" s="8" customFormat="1" x14ac:dyDescent="0.35"/>
    <row r="37947" s="8" customFormat="1" x14ac:dyDescent="0.35"/>
    <row r="37948" s="8" customFormat="1" x14ac:dyDescent="0.35"/>
    <row r="37949" s="8" customFormat="1" x14ac:dyDescent="0.35"/>
    <row r="37950" s="8" customFormat="1" x14ac:dyDescent="0.35"/>
    <row r="37951" s="8" customFormat="1" x14ac:dyDescent="0.35"/>
    <row r="37952" s="8" customFormat="1" x14ac:dyDescent="0.35"/>
    <row r="37953" s="8" customFormat="1" x14ac:dyDescent="0.35"/>
    <row r="37954" s="8" customFormat="1" x14ac:dyDescent="0.35"/>
    <row r="37955" s="8" customFormat="1" x14ac:dyDescent="0.35"/>
    <row r="37956" s="8" customFormat="1" x14ac:dyDescent="0.35"/>
    <row r="37957" s="8" customFormat="1" x14ac:dyDescent="0.35"/>
    <row r="37958" s="8" customFormat="1" x14ac:dyDescent="0.35"/>
    <row r="37959" s="8" customFormat="1" x14ac:dyDescent="0.35"/>
    <row r="37960" s="8" customFormat="1" x14ac:dyDescent="0.35"/>
    <row r="37961" s="8" customFormat="1" x14ac:dyDescent="0.35"/>
    <row r="37962" s="8" customFormat="1" x14ac:dyDescent="0.35"/>
    <row r="37963" s="8" customFormat="1" x14ac:dyDescent="0.35"/>
    <row r="37964" s="8" customFormat="1" x14ac:dyDescent="0.35"/>
    <row r="37965" s="8" customFormat="1" x14ac:dyDescent="0.35"/>
    <row r="37966" s="8" customFormat="1" x14ac:dyDescent="0.35"/>
    <row r="37967" s="8" customFormat="1" x14ac:dyDescent="0.35"/>
    <row r="37968" s="8" customFormat="1" x14ac:dyDescent="0.35"/>
    <row r="37969" s="8" customFormat="1" x14ac:dyDescent="0.35"/>
    <row r="37970" s="8" customFormat="1" x14ac:dyDescent="0.35"/>
    <row r="37971" s="8" customFormat="1" x14ac:dyDescent="0.35"/>
    <row r="37972" s="8" customFormat="1" x14ac:dyDescent="0.35"/>
    <row r="37973" s="8" customFormat="1" x14ac:dyDescent="0.35"/>
    <row r="37974" s="8" customFormat="1" x14ac:dyDescent="0.35"/>
    <row r="37975" s="8" customFormat="1" x14ac:dyDescent="0.35"/>
    <row r="37976" s="8" customFormat="1" x14ac:dyDescent="0.35"/>
    <row r="37977" s="8" customFormat="1" x14ac:dyDescent="0.35"/>
    <row r="37978" s="8" customFormat="1" x14ac:dyDescent="0.35"/>
    <row r="37979" s="8" customFormat="1" x14ac:dyDescent="0.35"/>
    <row r="37980" s="8" customFormat="1" x14ac:dyDescent="0.35"/>
    <row r="37981" s="8" customFormat="1" x14ac:dyDescent="0.35"/>
    <row r="37982" s="8" customFormat="1" x14ac:dyDescent="0.35"/>
    <row r="37983" s="8" customFormat="1" x14ac:dyDescent="0.35"/>
    <row r="37984" s="8" customFormat="1" x14ac:dyDescent="0.35"/>
    <row r="37985" s="8" customFormat="1" x14ac:dyDescent="0.35"/>
    <row r="37986" s="8" customFormat="1" x14ac:dyDescent="0.35"/>
    <row r="37987" s="8" customFormat="1" x14ac:dyDescent="0.35"/>
    <row r="37988" s="8" customFormat="1" x14ac:dyDescent="0.35"/>
    <row r="37989" s="8" customFormat="1" x14ac:dyDescent="0.35"/>
    <row r="37990" s="8" customFormat="1" x14ac:dyDescent="0.35"/>
    <row r="37991" s="8" customFormat="1" x14ac:dyDescent="0.35"/>
    <row r="37992" s="8" customFormat="1" x14ac:dyDescent="0.35"/>
    <row r="37993" s="8" customFormat="1" x14ac:dyDescent="0.35"/>
    <row r="37994" s="8" customFormat="1" x14ac:dyDescent="0.35"/>
    <row r="37995" s="8" customFormat="1" x14ac:dyDescent="0.35"/>
    <row r="37996" s="8" customFormat="1" x14ac:dyDescent="0.35"/>
    <row r="37997" s="8" customFormat="1" x14ac:dyDescent="0.35"/>
    <row r="37998" s="8" customFormat="1" x14ac:dyDescent="0.35"/>
    <row r="37999" s="8" customFormat="1" x14ac:dyDescent="0.35"/>
    <row r="38000" s="8" customFormat="1" x14ac:dyDescent="0.35"/>
    <row r="38001" s="8" customFormat="1" x14ac:dyDescent="0.35"/>
    <row r="38002" s="8" customFormat="1" x14ac:dyDescent="0.35"/>
    <row r="38003" s="8" customFormat="1" x14ac:dyDescent="0.35"/>
    <row r="38004" s="8" customFormat="1" x14ac:dyDescent="0.35"/>
    <row r="38005" s="8" customFormat="1" x14ac:dyDescent="0.35"/>
    <row r="38006" s="8" customFormat="1" x14ac:dyDescent="0.35"/>
    <row r="38007" s="8" customFormat="1" x14ac:dyDescent="0.35"/>
    <row r="38008" s="8" customFormat="1" x14ac:dyDescent="0.35"/>
    <row r="38009" s="8" customFormat="1" x14ac:dyDescent="0.35"/>
    <row r="38010" s="8" customFormat="1" x14ac:dyDescent="0.35"/>
    <row r="38011" s="8" customFormat="1" x14ac:dyDescent="0.35"/>
    <row r="38012" s="8" customFormat="1" x14ac:dyDescent="0.35"/>
    <row r="38013" s="8" customFormat="1" x14ac:dyDescent="0.35"/>
    <row r="38014" s="8" customFormat="1" x14ac:dyDescent="0.35"/>
    <row r="38015" s="8" customFormat="1" x14ac:dyDescent="0.35"/>
    <row r="38016" s="8" customFormat="1" x14ac:dyDescent="0.35"/>
    <row r="38017" s="8" customFormat="1" x14ac:dyDescent="0.35"/>
    <row r="38018" s="8" customFormat="1" x14ac:dyDescent="0.35"/>
    <row r="38019" s="8" customFormat="1" x14ac:dyDescent="0.35"/>
    <row r="38020" s="8" customFormat="1" x14ac:dyDescent="0.35"/>
    <row r="38021" s="8" customFormat="1" x14ac:dyDescent="0.35"/>
    <row r="38022" s="8" customFormat="1" x14ac:dyDescent="0.35"/>
    <row r="38023" s="8" customFormat="1" x14ac:dyDescent="0.35"/>
    <row r="38024" s="8" customFormat="1" x14ac:dyDescent="0.35"/>
    <row r="38025" s="8" customFormat="1" x14ac:dyDescent="0.35"/>
    <row r="38026" s="8" customFormat="1" x14ac:dyDescent="0.35"/>
    <row r="38027" s="8" customFormat="1" x14ac:dyDescent="0.35"/>
    <row r="38028" s="8" customFormat="1" x14ac:dyDescent="0.35"/>
    <row r="38029" s="8" customFormat="1" x14ac:dyDescent="0.35"/>
    <row r="38030" s="8" customFormat="1" x14ac:dyDescent="0.35"/>
    <row r="38031" s="8" customFormat="1" x14ac:dyDescent="0.35"/>
    <row r="38032" s="8" customFormat="1" x14ac:dyDescent="0.35"/>
    <row r="38033" s="8" customFormat="1" x14ac:dyDescent="0.35"/>
    <row r="38034" s="8" customFormat="1" x14ac:dyDescent="0.35"/>
    <row r="38035" s="8" customFormat="1" x14ac:dyDescent="0.35"/>
    <row r="38036" s="8" customFormat="1" x14ac:dyDescent="0.35"/>
    <row r="38037" s="8" customFormat="1" x14ac:dyDescent="0.35"/>
    <row r="38038" s="8" customFormat="1" x14ac:dyDescent="0.35"/>
    <row r="38039" s="8" customFormat="1" x14ac:dyDescent="0.35"/>
    <row r="38040" s="8" customFormat="1" x14ac:dyDescent="0.35"/>
    <row r="38041" s="8" customFormat="1" x14ac:dyDescent="0.35"/>
    <row r="38042" s="8" customFormat="1" x14ac:dyDescent="0.35"/>
    <row r="38043" s="8" customFormat="1" x14ac:dyDescent="0.35"/>
    <row r="38044" s="8" customFormat="1" x14ac:dyDescent="0.35"/>
    <row r="38045" s="8" customFormat="1" x14ac:dyDescent="0.35"/>
    <row r="38046" s="8" customFormat="1" x14ac:dyDescent="0.35"/>
    <row r="38047" s="8" customFormat="1" x14ac:dyDescent="0.35"/>
    <row r="38048" s="8" customFormat="1" x14ac:dyDescent="0.35"/>
    <row r="38049" s="8" customFormat="1" x14ac:dyDescent="0.35"/>
    <row r="38050" s="8" customFormat="1" x14ac:dyDescent="0.35"/>
    <row r="38051" s="8" customFormat="1" x14ac:dyDescent="0.35"/>
    <row r="38052" s="8" customFormat="1" x14ac:dyDescent="0.35"/>
    <row r="38053" s="8" customFormat="1" x14ac:dyDescent="0.35"/>
    <row r="38054" s="8" customFormat="1" x14ac:dyDescent="0.35"/>
    <row r="38055" s="8" customFormat="1" x14ac:dyDescent="0.35"/>
    <row r="38056" s="8" customFormat="1" x14ac:dyDescent="0.35"/>
    <row r="38057" s="8" customFormat="1" x14ac:dyDescent="0.35"/>
    <row r="38058" s="8" customFormat="1" x14ac:dyDescent="0.35"/>
    <row r="38059" s="8" customFormat="1" x14ac:dyDescent="0.35"/>
    <row r="38060" s="8" customFormat="1" x14ac:dyDescent="0.35"/>
    <row r="38061" s="8" customFormat="1" x14ac:dyDescent="0.35"/>
    <row r="38062" s="8" customFormat="1" x14ac:dyDescent="0.35"/>
    <row r="38063" s="8" customFormat="1" x14ac:dyDescent="0.35"/>
    <row r="38064" s="8" customFormat="1" x14ac:dyDescent="0.35"/>
    <row r="38065" s="8" customFormat="1" x14ac:dyDescent="0.35"/>
    <row r="38066" s="8" customFormat="1" x14ac:dyDescent="0.35"/>
    <row r="38067" s="8" customFormat="1" x14ac:dyDescent="0.35"/>
    <row r="38068" s="8" customFormat="1" x14ac:dyDescent="0.35"/>
    <row r="38069" s="8" customFormat="1" x14ac:dyDescent="0.35"/>
    <row r="38070" s="8" customFormat="1" x14ac:dyDescent="0.35"/>
    <row r="38071" s="8" customFormat="1" x14ac:dyDescent="0.35"/>
    <row r="38072" s="8" customFormat="1" x14ac:dyDescent="0.35"/>
    <row r="38073" s="8" customFormat="1" x14ac:dyDescent="0.35"/>
    <row r="38074" s="8" customFormat="1" x14ac:dyDescent="0.35"/>
    <row r="38075" s="8" customFormat="1" x14ac:dyDescent="0.35"/>
    <row r="38076" s="8" customFormat="1" x14ac:dyDescent="0.35"/>
    <row r="38077" s="8" customFormat="1" x14ac:dyDescent="0.35"/>
    <row r="38078" s="8" customFormat="1" x14ac:dyDescent="0.35"/>
    <row r="38079" s="8" customFormat="1" x14ac:dyDescent="0.35"/>
    <row r="38080" s="8" customFormat="1" x14ac:dyDescent="0.35"/>
    <row r="38081" s="8" customFormat="1" x14ac:dyDescent="0.35"/>
    <row r="38082" s="8" customFormat="1" x14ac:dyDescent="0.35"/>
    <row r="38083" s="8" customFormat="1" x14ac:dyDescent="0.35"/>
    <row r="38084" s="8" customFormat="1" x14ac:dyDescent="0.35"/>
    <row r="38085" s="8" customFormat="1" x14ac:dyDescent="0.35"/>
    <row r="38086" s="8" customFormat="1" x14ac:dyDescent="0.35"/>
    <row r="38087" s="8" customFormat="1" x14ac:dyDescent="0.35"/>
    <row r="38088" s="8" customFormat="1" x14ac:dyDescent="0.35"/>
    <row r="38089" s="8" customFormat="1" x14ac:dyDescent="0.35"/>
    <row r="38090" s="8" customFormat="1" x14ac:dyDescent="0.35"/>
    <row r="38091" s="8" customFormat="1" x14ac:dyDescent="0.35"/>
    <row r="38092" s="8" customFormat="1" x14ac:dyDescent="0.35"/>
    <row r="38093" s="8" customFormat="1" x14ac:dyDescent="0.35"/>
    <row r="38094" s="8" customFormat="1" x14ac:dyDescent="0.35"/>
    <row r="38095" s="8" customFormat="1" x14ac:dyDescent="0.35"/>
    <row r="38096" s="8" customFormat="1" x14ac:dyDescent="0.35"/>
    <row r="38097" s="8" customFormat="1" x14ac:dyDescent="0.35"/>
    <row r="38098" s="8" customFormat="1" x14ac:dyDescent="0.35"/>
    <row r="38099" s="8" customFormat="1" x14ac:dyDescent="0.35"/>
    <row r="38100" s="8" customFormat="1" x14ac:dyDescent="0.35"/>
    <row r="38101" s="8" customFormat="1" x14ac:dyDescent="0.35"/>
    <row r="38102" s="8" customFormat="1" x14ac:dyDescent="0.35"/>
    <row r="38103" s="8" customFormat="1" x14ac:dyDescent="0.35"/>
    <row r="38104" s="8" customFormat="1" x14ac:dyDescent="0.35"/>
    <row r="38105" s="8" customFormat="1" x14ac:dyDescent="0.35"/>
    <row r="38106" s="8" customFormat="1" x14ac:dyDescent="0.35"/>
    <row r="38107" s="8" customFormat="1" x14ac:dyDescent="0.35"/>
    <row r="38108" s="8" customFormat="1" x14ac:dyDescent="0.35"/>
    <row r="38109" s="8" customFormat="1" x14ac:dyDescent="0.35"/>
    <row r="38110" s="8" customFormat="1" x14ac:dyDescent="0.35"/>
    <row r="38111" s="8" customFormat="1" x14ac:dyDescent="0.35"/>
    <row r="38112" s="8" customFormat="1" x14ac:dyDescent="0.35"/>
    <row r="38113" s="8" customFormat="1" x14ac:dyDescent="0.35"/>
    <row r="38114" s="8" customFormat="1" x14ac:dyDescent="0.35"/>
    <row r="38115" s="8" customFormat="1" x14ac:dyDescent="0.35"/>
    <row r="38116" s="8" customFormat="1" x14ac:dyDescent="0.35"/>
    <row r="38117" s="8" customFormat="1" x14ac:dyDescent="0.35"/>
    <row r="38118" s="8" customFormat="1" x14ac:dyDescent="0.35"/>
    <row r="38119" s="8" customFormat="1" x14ac:dyDescent="0.35"/>
    <row r="38120" s="8" customFormat="1" x14ac:dyDescent="0.35"/>
    <row r="38121" s="8" customFormat="1" x14ac:dyDescent="0.35"/>
    <row r="38122" s="8" customFormat="1" x14ac:dyDescent="0.35"/>
    <row r="38123" s="8" customFormat="1" x14ac:dyDescent="0.35"/>
    <row r="38124" s="8" customFormat="1" x14ac:dyDescent="0.35"/>
    <row r="38125" s="8" customFormat="1" x14ac:dyDescent="0.35"/>
    <row r="38126" s="8" customFormat="1" x14ac:dyDescent="0.35"/>
    <row r="38127" s="8" customFormat="1" x14ac:dyDescent="0.35"/>
    <row r="38128" s="8" customFormat="1" x14ac:dyDescent="0.35"/>
    <row r="38129" s="8" customFormat="1" x14ac:dyDescent="0.35"/>
    <row r="38130" s="8" customFormat="1" x14ac:dyDescent="0.35"/>
    <row r="38131" s="8" customFormat="1" x14ac:dyDescent="0.35"/>
    <row r="38132" s="8" customFormat="1" x14ac:dyDescent="0.35"/>
    <row r="38133" s="8" customFormat="1" x14ac:dyDescent="0.35"/>
    <row r="38134" s="8" customFormat="1" x14ac:dyDescent="0.35"/>
    <row r="38135" s="8" customFormat="1" x14ac:dyDescent="0.35"/>
    <row r="38136" s="8" customFormat="1" x14ac:dyDescent="0.35"/>
    <row r="38137" s="8" customFormat="1" x14ac:dyDescent="0.35"/>
    <row r="38138" s="8" customFormat="1" x14ac:dyDescent="0.35"/>
    <row r="38139" s="8" customFormat="1" x14ac:dyDescent="0.35"/>
    <row r="38140" s="8" customFormat="1" x14ac:dyDescent="0.35"/>
    <row r="38141" s="8" customFormat="1" x14ac:dyDescent="0.35"/>
    <row r="38142" s="8" customFormat="1" x14ac:dyDescent="0.35"/>
    <row r="38143" s="8" customFormat="1" x14ac:dyDescent="0.35"/>
    <row r="38144" s="8" customFormat="1" x14ac:dyDescent="0.35"/>
    <row r="38145" s="8" customFormat="1" x14ac:dyDescent="0.35"/>
    <row r="38146" s="8" customFormat="1" x14ac:dyDescent="0.35"/>
    <row r="38147" s="8" customFormat="1" x14ac:dyDescent="0.35"/>
    <row r="38148" s="8" customFormat="1" x14ac:dyDescent="0.35"/>
    <row r="38149" s="8" customFormat="1" x14ac:dyDescent="0.35"/>
    <row r="38150" s="8" customFormat="1" x14ac:dyDescent="0.35"/>
    <row r="38151" s="8" customFormat="1" x14ac:dyDescent="0.35"/>
    <row r="38152" s="8" customFormat="1" x14ac:dyDescent="0.35"/>
    <row r="38153" s="8" customFormat="1" x14ac:dyDescent="0.35"/>
    <row r="38154" s="8" customFormat="1" x14ac:dyDescent="0.35"/>
    <row r="38155" s="8" customFormat="1" x14ac:dyDescent="0.35"/>
    <row r="38156" s="8" customFormat="1" x14ac:dyDescent="0.35"/>
    <row r="38157" s="8" customFormat="1" x14ac:dyDescent="0.35"/>
    <row r="38158" s="8" customFormat="1" x14ac:dyDescent="0.35"/>
    <row r="38159" s="8" customFormat="1" x14ac:dyDescent="0.35"/>
    <row r="38160" s="8" customFormat="1" x14ac:dyDescent="0.35"/>
    <row r="38161" s="8" customFormat="1" x14ac:dyDescent="0.35"/>
    <row r="38162" s="8" customFormat="1" x14ac:dyDescent="0.35"/>
    <row r="38163" s="8" customFormat="1" x14ac:dyDescent="0.35"/>
    <row r="38164" s="8" customFormat="1" x14ac:dyDescent="0.35"/>
    <row r="38165" s="8" customFormat="1" x14ac:dyDescent="0.35"/>
    <row r="38166" s="8" customFormat="1" x14ac:dyDescent="0.35"/>
    <row r="38167" s="8" customFormat="1" x14ac:dyDescent="0.35"/>
    <row r="38168" s="8" customFormat="1" x14ac:dyDescent="0.35"/>
    <row r="38169" s="8" customFormat="1" x14ac:dyDescent="0.35"/>
    <row r="38170" s="8" customFormat="1" x14ac:dyDescent="0.35"/>
    <row r="38171" s="8" customFormat="1" x14ac:dyDescent="0.35"/>
    <row r="38172" s="8" customFormat="1" x14ac:dyDescent="0.35"/>
    <row r="38173" s="8" customFormat="1" x14ac:dyDescent="0.35"/>
    <row r="38174" s="8" customFormat="1" x14ac:dyDescent="0.35"/>
    <row r="38175" s="8" customFormat="1" x14ac:dyDescent="0.35"/>
    <row r="38176" s="8" customFormat="1" x14ac:dyDescent="0.35"/>
    <row r="38177" s="8" customFormat="1" x14ac:dyDescent="0.35"/>
    <row r="38178" s="8" customFormat="1" x14ac:dyDescent="0.35"/>
    <row r="38179" s="8" customFormat="1" x14ac:dyDescent="0.35"/>
    <row r="38180" s="8" customFormat="1" x14ac:dyDescent="0.35"/>
    <row r="38181" s="8" customFormat="1" x14ac:dyDescent="0.35"/>
    <row r="38182" s="8" customFormat="1" x14ac:dyDescent="0.35"/>
    <row r="38183" s="8" customFormat="1" x14ac:dyDescent="0.35"/>
    <row r="38184" s="8" customFormat="1" x14ac:dyDescent="0.35"/>
    <row r="38185" s="8" customFormat="1" x14ac:dyDescent="0.35"/>
    <row r="38186" s="8" customFormat="1" x14ac:dyDescent="0.35"/>
    <row r="38187" s="8" customFormat="1" x14ac:dyDescent="0.35"/>
    <row r="38188" s="8" customFormat="1" x14ac:dyDescent="0.35"/>
    <row r="38189" s="8" customFormat="1" x14ac:dyDescent="0.35"/>
    <row r="38190" s="8" customFormat="1" x14ac:dyDescent="0.35"/>
    <row r="38191" s="8" customFormat="1" x14ac:dyDescent="0.35"/>
    <row r="38192" s="8" customFormat="1" x14ac:dyDescent="0.35"/>
    <row r="38193" s="8" customFormat="1" x14ac:dyDescent="0.35"/>
    <row r="38194" s="8" customFormat="1" x14ac:dyDescent="0.35"/>
    <row r="38195" s="8" customFormat="1" x14ac:dyDescent="0.35"/>
    <row r="38196" s="8" customFormat="1" x14ac:dyDescent="0.35"/>
    <row r="38197" s="8" customFormat="1" x14ac:dyDescent="0.35"/>
    <row r="38198" s="8" customFormat="1" x14ac:dyDescent="0.35"/>
    <row r="38199" s="8" customFormat="1" x14ac:dyDescent="0.35"/>
    <row r="38200" s="8" customFormat="1" x14ac:dyDescent="0.35"/>
    <row r="38201" s="8" customFormat="1" x14ac:dyDescent="0.35"/>
    <row r="38202" s="8" customFormat="1" x14ac:dyDescent="0.35"/>
    <row r="38203" s="8" customFormat="1" x14ac:dyDescent="0.35"/>
    <row r="38204" s="8" customFormat="1" x14ac:dyDescent="0.35"/>
    <row r="38205" s="8" customFormat="1" x14ac:dyDescent="0.35"/>
    <row r="38206" s="8" customFormat="1" x14ac:dyDescent="0.35"/>
    <row r="38207" s="8" customFormat="1" x14ac:dyDescent="0.35"/>
    <row r="38208" s="8" customFormat="1" x14ac:dyDescent="0.35"/>
    <row r="38209" s="8" customFormat="1" x14ac:dyDescent="0.35"/>
    <row r="38210" s="8" customFormat="1" x14ac:dyDescent="0.35"/>
    <row r="38211" s="8" customFormat="1" x14ac:dyDescent="0.35"/>
    <row r="38212" s="8" customFormat="1" x14ac:dyDescent="0.35"/>
    <row r="38213" s="8" customFormat="1" x14ac:dyDescent="0.35"/>
    <row r="38214" s="8" customFormat="1" x14ac:dyDescent="0.35"/>
    <row r="38215" s="8" customFormat="1" x14ac:dyDescent="0.35"/>
    <row r="38216" s="8" customFormat="1" x14ac:dyDescent="0.35"/>
    <row r="38217" s="8" customFormat="1" x14ac:dyDescent="0.35"/>
    <row r="38218" s="8" customFormat="1" x14ac:dyDescent="0.35"/>
    <row r="38219" s="8" customFormat="1" x14ac:dyDescent="0.35"/>
    <row r="38220" s="8" customFormat="1" x14ac:dyDescent="0.35"/>
    <row r="38221" s="8" customFormat="1" x14ac:dyDescent="0.35"/>
    <row r="38222" s="8" customFormat="1" x14ac:dyDescent="0.35"/>
    <row r="38223" s="8" customFormat="1" x14ac:dyDescent="0.35"/>
    <row r="38224" s="8" customFormat="1" x14ac:dyDescent="0.35"/>
    <row r="38225" s="8" customFormat="1" x14ac:dyDescent="0.35"/>
    <row r="38226" s="8" customFormat="1" x14ac:dyDescent="0.35"/>
    <row r="38227" s="8" customFormat="1" x14ac:dyDescent="0.35"/>
    <row r="38228" s="8" customFormat="1" x14ac:dyDescent="0.35"/>
    <row r="38229" s="8" customFormat="1" x14ac:dyDescent="0.35"/>
    <row r="38230" s="8" customFormat="1" x14ac:dyDescent="0.35"/>
    <row r="38231" s="8" customFormat="1" x14ac:dyDescent="0.35"/>
    <row r="38232" s="8" customFormat="1" x14ac:dyDescent="0.35"/>
    <row r="38233" s="8" customFormat="1" x14ac:dyDescent="0.35"/>
    <row r="38234" s="8" customFormat="1" x14ac:dyDescent="0.35"/>
    <row r="38235" s="8" customFormat="1" x14ac:dyDescent="0.35"/>
    <row r="38236" s="8" customFormat="1" x14ac:dyDescent="0.35"/>
    <row r="38237" s="8" customFormat="1" x14ac:dyDescent="0.35"/>
    <row r="38238" s="8" customFormat="1" x14ac:dyDescent="0.35"/>
    <row r="38239" s="8" customFormat="1" x14ac:dyDescent="0.35"/>
    <row r="38240" s="8" customFormat="1" x14ac:dyDescent="0.35"/>
    <row r="38241" s="8" customFormat="1" x14ac:dyDescent="0.35"/>
    <row r="38242" s="8" customFormat="1" x14ac:dyDescent="0.35"/>
    <row r="38243" s="8" customFormat="1" x14ac:dyDescent="0.35"/>
    <row r="38244" s="8" customFormat="1" x14ac:dyDescent="0.35"/>
    <row r="38245" s="8" customFormat="1" x14ac:dyDescent="0.35"/>
    <row r="38246" s="8" customFormat="1" x14ac:dyDescent="0.35"/>
    <row r="38247" s="8" customFormat="1" x14ac:dyDescent="0.35"/>
    <row r="38248" s="8" customFormat="1" x14ac:dyDescent="0.35"/>
    <row r="38249" s="8" customFormat="1" x14ac:dyDescent="0.35"/>
    <row r="38250" s="8" customFormat="1" x14ac:dyDescent="0.35"/>
    <row r="38251" s="8" customFormat="1" x14ac:dyDescent="0.35"/>
    <row r="38252" s="8" customFormat="1" x14ac:dyDescent="0.35"/>
    <row r="38253" s="8" customFormat="1" x14ac:dyDescent="0.35"/>
    <row r="38254" s="8" customFormat="1" x14ac:dyDescent="0.35"/>
    <row r="38255" s="8" customFormat="1" x14ac:dyDescent="0.35"/>
    <row r="38256" s="8" customFormat="1" x14ac:dyDescent="0.35"/>
    <row r="38257" s="8" customFormat="1" x14ac:dyDescent="0.35"/>
    <row r="38258" s="8" customFormat="1" x14ac:dyDescent="0.35"/>
    <row r="38259" s="8" customFormat="1" x14ac:dyDescent="0.35"/>
    <row r="38260" s="8" customFormat="1" x14ac:dyDescent="0.35"/>
    <row r="38261" s="8" customFormat="1" x14ac:dyDescent="0.35"/>
    <row r="38262" s="8" customFormat="1" x14ac:dyDescent="0.35"/>
    <row r="38263" s="8" customFormat="1" x14ac:dyDescent="0.35"/>
    <row r="38264" s="8" customFormat="1" x14ac:dyDescent="0.35"/>
    <row r="38265" s="8" customFormat="1" x14ac:dyDescent="0.35"/>
    <row r="38266" s="8" customFormat="1" x14ac:dyDescent="0.35"/>
    <row r="38267" s="8" customFormat="1" x14ac:dyDescent="0.35"/>
    <row r="38268" s="8" customFormat="1" x14ac:dyDescent="0.35"/>
    <row r="38269" s="8" customFormat="1" x14ac:dyDescent="0.35"/>
    <row r="38270" s="8" customFormat="1" x14ac:dyDescent="0.35"/>
    <row r="38271" s="8" customFormat="1" x14ac:dyDescent="0.35"/>
    <row r="38272" s="8" customFormat="1" x14ac:dyDescent="0.35"/>
    <row r="38273" s="8" customFormat="1" x14ac:dyDescent="0.35"/>
    <row r="38274" s="8" customFormat="1" x14ac:dyDescent="0.35"/>
    <row r="38275" s="8" customFormat="1" x14ac:dyDescent="0.35"/>
    <row r="38276" s="8" customFormat="1" x14ac:dyDescent="0.35"/>
    <row r="38277" s="8" customFormat="1" x14ac:dyDescent="0.35"/>
    <row r="38278" s="8" customFormat="1" x14ac:dyDescent="0.35"/>
    <row r="38279" s="8" customFormat="1" x14ac:dyDescent="0.35"/>
    <row r="38280" s="8" customFormat="1" x14ac:dyDescent="0.35"/>
    <row r="38281" s="8" customFormat="1" x14ac:dyDescent="0.35"/>
    <row r="38282" s="8" customFormat="1" x14ac:dyDescent="0.35"/>
    <row r="38283" s="8" customFormat="1" x14ac:dyDescent="0.35"/>
    <row r="38284" s="8" customFormat="1" x14ac:dyDescent="0.35"/>
    <row r="38285" s="8" customFormat="1" x14ac:dyDescent="0.35"/>
    <row r="38286" s="8" customFormat="1" x14ac:dyDescent="0.35"/>
    <row r="38287" s="8" customFormat="1" x14ac:dyDescent="0.35"/>
    <row r="38288" s="8" customFormat="1" x14ac:dyDescent="0.35"/>
    <row r="38289" s="8" customFormat="1" x14ac:dyDescent="0.35"/>
    <row r="38290" s="8" customFormat="1" x14ac:dyDescent="0.35"/>
    <row r="38291" s="8" customFormat="1" x14ac:dyDescent="0.35"/>
    <row r="38292" s="8" customFormat="1" x14ac:dyDescent="0.35"/>
    <row r="38293" s="8" customFormat="1" x14ac:dyDescent="0.35"/>
    <row r="38294" s="8" customFormat="1" x14ac:dyDescent="0.35"/>
    <row r="38295" s="8" customFormat="1" x14ac:dyDescent="0.35"/>
    <row r="38296" s="8" customFormat="1" x14ac:dyDescent="0.35"/>
    <row r="38297" s="8" customFormat="1" x14ac:dyDescent="0.35"/>
    <row r="38298" s="8" customFormat="1" x14ac:dyDescent="0.35"/>
    <row r="38299" s="8" customFormat="1" x14ac:dyDescent="0.35"/>
    <row r="38300" s="8" customFormat="1" x14ac:dyDescent="0.35"/>
    <row r="38301" s="8" customFormat="1" x14ac:dyDescent="0.35"/>
    <row r="38302" s="8" customFormat="1" x14ac:dyDescent="0.35"/>
    <row r="38303" s="8" customFormat="1" x14ac:dyDescent="0.35"/>
    <row r="38304" s="8" customFormat="1" x14ac:dyDescent="0.35"/>
    <row r="38305" s="8" customFormat="1" x14ac:dyDescent="0.35"/>
    <row r="38306" s="8" customFormat="1" x14ac:dyDescent="0.35"/>
    <row r="38307" s="8" customFormat="1" x14ac:dyDescent="0.35"/>
    <row r="38308" s="8" customFormat="1" x14ac:dyDescent="0.35"/>
    <row r="38309" s="8" customFormat="1" x14ac:dyDescent="0.35"/>
    <row r="38310" s="8" customFormat="1" x14ac:dyDescent="0.35"/>
    <row r="38311" s="8" customFormat="1" x14ac:dyDescent="0.35"/>
    <row r="38312" s="8" customFormat="1" x14ac:dyDescent="0.35"/>
    <row r="38313" s="8" customFormat="1" x14ac:dyDescent="0.35"/>
    <row r="38314" s="8" customFormat="1" x14ac:dyDescent="0.35"/>
    <row r="38315" s="8" customFormat="1" x14ac:dyDescent="0.35"/>
    <row r="38316" s="8" customFormat="1" x14ac:dyDescent="0.35"/>
    <row r="38317" s="8" customFormat="1" x14ac:dyDescent="0.35"/>
    <row r="38318" s="8" customFormat="1" x14ac:dyDescent="0.35"/>
    <row r="38319" s="8" customFormat="1" x14ac:dyDescent="0.35"/>
    <row r="38320" s="8" customFormat="1" x14ac:dyDescent="0.35"/>
    <row r="38321" s="8" customFormat="1" x14ac:dyDescent="0.35"/>
    <row r="38322" s="8" customFormat="1" x14ac:dyDescent="0.35"/>
    <row r="38323" s="8" customFormat="1" x14ac:dyDescent="0.35"/>
    <row r="38324" s="8" customFormat="1" x14ac:dyDescent="0.35"/>
    <row r="38325" s="8" customFormat="1" x14ac:dyDescent="0.35"/>
    <row r="38326" s="8" customFormat="1" x14ac:dyDescent="0.35"/>
    <row r="38327" s="8" customFormat="1" x14ac:dyDescent="0.35"/>
    <row r="38328" s="8" customFormat="1" x14ac:dyDescent="0.35"/>
    <row r="38329" s="8" customFormat="1" x14ac:dyDescent="0.35"/>
    <row r="38330" s="8" customFormat="1" x14ac:dyDescent="0.35"/>
    <row r="38331" s="8" customFormat="1" x14ac:dyDescent="0.35"/>
    <row r="38332" s="8" customFormat="1" x14ac:dyDescent="0.35"/>
    <row r="38333" s="8" customFormat="1" x14ac:dyDescent="0.35"/>
    <row r="38334" s="8" customFormat="1" x14ac:dyDescent="0.35"/>
    <row r="38335" s="8" customFormat="1" x14ac:dyDescent="0.35"/>
    <row r="38336" s="8" customFormat="1" x14ac:dyDescent="0.35"/>
    <row r="38337" s="8" customFormat="1" x14ac:dyDescent="0.35"/>
    <row r="38338" s="8" customFormat="1" x14ac:dyDescent="0.35"/>
    <row r="38339" s="8" customFormat="1" x14ac:dyDescent="0.35"/>
    <row r="38340" s="8" customFormat="1" x14ac:dyDescent="0.35"/>
    <row r="38341" s="8" customFormat="1" x14ac:dyDescent="0.35"/>
    <row r="38342" s="8" customFormat="1" x14ac:dyDescent="0.35"/>
    <row r="38343" s="8" customFormat="1" x14ac:dyDescent="0.35"/>
    <row r="38344" s="8" customFormat="1" x14ac:dyDescent="0.35"/>
    <row r="38345" s="8" customFormat="1" x14ac:dyDescent="0.35"/>
    <row r="38346" s="8" customFormat="1" x14ac:dyDescent="0.35"/>
    <row r="38347" s="8" customFormat="1" x14ac:dyDescent="0.35"/>
    <row r="38348" s="8" customFormat="1" x14ac:dyDescent="0.35"/>
    <row r="38349" s="8" customFormat="1" x14ac:dyDescent="0.35"/>
    <row r="38350" s="8" customFormat="1" x14ac:dyDescent="0.35"/>
    <row r="38351" s="8" customFormat="1" x14ac:dyDescent="0.35"/>
    <row r="38352" s="8" customFormat="1" x14ac:dyDescent="0.35"/>
    <row r="38353" s="8" customFormat="1" x14ac:dyDescent="0.35"/>
    <row r="38354" s="8" customFormat="1" x14ac:dyDescent="0.35"/>
    <row r="38355" s="8" customFormat="1" x14ac:dyDescent="0.35"/>
    <row r="38356" s="8" customFormat="1" x14ac:dyDescent="0.35"/>
    <row r="38357" s="8" customFormat="1" x14ac:dyDescent="0.35"/>
    <row r="38358" s="8" customFormat="1" x14ac:dyDescent="0.35"/>
    <row r="38359" s="8" customFormat="1" x14ac:dyDescent="0.35"/>
    <row r="38360" s="8" customFormat="1" x14ac:dyDescent="0.35"/>
    <row r="38361" s="8" customFormat="1" x14ac:dyDescent="0.35"/>
    <row r="38362" s="8" customFormat="1" x14ac:dyDescent="0.35"/>
    <row r="38363" s="8" customFormat="1" x14ac:dyDescent="0.35"/>
    <row r="38364" s="8" customFormat="1" x14ac:dyDescent="0.35"/>
    <row r="38365" s="8" customFormat="1" x14ac:dyDescent="0.35"/>
    <row r="38366" s="8" customFormat="1" x14ac:dyDescent="0.35"/>
    <row r="38367" s="8" customFormat="1" x14ac:dyDescent="0.35"/>
    <row r="38368" s="8" customFormat="1" x14ac:dyDescent="0.35"/>
    <row r="38369" s="8" customFormat="1" x14ac:dyDescent="0.35"/>
    <row r="38370" s="8" customFormat="1" x14ac:dyDescent="0.35"/>
    <row r="38371" s="8" customFormat="1" x14ac:dyDescent="0.35"/>
    <row r="38372" s="8" customFormat="1" x14ac:dyDescent="0.35"/>
    <row r="38373" s="8" customFormat="1" x14ac:dyDescent="0.35"/>
    <row r="38374" s="8" customFormat="1" x14ac:dyDescent="0.35"/>
    <row r="38375" s="8" customFormat="1" x14ac:dyDescent="0.35"/>
    <row r="38376" s="8" customFormat="1" x14ac:dyDescent="0.35"/>
    <row r="38377" s="8" customFormat="1" x14ac:dyDescent="0.35"/>
    <row r="38378" s="8" customFormat="1" x14ac:dyDescent="0.35"/>
    <row r="38379" s="8" customFormat="1" x14ac:dyDescent="0.35"/>
    <row r="38380" s="8" customFormat="1" x14ac:dyDescent="0.35"/>
    <row r="38381" s="8" customFormat="1" x14ac:dyDescent="0.35"/>
    <row r="38382" s="8" customFormat="1" x14ac:dyDescent="0.35"/>
    <row r="38383" s="8" customFormat="1" x14ac:dyDescent="0.35"/>
    <row r="38384" s="8" customFormat="1" x14ac:dyDescent="0.35"/>
    <row r="38385" s="8" customFormat="1" x14ac:dyDescent="0.35"/>
    <row r="38386" s="8" customFormat="1" x14ac:dyDescent="0.35"/>
    <row r="38387" s="8" customFormat="1" x14ac:dyDescent="0.35"/>
    <row r="38388" s="8" customFormat="1" x14ac:dyDescent="0.35"/>
    <row r="38389" s="8" customFormat="1" x14ac:dyDescent="0.35"/>
    <row r="38390" s="8" customFormat="1" x14ac:dyDescent="0.35"/>
    <row r="38391" s="8" customFormat="1" x14ac:dyDescent="0.35"/>
    <row r="38392" s="8" customFormat="1" x14ac:dyDescent="0.35"/>
    <row r="38393" s="8" customFormat="1" x14ac:dyDescent="0.35"/>
    <row r="38394" s="8" customFormat="1" x14ac:dyDescent="0.35"/>
    <row r="38395" s="8" customFormat="1" x14ac:dyDescent="0.35"/>
    <row r="38396" s="8" customFormat="1" x14ac:dyDescent="0.35"/>
    <row r="38397" s="8" customFormat="1" x14ac:dyDescent="0.35"/>
    <row r="38398" s="8" customFormat="1" x14ac:dyDescent="0.35"/>
    <row r="38399" s="8" customFormat="1" x14ac:dyDescent="0.35"/>
    <row r="38400" s="8" customFormat="1" x14ac:dyDescent="0.35"/>
    <row r="38401" s="8" customFormat="1" x14ac:dyDescent="0.35"/>
    <row r="38402" s="8" customFormat="1" x14ac:dyDescent="0.35"/>
    <row r="38403" s="8" customFormat="1" x14ac:dyDescent="0.35"/>
    <row r="38404" s="8" customFormat="1" x14ac:dyDescent="0.35"/>
    <row r="38405" s="8" customFormat="1" x14ac:dyDescent="0.35"/>
    <row r="38406" s="8" customFormat="1" x14ac:dyDescent="0.35"/>
    <row r="38407" s="8" customFormat="1" x14ac:dyDescent="0.35"/>
    <row r="38408" s="8" customFormat="1" x14ac:dyDescent="0.35"/>
    <row r="38409" s="8" customFormat="1" x14ac:dyDescent="0.35"/>
    <row r="38410" s="8" customFormat="1" x14ac:dyDescent="0.35"/>
    <row r="38411" s="8" customFormat="1" x14ac:dyDescent="0.35"/>
    <row r="38412" s="8" customFormat="1" x14ac:dyDescent="0.35"/>
    <row r="38413" s="8" customFormat="1" x14ac:dyDescent="0.35"/>
    <row r="38414" s="8" customFormat="1" x14ac:dyDescent="0.35"/>
    <row r="38415" s="8" customFormat="1" x14ac:dyDescent="0.35"/>
    <row r="38416" s="8" customFormat="1" x14ac:dyDescent="0.35"/>
    <row r="38417" s="8" customFormat="1" x14ac:dyDescent="0.35"/>
    <row r="38418" s="8" customFormat="1" x14ac:dyDescent="0.35"/>
    <row r="38419" s="8" customFormat="1" x14ac:dyDescent="0.35"/>
    <row r="38420" s="8" customFormat="1" x14ac:dyDescent="0.35"/>
    <row r="38421" s="8" customFormat="1" x14ac:dyDescent="0.35"/>
    <row r="38422" s="8" customFormat="1" x14ac:dyDescent="0.35"/>
    <row r="38423" s="8" customFormat="1" x14ac:dyDescent="0.35"/>
    <row r="38424" s="8" customFormat="1" x14ac:dyDescent="0.35"/>
    <row r="38425" s="8" customFormat="1" x14ac:dyDescent="0.35"/>
    <row r="38426" s="8" customFormat="1" x14ac:dyDescent="0.35"/>
    <row r="38427" s="8" customFormat="1" x14ac:dyDescent="0.35"/>
    <row r="38428" s="8" customFormat="1" x14ac:dyDescent="0.35"/>
    <row r="38429" s="8" customFormat="1" x14ac:dyDescent="0.35"/>
    <row r="38430" s="8" customFormat="1" x14ac:dyDescent="0.35"/>
    <row r="38431" s="8" customFormat="1" x14ac:dyDescent="0.35"/>
    <row r="38432" s="8" customFormat="1" x14ac:dyDescent="0.35"/>
    <row r="38433" s="8" customFormat="1" x14ac:dyDescent="0.35"/>
    <row r="38434" s="8" customFormat="1" x14ac:dyDescent="0.35"/>
    <row r="38435" s="8" customFormat="1" x14ac:dyDescent="0.35"/>
    <row r="38436" s="8" customFormat="1" x14ac:dyDescent="0.35"/>
    <row r="38437" s="8" customFormat="1" x14ac:dyDescent="0.35"/>
    <row r="38438" s="8" customFormat="1" x14ac:dyDescent="0.35"/>
    <row r="38439" s="8" customFormat="1" x14ac:dyDescent="0.35"/>
    <row r="38440" s="8" customFormat="1" x14ac:dyDescent="0.35"/>
    <row r="38441" s="8" customFormat="1" x14ac:dyDescent="0.35"/>
    <row r="38442" s="8" customFormat="1" x14ac:dyDescent="0.35"/>
    <row r="38443" s="8" customFormat="1" x14ac:dyDescent="0.35"/>
    <row r="38444" s="8" customFormat="1" x14ac:dyDescent="0.35"/>
    <row r="38445" s="8" customFormat="1" x14ac:dyDescent="0.35"/>
    <row r="38446" s="8" customFormat="1" x14ac:dyDescent="0.35"/>
    <row r="38447" s="8" customFormat="1" x14ac:dyDescent="0.35"/>
    <row r="38448" s="8" customFormat="1" x14ac:dyDescent="0.35"/>
    <row r="38449" s="8" customFormat="1" x14ac:dyDescent="0.35"/>
    <row r="38450" s="8" customFormat="1" x14ac:dyDescent="0.35"/>
    <row r="38451" s="8" customFormat="1" x14ac:dyDescent="0.35"/>
    <row r="38452" s="8" customFormat="1" x14ac:dyDescent="0.35"/>
    <row r="38453" s="8" customFormat="1" x14ac:dyDescent="0.35"/>
    <row r="38454" s="8" customFormat="1" x14ac:dyDescent="0.35"/>
    <row r="38455" s="8" customFormat="1" x14ac:dyDescent="0.35"/>
    <row r="38456" s="8" customFormat="1" x14ac:dyDescent="0.35"/>
    <row r="38457" s="8" customFormat="1" x14ac:dyDescent="0.35"/>
    <row r="38458" s="8" customFormat="1" x14ac:dyDescent="0.35"/>
    <row r="38459" s="8" customFormat="1" x14ac:dyDescent="0.35"/>
    <row r="38460" s="8" customFormat="1" x14ac:dyDescent="0.35"/>
    <row r="38461" s="8" customFormat="1" x14ac:dyDescent="0.35"/>
    <row r="38462" s="8" customFormat="1" x14ac:dyDescent="0.35"/>
    <row r="38463" s="8" customFormat="1" x14ac:dyDescent="0.35"/>
    <row r="38464" s="8" customFormat="1" x14ac:dyDescent="0.35"/>
    <row r="38465" s="8" customFormat="1" x14ac:dyDescent="0.35"/>
    <row r="38466" s="8" customFormat="1" x14ac:dyDescent="0.35"/>
    <row r="38467" s="8" customFormat="1" x14ac:dyDescent="0.35"/>
    <row r="38468" s="8" customFormat="1" x14ac:dyDescent="0.35"/>
    <row r="38469" s="8" customFormat="1" x14ac:dyDescent="0.35"/>
    <row r="38470" s="8" customFormat="1" x14ac:dyDescent="0.35"/>
    <row r="38471" s="8" customFormat="1" x14ac:dyDescent="0.35"/>
    <row r="38472" s="8" customFormat="1" x14ac:dyDescent="0.35"/>
    <row r="38473" s="8" customFormat="1" x14ac:dyDescent="0.35"/>
    <row r="38474" s="8" customFormat="1" x14ac:dyDescent="0.35"/>
    <row r="38475" s="8" customFormat="1" x14ac:dyDescent="0.35"/>
    <row r="38476" s="8" customFormat="1" x14ac:dyDescent="0.35"/>
    <row r="38477" s="8" customFormat="1" x14ac:dyDescent="0.35"/>
    <row r="38478" s="8" customFormat="1" x14ac:dyDescent="0.35"/>
    <row r="38479" s="8" customFormat="1" x14ac:dyDescent="0.35"/>
    <row r="38480" s="8" customFormat="1" x14ac:dyDescent="0.35"/>
    <row r="38481" s="8" customFormat="1" x14ac:dyDescent="0.35"/>
    <row r="38482" s="8" customFormat="1" x14ac:dyDescent="0.35"/>
    <row r="38483" s="8" customFormat="1" x14ac:dyDescent="0.35"/>
    <row r="38484" s="8" customFormat="1" x14ac:dyDescent="0.35"/>
    <row r="38485" s="8" customFormat="1" x14ac:dyDescent="0.35"/>
    <row r="38486" s="8" customFormat="1" x14ac:dyDescent="0.35"/>
    <row r="38487" s="8" customFormat="1" x14ac:dyDescent="0.35"/>
    <row r="38488" s="8" customFormat="1" x14ac:dyDescent="0.35"/>
    <row r="38489" s="8" customFormat="1" x14ac:dyDescent="0.35"/>
    <row r="38490" s="8" customFormat="1" x14ac:dyDescent="0.35"/>
    <row r="38491" s="8" customFormat="1" x14ac:dyDescent="0.35"/>
    <row r="38492" s="8" customFormat="1" x14ac:dyDescent="0.35"/>
    <row r="38493" s="8" customFormat="1" x14ac:dyDescent="0.35"/>
    <row r="38494" s="8" customFormat="1" x14ac:dyDescent="0.35"/>
    <row r="38495" s="8" customFormat="1" x14ac:dyDescent="0.35"/>
    <row r="38496" s="8" customFormat="1" x14ac:dyDescent="0.35"/>
    <row r="38497" s="8" customFormat="1" x14ac:dyDescent="0.35"/>
    <row r="38498" s="8" customFormat="1" x14ac:dyDescent="0.35"/>
    <row r="38499" s="8" customFormat="1" x14ac:dyDescent="0.35"/>
    <row r="38500" s="8" customFormat="1" x14ac:dyDescent="0.35"/>
    <row r="38501" s="8" customFormat="1" x14ac:dyDescent="0.35"/>
    <row r="38502" s="8" customFormat="1" x14ac:dyDescent="0.35"/>
    <row r="38503" s="8" customFormat="1" x14ac:dyDescent="0.35"/>
    <row r="38504" s="8" customFormat="1" x14ac:dyDescent="0.35"/>
    <row r="38505" s="8" customFormat="1" x14ac:dyDescent="0.35"/>
    <row r="38506" s="8" customFormat="1" x14ac:dyDescent="0.35"/>
    <row r="38507" s="8" customFormat="1" x14ac:dyDescent="0.35"/>
    <row r="38508" s="8" customFormat="1" x14ac:dyDescent="0.35"/>
    <row r="38509" s="8" customFormat="1" x14ac:dyDescent="0.35"/>
    <row r="38510" s="8" customFormat="1" x14ac:dyDescent="0.35"/>
    <row r="38511" s="8" customFormat="1" x14ac:dyDescent="0.35"/>
    <row r="38512" s="8" customFormat="1" x14ac:dyDescent="0.35"/>
    <row r="38513" s="8" customFormat="1" x14ac:dyDescent="0.35"/>
    <row r="38514" s="8" customFormat="1" x14ac:dyDescent="0.35"/>
    <row r="38515" s="8" customFormat="1" x14ac:dyDescent="0.35"/>
    <row r="38516" s="8" customFormat="1" x14ac:dyDescent="0.35"/>
    <row r="38517" s="8" customFormat="1" x14ac:dyDescent="0.35"/>
    <row r="38518" s="8" customFormat="1" x14ac:dyDescent="0.35"/>
    <row r="38519" s="8" customFormat="1" x14ac:dyDescent="0.35"/>
    <row r="38520" s="8" customFormat="1" x14ac:dyDescent="0.35"/>
    <row r="38521" s="8" customFormat="1" x14ac:dyDescent="0.35"/>
    <row r="38522" s="8" customFormat="1" x14ac:dyDescent="0.35"/>
    <row r="38523" s="8" customFormat="1" x14ac:dyDescent="0.35"/>
    <row r="38524" s="8" customFormat="1" x14ac:dyDescent="0.35"/>
    <row r="38525" s="8" customFormat="1" x14ac:dyDescent="0.35"/>
    <row r="38526" s="8" customFormat="1" x14ac:dyDescent="0.35"/>
    <row r="38527" s="8" customFormat="1" x14ac:dyDescent="0.35"/>
    <row r="38528" s="8" customFormat="1" x14ac:dyDescent="0.35"/>
    <row r="38529" s="8" customFormat="1" x14ac:dyDescent="0.35"/>
    <row r="38530" s="8" customFormat="1" x14ac:dyDescent="0.35"/>
    <row r="38531" s="8" customFormat="1" x14ac:dyDescent="0.35"/>
    <row r="38532" s="8" customFormat="1" x14ac:dyDescent="0.35"/>
    <row r="38533" s="8" customFormat="1" x14ac:dyDescent="0.35"/>
    <row r="38534" s="8" customFormat="1" x14ac:dyDescent="0.35"/>
    <row r="38535" s="8" customFormat="1" x14ac:dyDescent="0.35"/>
    <row r="38536" s="8" customFormat="1" x14ac:dyDescent="0.35"/>
    <row r="38537" s="8" customFormat="1" x14ac:dyDescent="0.35"/>
    <row r="38538" s="8" customFormat="1" x14ac:dyDescent="0.35"/>
    <row r="38539" s="8" customFormat="1" x14ac:dyDescent="0.35"/>
    <row r="38540" s="8" customFormat="1" x14ac:dyDescent="0.35"/>
    <row r="38541" s="8" customFormat="1" x14ac:dyDescent="0.35"/>
    <row r="38542" s="8" customFormat="1" x14ac:dyDescent="0.35"/>
    <row r="38543" s="8" customFormat="1" x14ac:dyDescent="0.35"/>
    <row r="38544" s="8" customFormat="1" x14ac:dyDescent="0.35"/>
    <row r="38545" s="8" customFormat="1" x14ac:dyDescent="0.35"/>
    <row r="38546" s="8" customFormat="1" x14ac:dyDescent="0.35"/>
    <row r="38547" s="8" customFormat="1" x14ac:dyDescent="0.35"/>
    <row r="38548" s="8" customFormat="1" x14ac:dyDescent="0.35"/>
    <row r="38549" s="8" customFormat="1" x14ac:dyDescent="0.35"/>
    <row r="38550" s="8" customFormat="1" x14ac:dyDescent="0.35"/>
    <row r="38551" s="8" customFormat="1" x14ac:dyDescent="0.35"/>
    <row r="38552" s="8" customFormat="1" x14ac:dyDescent="0.35"/>
    <row r="38553" s="8" customFormat="1" x14ac:dyDescent="0.35"/>
    <row r="38554" s="8" customFormat="1" x14ac:dyDescent="0.35"/>
    <row r="38555" s="8" customFormat="1" x14ac:dyDescent="0.35"/>
    <row r="38556" s="8" customFormat="1" x14ac:dyDescent="0.35"/>
    <row r="38557" s="8" customFormat="1" x14ac:dyDescent="0.35"/>
    <row r="38558" s="8" customFormat="1" x14ac:dyDescent="0.35"/>
    <row r="38559" s="8" customFormat="1" x14ac:dyDescent="0.35"/>
    <row r="38560" s="8" customFormat="1" x14ac:dyDescent="0.35"/>
    <row r="38561" s="8" customFormat="1" x14ac:dyDescent="0.35"/>
    <row r="38562" s="8" customFormat="1" x14ac:dyDescent="0.35"/>
    <row r="38563" s="8" customFormat="1" x14ac:dyDescent="0.35"/>
    <row r="38564" s="8" customFormat="1" x14ac:dyDescent="0.35"/>
    <row r="38565" s="8" customFormat="1" x14ac:dyDescent="0.35"/>
    <row r="38566" s="8" customFormat="1" x14ac:dyDescent="0.35"/>
    <row r="38567" s="8" customFormat="1" x14ac:dyDescent="0.35"/>
    <row r="38568" s="8" customFormat="1" x14ac:dyDescent="0.35"/>
    <row r="38569" s="8" customFormat="1" x14ac:dyDescent="0.35"/>
    <row r="38570" s="8" customFormat="1" x14ac:dyDescent="0.35"/>
    <row r="38571" s="8" customFormat="1" x14ac:dyDescent="0.35"/>
    <row r="38572" s="8" customFormat="1" x14ac:dyDescent="0.35"/>
    <row r="38573" s="8" customFormat="1" x14ac:dyDescent="0.35"/>
    <row r="38574" s="8" customFormat="1" x14ac:dyDescent="0.35"/>
    <row r="38575" s="8" customFormat="1" x14ac:dyDescent="0.35"/>
    <row r="38576" s="8" customFormat="1" x14ac:dyDescent="0.35"/>
    <row r="38577" s="8" customFormat="1" x14ac:dyDescent="0.35"/>
    <row r="38578" s="8" customFormat="1" x14ac:dyDescent="0.35"/>
    <row r="38579" s="8" customFormat="1" x14ac:dyDescent="0.35"/>
    <row r="38580" s="8" customFormat="1" x14ac:dyDescent="0.35"/>
    <row r="38581" s="8" customFormat="1" x14ac:dyDescent="0.35"/>
    <row r="38582" s="8" customFormat="1" x14ac:dyDescent="0.35"/>
    <row r="38583" s="8" customFormat="1" x14ac:dyDescent="0.35"/>
    <row r="38584" s="8" customFormat="1" x14ac:dyDescent="0.35"/>
    <row r="38585" s="8" customFormat="1" x14ac:dyDescent="0.35"/>
    <row r="38586" s="8" customFormat="1" x14ac:dyDescent="0.35"/>
    <row r="38587" s="8" customFormat="1" x14ac:dyDescent="0.35"/>
    <row r="38588" s="8" customFormat="1" x14ac:dyDescent="0.35"/>
    <row r="38589" s="8" customFormat="1" x14ac:dyDescent="0.35"/>
    <row r="38590" s="8" customFormat="1" x14ac:dyDescent="0.35"/>
    <row r="38591" s="8" customFormat="1" x14ac:dyDescent="0.35"/>
    <row r="38592" s="8" customFormat="1" x14ac:dyDescent="0.35"/>
    <row r="38593" s="8" customFormat="1" x14ac:dyDescent="0.35"/>
    <row r="38594" s="8" customFormat="1" x14ac:dyDescent="0.35"/>
    <row r="38595" s="8" customFormat="1" x14ac:dyDescent="0.35"/>
    <row r="38596" s="8" customFormat="1" x14ac:dyDescent="0.35"/>
    <row r="38597" s="8" customFormat="1" x14ac:dyDescent="0.35"/>
    <row r="38598" s="8" customFormat="1" x14ac:dyDescent="0.35"/>
    <row r="38599" s="8" customFormat="1" x14ac:dyDescent="0.35"/>
    <row r="38600" s="8" customFormat="1" x14ac:dyDescent="0.35"/>
    <row r="38601" s="8" customFormat="1" x14ac:dyDescent="0.35"/>
    <row r="38602" s="8" customFormat="1" x14ac:dyDescent="0.35"/>
    <row r="38603" s="8" customFormat="1" x14ac:dyDescent="0.35"/>
    <row r="38604" s="8" customFormat="1" x14ac:dyDescent="0.35"/>
    <row r="38605" s="8" customFormat="1" x14ac:dyDescent="0.35"/>
    <row r="38606" s="8" customFormat="1" x14ac:dyDescent="0.35"/>
    <row r="38607" s="8" customFormat="1" x14ac:dyDescent="0.35"/>
    <row r="38608" s="8" customFormat="1" x14ac:dyDescent="0.35"/>
    <row r="38609" s="8" customFormat="1" x14ac:dyDescent="0.35"/>
    <row r="38610" s="8" customFormat="1" x14ac:dyDescent="0.35"/>
    <row r="38611" s="8" customFormat="1" x14ac:dyDescent="0.35"/>
    <row r="38612" s="8" customFormat="1" x14ac:dyDescent="0.35"/>
    <row r="38613" s="8" customFormat="1" x14ac:dyDescent="0.35"/>
    <row r="38614" s="8" customFormat="1" x14ac:dyDescent="0.35"/>
    <row r="38615" s="8" customFormat="1" x14ac:dyDescent="0.35"/>
    <row r="38616" s="8" customFormat="1" x14ac:dyDescent="0.35"/>
    <row r="38617" s="8" customFormat="1" x14ac:dyDescent="0.35"/>
    <row r="38618" s="8" customFormat="1" x14ac:dyDescent="0.35"/>
    <row r="38619" s="8" customFormat="1" x14ac:dyDescent="0.35"/>
    <row r="38620" s="8" customFormat="1" x14ac:dyDescent="0.35"/>
    <row r="38621" s="8" customFormat="1" x14ac:dyDescent="0.35"/>
    <row r="38622" s="8" customFormat="1" x14ac:dyDescent="0.35"/>
    <row r="38623" s="8" customFormat="1" x14ac:dyDescent="0.35"/>
    <row r="38624" s="8" customFormat="1" x14ac:dyDescent="0.35"/>
    <row r="38625" s="8" customFormat="1" x14ac:dyDescent="0.35"/>
    <row r="38626" s="8" customFormat="1" x14ac:dyDescent="0.35"/>
    <row r="38627" s="8" customFormat="1" x14ac:dyDescent="0.35"/>
    <row r="38628" s="8" customFormat="1" x14ac:dyDescent="0.35"/>
    <row r="38629" s="8" customFormat="1" x14ac:dyDescent="0.35"/>
    <row r="38630" s="8" customFormat="1" x14ac:dyDescent="0.35"/>
    <row r="38631" s="8" customFormat="1" x14ac:dyDescent="0.35"/>
    <row r="38632" s="8" customFormat="1" x14ac:dyDescent="0.35"/>
    <row r="38633" s="8" customFormat="1" x14ac:dyDescent="0.35"/>
    <row r="38634" s="8" customFormat="1" x14ac:dyDescent="0.35"/>
    <row r="38635" s="8" customFormat="1" x14ac:dyDescent="0.35"/>
    <row r="38636" s="8" customFormat="1" x14ac:dyDescent="0.35"/>
    <row r="38637" s="8" customFormat="1" x14ac:dyDescent="0.35"/>
    <row r="38638" s="8" customFormat="1" x14ac:dyDescent="0.35"/>
    <row r="38639" s="8" customFormat="1" x14ac:dyDescent="0.35"/>
    <row r="38640" s="8" customFormat="1" x14ac:dyDescent="0.35"/>
    <row r="38641" s="8" customFormat="1" x14ac:dyDescent="0.35"/>
    <row r="38642" s="8" customFormat="1" x14ac:dyDescent="0.35"/>
    <row r="38643" s="8" customFormat="1" x14ac:dyDescent="0.35"/>
    <row r="38644" s="8" customFormat="1" x14ac:dyDescent="0.35"/>
    <row r="38645" s="8" customFormat="1" x14ac:dyDescent="0.35"/>
    <row r="38646" s="8" customFormat="1" x14ac:dyDescent="0.35"/>
    <row r="38647" s="8" customFormat="1" x14ac:dyDescent="0.35"/>
    <row r="38648" s="8" customFormat="1" x14ac:dyDescent="0.35"/>
    <row r="38649" s="8" customFormat="1" x14ac:dyDescent="0.35"/>
    <row r="38650" s="8" customFormat="1" x14ac:dyDescent="0.35"/>
    <row r="38651" s="8" customFormat="1" x14ac:dyDescent="0.35"/>
    <row r="38652" s="8" customFormat="1" x14ac:dyDescent="0.35"/>
    <row r="38653" s="8" customFormat="1" x14ac:dyDescent="0.35"/>
    <row r="38654" s="8" customFormat="1" x14ac:dyDescent="0.35"/>
    <row r="38655" s="8" customFormat="1" x14ac:dyDescent="0.35"/>
    <row r="38656" s="8" customFormat="1" x14ac:dyDescent="0.35"/>
    <row r="38657" s="8" customFormat="1" x14ac:dyDescent="0.35"/>
    <row r="38658" s="8" customFormat="1" x14ac:dyDescent="0.35"/>
    <row r="38659" s="8" customFormat="1" x14ac:dyDescent="0.35"/>
    <row r="38660" s="8" customFormat="1" x14ac:dyDescent="0.35"/>
    <row r="38661" s="8" customFormat="1" x14ac:dyDescent="0.35"/>
    <row r="38662" s="8" customFormat="1" x14ac:dyDescent="0.35"/>
    <row r="38663" s="8" customFormat="1" x14ac:dyDescent="0.35"/>
    <row r="38664" s="8" customFormat="1" x14ac:dyDescent="0.35"/>
    <row r="38665" s="8" customFormat="1" x14ac:dyDescent="0.35"/>
    <row r="38666" s="8" customFormat="1" x14ac:dyDescent="0.35"/>
    <row r="38667" s="8" customFormat="1" x14ac:dyDescent="0.35"/>
    <row r="38668" s="8" customFormat="1" x14ac:dyDescent="0.35"/>
    <row r="38669" s="8" customFormat="1" x14ac:dyDescent="0.35"/>
    <row r="38670" s="8" customFormat="1" x14ac:dyDescent="0.35"/>
    <row r="38671" s="8" customFormat="1" x14ac:dyDescent="0.35"/>
    <row r="38672" s="8" customFormat="1" x14ac:dyDescent="0.35"/>
    <row r="38673" s="8" customFormat="1" x14ac:dyDescent="0.35"/>
    <row r="38674" s="8" customFormat="1" x14ac:dyDescent="0.35"/>
    <row r="38675" s="8" customFormat="1" x14ac:dyDescent="0.35"/>
    <row r="38676" s="8" customFormat="1" x14ac:dyDescent="0.35"/>
    <row r="38677" s="8" customFormat="1" x14ac:dyDescent="0.35"/>
    <row r="38678" s="8" customFormat="1" x14ac:dyDescent="0.35"/>
    <row r="38679" s="8" customFormat="1" x14ac:dyDescent="0.35"/>
    <row r="38680" s="8" customFormat="1" x14ac:dyDescent="0.35"/>
    <row r="38681" s="8" customFormat="1" x14ac:dyDescent="0.35"/>
    <row r="38682" s="8" customFormat="1" x14ac:dyDescent="0.35"/>
    <row r="38683" s="8" customFormat="1" x14ac:dyDescent="0.35"/>
    <row r="38684" s="8" customFormat="1" x14ac:dyDescent="0.35"/>
    <row r="38685" s="8" customFormat="1" x14ac:dyDescent="0.35"/>
    <row r="38686" s="8" customFormat="1" x14ac:dyDescent="0.35"/>
    <row r="38687" s="8" customFormat="1" x14ac:dyDescent="0.35"/>
    <row r="38688" s="8" customFormat="1" x14ac:dyDescent="0.35"/>
    <row r="38689" s="8" customFormat="1" x14ac:dyDescent="0.35"/>
    <row r="38690" s="8" customFormat="1" x14ac:dyDescent="0.35"/>
    <row r="38691" s="8" customFormat="1" x14ac:dyDescent="0.35"/>
    <row r="38692" s="8" customFormat="1" x14ac:dyDescent="0.35"/>
    <row r="38693" s="8" customFormat="1" x14ac:dyDescent="0.35"/>
    <row r="38694" s="8" customFormat="1" x14ac:dyDescent="0.35"/>
    <row r="38695" s="8" customFormat="1" x14ac:dyDescent="0.35"/>
    <row r="38696" s="8" customFormat="1" x14ac:dyDescent="0.35"/>
    <row r="38697" s="8" customFormat="1" x14ac:dyDescent="0.35"/>
    <row r="38698" s="8" customFormat="1" x14ac:dyDescent="0.35"/>
    <row r="38699" s="8" customFormat="1" x14ac:dyDescent="0.35"/>
    <row r="38700" s="8" customFormat="1" x14ac:dyDescent="0.35"/>
    <row r="38701" s="8" customFormat="1" x14ac:dyDescent="0.35"/>
    <row r="38702" s="8" customFormat="1" x14ac:dyDescent="0.35"/>
    <row r="38703" s="8" customFormat="1" x14ac:dyDescent="0.35"/>
    <row r="38704" s="8" customFormat="1" x14ac:dyDescent="0.35"/>
    <row r="38705" s="8" customFormat="1" x14ac:dyDescent="0.35"/>
    <row r="38706" s="8" customFormat="1" x14ac:dyDescent="0.35"/>
    <row r="38707" s="8" customFormat="1" x14ac:dyDescent="0.35"/>
    <row r="38708" s="8" customFormat="1" x14ac:dyDescent="0.35"/>
    <row r="38709" s="8" customFormat="1" x14ac:dyDescent="0.35"/>
    <row r="38710" s="8" customFormat="1" x14ac:dyDescent="0.35"/>
    <row r="38711" s="8" customFormat="1" x14ac:dyDescent="0.35"/>
    <row r="38712" s="8" customFormat="1" x14ac:dyDescent="0.35"/>
    <row r="38713" s="8" customFormat="1" x14ac:dyDescent="0.35"/>
    <row r="38714" s="8" customFormat="1" x14ac:dyDescent="0.35"/>
    <row r="38715" s="8" customFormat="1" x14ac:dyDescent="0.35"/>
    <row r="38716" s="8" customFormat="1" x14ac:dyDescent="0.35"/>
    <row r="38717" s="8" customFormat="1" x14ac:dyDescent="0.35"/>
    <row r="38718" s="8" customFormat="1" x14ac:dyDescent="0.35"/>
    <row r="38719" s="8" customFormat="1" x14ac:dyDescent="0.35"/>
    <row r="38720" s="8" customFormat="1" x14ac:dyDescent="0.35"/>
    <row r="38721" s="8" customFormat="1" x14ac:dyDescent="0.35"/>
    <row r="38722" s="8" customFormat="1" x14ac:dyDescent="0.35"/>
    <row r="38723" s="8" customFormat="1" x14ac:dyDescent="0.35"/>
    <row r="38724" s="8" customFormat="1" x14ac:dyDescent="0.35"/>
    <row r="38725" s="8" customFormat="1" x14ac:dyDescent="0.35"/>
    <row r="38726" s="8" customFormat="1" x14ac:dyDescent="0.35"/>
    <row r="38727" s="8" customFormat="1" x14ac:dyDescent="0.35"/>
    <row r="38728" s="8" customFormat="1" x14ac:dyDescent="0.35"/>
    <row r="38729" s="8" customFormat="1" x14ac:dyDescent="0.35"/>
    <row r="38730" s="8" customFormat="1" x14ac:dyDescent="0.35"/>
    <row r="38731" s="8" customFormat="1" x14ac:dyDescent="0.35"/>
    <row r="38732" s="8" customFormat="1" x14ac:dyDescent="0.35"/>
    <row r="38733" s="8" customFormat="1" x14ac:dyDescent="0.35"/>
    <row r="38734" s="8" customFormat="1" x14ac:dyDescent="0.35"/>
    <row r="38735" s="8" customFormat="1" x14ac:dyDescent="0.35"/>
    <row r="38736" s="8" customFormat="1" x14ac:dyDescent="0.35"/>
    <row r="38737" s="8" customFormat="1" x14ac:dyDescent="0.35"/>
    <row r="38738" s="8" customFormat="1" x14ac:dyDescent="0.35"/>
    <row r="38739" s="8" customFormat="1" x14ac:dyDescent="0.35"/>
    <row r="38740" s="8" customFormat="1" x14ac:dyDescent="0.35"/>
    <row r="38741" s="8" customFormat="1" x14ac:dyDescent="0.35"/>
    <row r="38742" s="8" customFormat="1" x14ac:dyDescent="0.35"/>
    <row r="38743" s="8" customFormat="1" x14ac:dyDescent="0.35"/>
    <row r="38744" s="8" customFormat="1" x14ac:dyDescent="0.35"/>
    <row r="38745" s="8" customFormat="1" x14ac:dyDescent="0.35"/>
    <row r="38746" s="8" customFormat="1" x14ac:dyDescent="0.35"/>
    <row r="38747" s="8" customFormat="1" x14ac:dyDescent="0.35"/>
    <row r="38748" s="8" customFormat="1" x14ac:dyDescent="0.35"/>
    <row r="38749" s="8" customFormat="1" x14ac:dyDescent="0.35"/>
    <row r="38750" s="8" customFormat="1" x14ac:dyDescent="0.35"/>
    <row r="38751" s="8" customFormat="1" x14ac:dyDescent="0.35"/>
    <row r="38752" s="8" customFormat="1" x14ac:dyDescent="0.35"/>
    <row r="38753" s="8" customFormat="1" x14ac:dyDescent="0.35"/>
    <row r="38754" s="8" customFormat="1" x14ac:dyDescent="0.35"/>
    <row r="38755" s="8" customFormat="1" x14ac:dyDescent="0.35"/>
    <row r="38756" s="8" customFormat="1" x14ac:dyDescent="0.35"/>
    <row r="38757" s="8" customFormat="1" x14ac:dyDescent="0.35"/>
    <row r="38758" s="8" customFormat="1" x14ac:dyDescent="0.35"/>
    <row r="38759" s="8" customFormat="1" x14ac:dyDescent="0.35"/>
    <row r="38760" s="8" customFormat="1" x14ac:dyDescent="0.35"/>
    <row r="38761" s="8" customFormat="1" x14ac:dyDescent="0.35"/>
    <row r="38762" s="8" customFormat="1" x14ac:dyDescent="0.35"/>
    <row r="38763" s="8" customFormat="1" x14ac:dyDescent="0.35"/>
    <row r="38764" s="8" customFormat="1" x14ac:dyDescent="0.35"/>
    <row r="38765" s="8" customFormat="1" x14ac:dyDescent="0.35"/>
    <row r="38766" s="8" customFormat="1" x14ac:dyDescent="0.35"/>
    <row r="38767" s="8" customFormat="1" x14ac:dyDescent="0.35"/>
    <row r="38768" s="8" customFormat="1" x14ac:dyDescent="0.35"/>
    <row r="38769" s="8" customFormat="1" x14ac:dyDescent="0.35"/>
    <row r="38770" s="8" customFormat="1" x14ac:dyDescent="0.35"/>
    <row r="38771" s="8" customFormat="1" x14ac:dyDescent="0.35"/>
    <row r="38772" s="8" customFormat="1" x14ac:dyDescent="0.35"/>
    <row r="38773" s="8" customFormat="1" x14ac:dyDescent="0.35"/>
    <row r="38774" s="8" customFormat="1" x14ac:dyDescent="0.35"/>
    <row r="38775" s="8" customFormat="1" x14ac:dyDescent="0.35"/>
    <row r="38776" s="8" customFormat="1" x14ac:dyDescent="0.35"/>
    <row r="38777" s="8" customFormat="1" x14ac:dyDescent="0.35"/>
    <row r="38778" s="8" customFormat="1" x14ac:dyDescent="0.35"/>
    <row r="38779" s="8" customFormat="1" x14ac:dyDescent="0.35"/>
    <row r="38780" s="8" customFormat="1" x14ac:dyDescent="0.35"/>
    <row r="38781" s="8" customFormat="1" x14ac:dyDescent="0.35"/>
    <row r="38782" s="8" customFormat="1" x14ac:dyDescent="0.35"/>
    <row r="38783" s="8" customFormat="1" x14ac:dyDescent="0.35"/>
    <row r="38784" s="8" customFormat="1" x14ac:dyDescent="0.35"/>
    <row r="38785" s="8" customFormat="1" x14ac:dyDescent="0.35"/>
    <row r="38786" s="8" customFormat="1" x14ac:dyDescent="0.35"/>
    <row r="38787" s="8" customFormat="1" x14ac:dyDescent="0.35"/>
    <row r="38788" s="8" customFormat="1" x14ac:dyDescent="0.35"/>
    <row r="38789" s="8" customFormat="1" x14ac:dyDescent="0.35"/>
    <row r="38790" s="8" customFormat="1" x14ac:dyDescent="0.35"/>
    <row r="38791" s="8" customFormat="1" x14ac:dyDescent="0.35"/>
    <row r="38792" s="8" customFormat="1" x14ac:dyDescent="0.35"/>
    <row r="38793" s="8" customFormat="1" x14ac:dyDescent="0.35"/>
    <row r="38794" s="8" customFormat="1" x14ac:dyDescent="0.35"/>
    <row r="38795" s="8" customFormat="1" x14ac:dyDescent="0.35"/>
    <row r="38796" s="8" customFormat="1" x14ac:dyDescent="0.35"/>
    <row r="38797" s="8" customFormat="1" x14ac:dyDescent="0.35"/>
    <row r="38798" s="8" customFormat="1" x14ac:dyDescent="0.35"/>
    <row r="38799" s="8" customFormat="1" x14ac:dyDescent="0.35"/>
    <row r="38800" s="8" customFormat="1" x14ac:dyDescent="0.35"/>
    <row r="38801" s="8" customFormat="1" x14ac:dyDescent="0.35"/>
    <row r="38802" s="8" customFormat="1" x14ac:dyDescent="0.35"/>
    <row r="38803" s="8" customFormat="1" x14ac:dyDescent="0.35"/>
    <row r="38804" s="8" customFormat="1" x14ac:dyDescent="0.35"/>
    <row r="38805" s="8" customFormat="1" x14ac:dyDescent="0.35"/>
    <row r="38806" s="8" customFormat="1" x14ac:dyDescent="0.35"/>
    <row r="38807" s="8" customFormat="1" x14ac:dyDescent="0.35"/>
    <row r="38808" s="8" customFormat="1" x14ac:dyDescent="0.35"/>
    <row r="38809" s="8" customFormat="1" x14ac:dyDescent="0.35"/>
    <row r="38810" s="8" customFormat="1" x14ac:dyDescent="0.35"/>
    <row r="38811" s="8" customFormat="1" x14ac:dyDescent="0.35"/>
    <row r="38812" s="8" customFormat="1" x14ac:dyDescent="0.35"/>
    <row r="38813" s="8" customFormat="1" x14ac:dyDescent="0.35"/>
    <row r="38814" s="8" customFormat="1" x14ac:dyDescent="0.35"/>
    <row r="38815" s="8" customFormat="1" x14ac:dyDescent="0.35"/>
    <row r="38816" s="8" customFormat="1" x14ac:dyDescent="0.35"/>
    <row r="38817" s="8" customFormat="1" x14ac:dyDescent="0.35"/>
    <row r="38818" s="8" customFormat="1" x14ac:dyDescent="0.35"/>
    <row r="38819" s="8" customFormat="1" x14ac:dyDescent="0.35"/>
    <row r="38820" s="8" customFormat="1" x14ac:dyDescent="0.35"/>
    <row r="38821" s="8" customFormat="1" x14ac:dyDescent="0.35"/>
    <row r="38822" s="8" customFormat="1" x14ac:dyDescent="0.35"/>
    <row r="38823" s="8" customFormat="1" x14ac:dyDescent="0.35"/>
    <row r="38824" s="8" customFormat="1" x14ac:dyDescent="0.35"/>
    <row r="38825" s="8" customFormat="1" x14ac:dyDescent="0.35"/>
    <row r="38826" s="8" customFormat="1" x14ac:dyDescent="0.35"/>
    <row r="38827" s="8" customFormat="1" x14ac:dyDescent="0.35"/>
    <row r="38828" s="8" customFormat="1" x14ac:dyDescent="0.35"/>
    <row r="38829" s="8" customFormat="1" x14ac:dyDescent="0.35"/>
    <row r="38830" s="8" customFormat="1" x14ac:dyDescent="0.35"/>
    <row r="38831" s="8" customFormat="1" x14ac:dyDescent="0.35"/>
    <row r="38832" s="8" customFormat="1" x14ac:dyDescent="0.35"/>
    <row r="38833" s="8" customFormat="1" x14ac:dyDescent="0.35"/>
    <row r="38834" s="8" customFormat="1" x14ac:dyDescent="0.35"/>
    <row r="38835" s="8" customFormat="1" x14ac:dyDescent="0.35"/>
    <row r="38836" s="8" customFormat="1" x14ac:dyDescent="0.35"/>
    <row r="38837" s="8" customFormat="1" x14ac:dyDescent="0.35"/>
    <row r="38838" s="8" customFormat="1" x14ac:dyDescent="0.35"/>
    <row r="38839" s="8" customFormat="1" x14ac:dyDescent="0.35"/>
    <row r="38840" s="8" customFormat="1" x14ac:dyDescent="0.35"/>
    <row r="38841" s="8" customFormat="1" x14ac:dyDescent="0.35"/>
    <row r="38842" s="8" customFormat="1" x14ac:dyDescent="0.35"/>
    <row r="38843" s="8" customFormat="1" x14ac:dyDescent="0.35"/>
    <row r="38844" s="8" customFormat="1" x14ac:dyDescent="0.35"/>
    <row r="38845" s="8" customFormat="1" x14ac:dyDescent="0.35"/>
    <row r="38846" s="8" customFormat="1" x14ac:dyDescent="0.35"/>
    <row r="38847" s="8" customFormat="1" x14ac:dyDescent="0.35"/>
    <row r="38848" s="8" customFormat="1" x14ac:dyDescent="0.35"/>
    <row r="38849" s="8" customFormat="1" x14ac:dyDescent="0.35"/>
    <row r="38850" s="8" customFormat="1" x14ac:dyDescent="0.35"/>
    <row r="38851" s="8" customFormat="1" x14ac:dyDescent="0.35"/>
    <row r="38852" s="8" customFormat="1" x14ac:dyDescent="0.35"/>
    <row r="38853" s="8" customFormat="1" x14ac:dyDescent="0.35"/>
    <row r="38854" s="8" customFormat="1" x14ac:dyDescent="0.35"/>
    <row r="38855" s="8" customFormat="1" x14ac:dyDescent="0.35"/>
    <row r="38856" s="8" customFormat="1" x14ac:dyDescent="0.35"/>
    <row r="38857" s="8" customFormat="1" x14ac:dyDescent="0.35"/>
    <row r="38858" s="8" customFormat="1" x14ac:dyDescent="0.35"/>
    <row r="38859" s="8" customFormat="1" x14ac:dyDescent="0.35"/>
    <row r="38860" s="8" customFormat="1" x14ac:dyDescent="0.35"/>
    <row r="38861" s="8" customFormat="1" x14ac:dyDescent="0.35"/>
    <row r="38862" s="8" customFormat="1" x14ac:dyDescent="0.35"/>
    <row r="38863" s="8" customFormat="1" x14ac:dyDescent="0.35"/>
    <row r="38864" s="8" customFormat="1" x14ac:dyDescent="0.35"/>
    <row r="38865" s="8" customFormat="1" x14ac:dyDescent="0.35"/>
    <row r="38866" s="8" customFormat="1" x14ac:dyDescent="0.35"/>
    <row r="38867" s="8" customFormat="1" x14ac:dyDescent="0.35"/>
    <row r="38868" s="8" customFormat="1" x14ac:dyDescent="0.35"/>
    <row r="38869" s="8" customFormat="1" x14ac:dyDescent="0.35"/>
    <row r="38870" s="8" customFormat="1" x14ac:dyDescent="0.35"/>
    <row r="38871" s="8" customFormat="1" x14ac:dyDescent="0.35"/>
    <row r="38872" s="8" customFormat="1" x14ac:dyDescent="0.35"/>
    <row r="38873" s="8" customFormat="1" x14ac:dyDescent="0.35"/>
    <row r="38874" s="8" customFormat="1" x14ac:dyDescent="0.35"/>
    <row r="38875" s="8" customFormat="1" x14ac:dyDescent="0.35"/>
    <row r="38876" s="8" customFormat="1" x14ac:dyDescent="0.35"/>
    <row r="38877" s="8" customFormat="1" x14ac:dyDescent="0.35"/>
    <row r="38878" s="8" customFormat="1" x14ac:dyDescent="0.35"/>
    <row r="38879" s="8" customFormat="1" x14ac:dyDescent="0.35"/>
    <row r="38880" s="8" customFormat="1" x14ac:dyDescent="0.35"/>
    <row r="38881" s="8" customFormat="1" x14ac:dyDescent="0.35"/>
    <row r="38882" s="8" customFormat="1" x14ac:dyDescent="0.35"/>
    <row r="38883" s="8" customFormat="1" x14ac:dyDescent="0.35"/>
    <row r="38884" s="8" customFormat="1" x14ac:dyDescent="0.35"/>
    <row r="38885" s="8" customFormat="1" x14ac:dyDescent="0.35"/>
    <row r="38886" s="8" customFormat="1" x14ac:dyDescent="0.35"/>
    <row r="38887" s="8" customFormat="1" x14ac:dyDescent="0.35"/>
    <row r="38888" s="8" customFormat="1" x14ac:dyDescent="0.35"/>
    <row r="38889" s="8" customFormat="1" x14ac:dyDescent="0.35"/>
    <row r="38890" s="8" customFormat="1" x14ac:dyDescent="0.35"/>
    <row r="38891" s="8" customFormat="1" x14ac:dyDescent="0.35"/>
    <row r="38892" s="8" customFormat="1" x14ac:dyDescent="0.35"/>
    <row r="38893" s="8" customFormat="1" x14ac:dyDescent="0.35"/>
    <row r="38894" s="8" customFormat="1" x14ac:dyDescent="0.35"/>
    <row r="38895" s="8" customFormat="1" x14ac:dyDescent="0.35"/>
    <row r="38896" s="8" customFormat="1" x14ac:dyDescent="0.35"/>
    <row r="38897" s="8" customFormat="1" x14ac:dyDescent="0.35"/>
    <row r="38898" s="8" customFormat="1" x14ac:dyDescent="0.35"/>
    <row r="38899" s="8" customFormat="1" x14ac:dyDescent="0.35"/>
    <row r="38900" s="8" customFormat="1" x14ac:dyDescent="0.35"/>
    <row r="38901" s="8" customFormat="1" x14ac:dyDescent="0.35"/>
    <row r="38902" s="8" customFormat="1" x14ac:dyDescent="0.35"/>
    <row r="38903" s="8" customFormat="1" x14ac:dyDescent="0.35"/>
    <row r="38904" s="8" customFormat="1" x14ac:dyDescent="0.35"/>
    <row r="38905" s="8" customFormat="1" x14ac:dyDescent="0.35"/>
    <row r="38906" s="8" customFormat="1" x14ac:dyDescent="0.35"/>
    <row r="38907" s="8" customFormat="1" x14ac:dyDescent="0.35"/>
    <row r="38908" s="8" customFormat="1" x14ac:dyDescent="0.35"/>
    <row r="38909" s="8" customFormat="1" x14ac:dyDescent="0.35"/>
    <row r="38910" s="8" customFormat="1" x14ac:dyDescent="0.35"/>
    <row r="38911" s="8" customFormat="1" x14ac:dyDescent="0.35"/>
    <row r="38912" s="8" customFormat="1" x14ac:dyDescent="0.35"/>
    <row r="38913" s="8" customFormat="1" x14ac:dyDescent="0.35"/>
    <row r="38914" s="8" customFormat="1" x14ac:dyDescent="0.35"/>
    <row r="38915" s="8" customFormat="1" x14ac:dyDescent="0.35"/>
    <row r="38916" s="8" customFormat="1" x14ac:dyDescent="0.35"/>
    <row r="38917" s="8" customFormat="1" x14ac:dyDescent="0.35"/>
    <row r="38918" s="8" customFormat="1" x14ac:dyDescent="0.35"/>
    <row r="38919" s="8" customFormat="1" x14ac:dyDescent="0.35"/>
    <row r="38920" s="8" customFormat="1" x14ac:dyDescent="0.35"/>
    <row r="38921" s="8" customFormat="1" x14ac:dyDescent="0.35"/>
    <row r="38922" s="8" customFormat="1" x14ac:dyDescent="0.35"/>
    <row r="38923" s="8" customFormat="1" x14ac:dyDescent="0.35"/>
    <row r="38924" s="8" customFormat="1" x14ac:dyDescent="0.35"/>
    <row r="38925" s="8" customFormat="1" x14ac:dyDescent="0.35"/>
    <row r="38926" s="8" customFormat="1" x14ac:dyDescent="0.35"/>
    <row r="38927" s="8" customFormat="1" x14ac:dyDescent="0.35"/>
    <row r="38928" s="8" customFormat="1" x14ac:dyDescent="0.35"/>
    <row r="38929" s="8" customFormat="1" x14ac:dyDescent="0.35"/>
    <row r="38930" s="8" customFormat="1" x14ac:dyDescent="0.35"/>
    <row r="38931" s="8" customFormat="1" x14ac:dyDescent="0.35"/>
    <row r="38932" s="8" customFormat="1" x14ac:dyDescent="0.35"/>
    <row r="38933" s="8" customFormat="1" x14ac:dyDescent="0.35"/>
    <row r="38934" s="8" customFormat="1" x14ac:dyDescent="0.35"/>
    <row r="38935" s="8" customFormat="1" x14ac:dyDescent="0.35"/>
    <row r="38936" s="8" customFormat="1" x14ac:dyDescent="0.35"/>
    <row r="38937" s="8" customFormat="1" x14ac:dyDescent="0.35"/>
    <row r="38938" s="8" customFormat="1" x14ac:dyDescent="0.35"/>
    <row r="38939" s="8" customFormat="1" x14ac:dyDescent="0.35"/>
    <row r="38940" s="8" customFormat="1" x14ac:dyDescent="0.35"/>
    <row r="38941" s="8" customFormat="1" x14ac:dyDescent="0.35"/>
    <row r="38942" s="8" customFormat="1" x14ac:dyDescent="0.35"/>
    <row r="38943" s="8" customFormat="1" x14ac:dyDescent="0.35"/>
    <row r="38944" s="8" customFormat="1" x14ac:dyDescent="0.35"/>
    <row r="38945" s="8" customFormat="1" x14ac:dyDescent="0.35"/>
    <row r="38946" s="8" customFormat="1" x14ac:dyDescent="0.35"/>
    <row r="38947" s="8" customFormat="1" x14ac:dyDescent="0.35"/>
    <row r="38948" s="8" customFormat="1" x14ac:dyDescent="0.35"/>
    <row r="38949" s="8" customFormat="1" x14ac:dyDescent="0.35"/>
    <row r="38950" s="8" customFormat="1" x14ac:dyDescent="0.35"/>
    <row r="38951" s="8" customFormat="1" x14ac:dyDescent="0.35"/>
    <row r="38952" s="8" customFormat="1" x14ac:dyDescent="0.35"/>
    <row r="38953" s="8" customFormat="1" x14ac:dyDescent="0.35"/>
    <row r="38954" s="8" customFormat="1" x14ac:dyDescent="0.35"/>
    <row r="38955" s="8" customFormat="1" x14ac:dyDescent="0.35"/>
    <row r="38956" s="8" customFormat="1" x14ac:dyDescent="0.35"/>
    <row r="38957" s="8" customFormat="1" x14ac:dyDescent="0.35"/>
    <row r="38958" s="8" customFormat="1" x14ac:dyDescent="0.35"/>
    <row r="38959" s="8" customFormat="1" x14ac:dyDescent="0.35"/>
    <row r="38960" s="8" customFormat="1" x14ac:dyDescent="0.35"/>
    <row r="38961" s="8" customFormat="1" x14ac:dyDescent="0.35"/>
    <row r="38962" s="8" customFormat="1" x14ac:dyDescent="0.35"/>
    <row r="38963" s="8" customFormat="1" x14ac:dyDescent="0.35"/>
    <row r="38964" s="8" customFormat="1" x14ac:dyDescent="0.35"/>
    <row r="38965" s="8" customFormat="1" x14ac:dyDescent="0.35"/>
    <row r="38966" s="8" customFormat="1" x14ac:dyDescent="0.35"/>
    <row r="38967" s="8" customFormat="1" x14ac:dyDescent="0.35"/>
    <row r="38968" s="8" customFormat="1" x14ac:dyDescent="0.35"/>
    <row r="38969" s="8" customFormat="1" x14ac:dyDescent="0.35"/>
    <row r="38970" s="8" customFormat="1" x14ac:dyDescent="0.35"/>
    <row r="38971" s="8" customFormat="1" x14ac:dyDescent="0.35"/>
    <row r="38972" s="8" customFormat="1" x14ac:dyDescent="0.35"/>
    <row r="38973" s="8" customFormat="1" x14ac:dyDescent="0.35"/>
    <row r="38974" s="8" customFormat="1" x14ac:dyDescent="0.35"/>
    <row r="38975" s="8" customFormat="1" x14ac:dyDescent="0.35"/>
    <row r="38976" s="8" customFormat="1" x14ac:dyDescent="0.35"/>
    <row r="38977" s="8" customFormat="1" x14ac:dyDescent="0.35"/>
    <row r="38978" s="8" customFormat="1" x14ac:dyDescent="0.35"/>
    <row r="38979" s="8" customFormat="1" x14ac:dyDescent="0.35"/>
    <row r="38980" s="8" customFormat="1" x14ac:dyDescent="0.35"/>
    <row r="38981" s="8" customFormat="1" x14ac:dyDescent="0.35"/>
    <row r="38982" s="8" customFormat="1" x14ac:dyDescent="0.35"/>
    <row r="38983" s="8" customFormat="1" x14ac:dyDescent="0.35"/>
    <row r="38984" s="8" customFormat="1" x14ac:dyDescent="0.35"/>
    <row r="38985" s="8" customFormat="1" x14ac:dyDescent="0.35"/>
    <row r="38986" s="8" customFormat="1" x14ac:dyDescent="0.35"/>
    <row r="38987" s="8" customFormat="1" x14ac:dyDescent="0.35"/>
    <row r="38988" s="8" customFormat="1" x14ac:dyDescent="0.35"/>
    <row r="38989" s="8" customFormat="1" x14ac:dyDescent="0.35"/>
    <row r="38990" s="8" customFormat="1" x14ac:dyDescent="0.35"/>
    <row r="38991" s="8" customFormat="1" x14ac:dyDescent="0.35"/>
    <row r="38992" s="8" customFormat="1" x14ac:dyDescent="0.35"/>
    <row r="38993" s="8" customFormat="1" x14ac:dyDescent="0.35"/>
    <row r="38994" s="8" customFormat="1" x14ac:dyDescent="0.35"/>
    <row r="38995" s="8" customFormat="1" x14ac:dyDescent="0.35"/>
    <row r="38996" s="8" customFormat="1" x14ac:dyDescent="0.35"/>
    <row r="38997" s="8" customFormat="1" x14ac:dyDescent="0.35"/>
    <row r="38998" s="8" customFormat="1" x14ac:dyDescent="0.35"/>
    <row r="38999" s="8" customFormat="1" x14ac:dyDescent="0.35"/>
    <row r="39000" s="8" customFormat="1" x14ac:dyDescent="0.35"/>
    <row r="39001" s="8" customFormat="1" x14ac:dyDescent="0.35"/>
    <row r="39002" s="8" customFormat="1" x14ac:dyDescent="0.35"/>
    <row r="39003" s="8" customFormat="1" x14ac:dyDescent="0.35"/>
    <row r="39004" s="8" customFormat="1" x14ac:dyDescent="0.35"/>
    <row r="39005" s="8" customFormat="1" x14ac:dyDescent="0.35"/>
    <row r="39006" s="8" customFormat="1" x14ac:dyDescent="0.35"/>
    <row r="39007" s="8" customFormat="1" x14ac:dyDescent="0.35"/>
    <row r="39008" s="8" customFormat="1" x14ac:dyDescent="0.35"/>
    <row r="39009" s="8" customFormat="1" x14ac:dyDescent="0.35"/>
    <row r="39010" s="8" customFormat="1" x14ac:dyDescent="0.35"/>
    <row r="39011" s="8" customFormat="1" x14ac:dyDescent="0.35"/>
    <row r="39012" s="8" customFormat="1" x14ac:dyDescent="0.35"/>
    <row r="39013" s="8" customFormat="1" x14ac:dyDescent="0.35"/>
    <row r="39014" s="8" customFormat="1" x14ac:dyDescent="0.35"/>
    <row r="39015" s="8" customFormat="1" x14ac:dyDescent="0.35"/>
    <row r="39016" s="8" customFormat="1" x14ac:dyDescent="0.35"/>
    <row r="39017" s="8" customFormat="1" x14ac:dyDescent="0.35"/>
    <row r="39018" s="8" customFormat="1" x14ac:dyDescent="0.35"/>
    <row r="39019" s="8" customFormat="1" x14ac:dyDescent="0.35"/>
    <row r="39020" s="8" customFormat="1" x14ac:dyDescent="0.35"/>
    <row r="39021" s="8" customFormat="1" x14ac:dyDescent="0.35"/>
    <row r="39022" s="8" customFormat="1" x14ac:dyDescent="0.35"/>
    <row r="39023" s="8" customFormat="1" x14ac:dyDescent="0.35"/>
    <row r="39024" s="8" customFormat="1" x14ac:dyDescent="0.35"/>
    <row r="39025" s="8" customFormat="1" x14ac:dyDescent="0.35"/>
    <row r="39026" s="8" customFormat="1" x14ac:dyDescent="0.35"/>
    <row r="39027" s="8" customFormat="1" x14ac:dyDescent="0.35"/>
    <row r="39028" s="8" customFormat="1" x14ac:dyDescent="0.35"/>
    <row r="39029" s="8" customFormat="1" x14ac:dyDescent="0.35"/>
    <row r="39030" s="8" customFormat="1" x14ac:dyDescent="0.35"/>
    <row r="39031" s="8" customFormat="1" x14ac:dyDescent="0.35"/>
    <row r="39032" s="8" customFormat="1" x14ac:dyDescent="0.35"/>
    <row r="39033" s="8" customFormat="1" x14ac:dyDescent="0.35"/>
    <row r="39034" s="8" customFormat="1" x14ac:dyDescent="0.35"/>
    <row r="39035" s="8" customFormat="1" x14ac:dyDescent="0.35"/>
    <row r="39036" s="8" customFormat="1" x14ac:dyDescent="0.35"/>
    <row r="39037" s="8" customFormat="1" x14ac:dyDescent="0.35"/>
    <row r="39038" s="8" customFormat="1" x14ac:dyDescent="0.35"/>
    <row r="39039" s="8" customFormat="1" x14ac:dyDescent="0.35"/>
    <row r="39040" s="8" customFormat="1" x14ac:dyDescent="0.35"/>
    <row r="39041" s="8" customFormat="1" x14ac:dyDescent="0.35"/>
    <row r="39042" s="8" customFormat="1" x14ac:dyDescent="0.35"/>
    <row r="39043" s="8" customFormat="1" x14ac:dyDescent="0.35"/>
    <row r="39044" s="8" customFormat="1" x14ac:dyDescent="0.35"/>
    <row r="39045" s="8" customFormat="1" x14ac:dyDescent="0.35"/>
    <row r="39046" s="8" customFormat="1" x14ac:dyDescent="0.35"/>
    <row r="39047" s="8" customFormat="1" x14ac:dyDescent="0.35"/>
    <row r="39048" s="8" customFormat="1" x14ac:dyDescent="0.35"/>
    <row r="39049" s="8" customFormat="1" x14ac:dyDescent="0.35"/>
    <row r="39050" s="8" customFormat="1" x14ac:dyDescent="0.35"/>
    <row r="39051" s="8" customFormat="1" x14ac:dyDescent="0.35"/>
    <row r="39052" s="8" customFormat="1" x14ac:dyDescent="0.35"/>
    <row r="39053" s="8" customFormat="1" x14ac:dyDescent="0.35"/>
    <row r="39054" s="8" customFormat="1" x14ac:dyDescent="0.35"/>
    <row r="39055" s="8" customFormat="1" x14ac:dyDescent="0.35"/>
    <row r="39056" s="8" customFormat="1" x14ac:dyDescent="0.35"/>
    <row r="39057" s="8" customFormat="1" x14ac:dyDescent="0.35"/>
    <row r="39058" s="8" customFormat="1" x14ac:dyDescent="0.35"/>
    <row r="39059" s="8" customFormat="1" x14ac:dyDescent="0.35"/>
    <row r="39060" s="8" customFormat="1" x14ac:dyDescent="0.35"/>
    <row r="39061" s="8" customFormat="1" x14ac:dyDescent="0.35"/>
    <row r="39062" s="8" customFormat="1" x14ac:dyDescent="0.35"/>
    <row r="39063" s="8" customFormat="1" x14ac:dyDescent="0.35"/>
    <row r="39064" s="8" customFormat="1" x14ac:dyDescent="0.35"/>
    <row r="39065" s="8" customFormat="1" x14ac:dyDescent="0.35"/>
    <row r="39066" s="8" customFormat="1" x14ac:dyDescent="0.35"/>
    <row r="39067" s="8" customFormat="1" x14ac:dyDescent="0.35"/>
    <row r="39068" s="8" customFormat="1" x14ac:dyDescent="0.35"/>
    <row r="39069" s="8" customFormat="1" x14ac:dyDescent="0.35"/>
    <row r="39070" s="8" customFormat="1" x14ac:dyDescent="0.35"/>
    <row r="39071" s="8" customFormat="1" x14ac:dyDescent="0.35"/>
    <row r="39072" s="8" customFormat="1" x14ac:dyDescent="0.35"/>
    <row r="39073" s="8" customFormat="1" x14ac:dyDescent="0.35"/>
    <row r="39074" s="8" customFormat="1" x14ac:dyDescent="0.35"/>
    <row r="39075" s="8" customFormat="1" x14ac:dyDescent="0.35"/>
    <row r="39076" s="8" customFormat="1" x14ac:dyDescent="0.35"/>
    <row r="39077" s="8" customFormat="1" x14ac:dyDescent="0.35"/>
    <row r="39078" s="8" customFormat="1" x14ac:dyDescent="0.35"/>
    <row r="39079" s="8" customFormat="1" x14ac:dyDescent="0.35"/>
    <row r="39080" s="8" customFormat="1" x14ac:dyDescent="0.35"/>
    <row r="39081" s="8" customFormat="1" x14ac:dyDescent="0.35"/>
    <row r="39082" s="8" customFormat="1" x14ac:dyDescent="0.35"/>
    <row r="39083" s="8" customFormat="1" x14ac:dyDescent="0.35"/>
    <row r="39084" s="8" customFormat="1" x14ac:dyDescent="0.35"/>
    <row r="39085" s="8" customFormat="1" x14ac:dyDescent="0.35"/>
    <row r="39086" s="8" customFormat="1" x14ac:dyDescent="0.35"/>
    <row r="39087" s="8" customFormat="1" x14ac:dyDescent="0.35"/>
    <row r="39088" s="8" customFormat="1" x14ac:dyDescent="0.35"/>
    <row r="39089" s="8" customFormat="1" x14ac:dyDescent="0.35"/>
    <row r="39090" s="8" customFormat="1" x14ac:dyDescent="0.35"/>
    <row r="39091" s="8" customFormat="1" x14ac:dyDescent="0.35"/>
    <row r="39092" s="8" customFormat="1" x14ac:dyDescent="0.35"/>
    <row r="39093" s="8" customFormat="1" x14ac:dyDescent="0.35"/>
    <row r="39094" s="8" customFormat="1" x14ac:dyDescent="0.35"/>
    <row r="39095" s="8" customFormat="1" x14ac:dyDescent="0.35"/>
    <row r="39096" s="8" customFormat="1" x14ac:dyDescent="0.35"/>
    <row r="39097" s="8" customFormat="1" x14ac:dyDescent="0.35"/>
    <row r="39098" s="8" customFormat="1" x14ac:dyDescent="0.35"/>
    <row r="39099" s="8" customFormat="1" x14ac:dyDescent="0.35"/>
    <row r="39100" s="8" customFormat="1" x14ac:dyDescent="0.35"/>
    <row r="39101" s="8" customFormat="1" x14ac:dyDescent="0.35"/>
    <row r="39102" s="8" customFormat="1" x14ac:dyDescent="0.35"/>
    <row r="39103" s="8" customFormat="1" x14ac:dyDescent="0.35"/>
    <row r="39104" s="8" customFormat="1" x14ac:dyDescent="0.35"/>
    <row r="39105" s="8" customFormat="1" x14ac:dyDescent="0.35"/>
    <row r="39106" s="8" customFormat="1" x14ac:dyDescent="0.35"/>
    <row r="39107" s="8" customFormat="1" x14ac:dyDescent="0.35"/>
    <row r="39108" s="8" customFormat="1" x14ac:dyDescent="0.35"/>
    <row r="39109" s="8" customFormat="1" x14ac:dyDescent="0.35"/>
    <row r="39110" s="8" customFormat="1" x14ac:dyDescent="0.35"/>
    <row r="39111" s="8" customFormat="1" x14ac:dyDescent="0.35"/>
    <row r="39112" s="8" customFormat="1" x14ac:dyDescent="0.35"/>
    <row r="39113" s="8" customFormat="1" x14ac:dyDescent="0.35"/>
    <row r="39114" s="8" customFormat="1" x14ac:dyDescent="0.35"/>
    <row r="39115" s="8" customFormat="1" x14ac:dyDescent="0.35"/>
    <row r="39116" s="8" customFormat="1" x14ac:dyDescent="0.35"/>
    <row r="39117" s="8" customFormat="1" x14ac:dyDescent="0.35"/>
    <row r="39118" s="8" customFormat="1" x14ac:dyDescent="0.35"/>
    <row r="39119" s="8" customFormat="1" x14ac:dyDescent="0.35"/>
    <row r="39120" s="8" customFormat="1" x14ac:dyDescent="0.35"/>
    <row r="39121" s="8" customFormat="1" x14ac:dyDescent="0.35"/>
    <row r="39122" s="8" customFormat="1" x14ac:dyDescent="0.35"/>
    <row r="39123" s="8" customFormat="1" x14ac:dyDescent="0.35"/>
    <row r="39124" s="8" customFormat="1" x14ac:dyDescent="0.35"/>
    <row r="39125" s="8" customFormat="1" x14ac:dyDescent="0.35"/>
    <row r="39126" s="8" customFormat="1" x14ac:dyDescent="0.35"/>
    <row r="39127" s="8" customFormat="1" x14ac:dyDescent="0.35"/>
    <row r="39128" s="8" customFormat="1" x14ac:dyDescent="0.35"/>
    <row r="39129" s="8" customFormat="1" x14ac:dyDescent="0.35"/>
    <row r="39130" s="8" customFormat="1" x14ac:dyDescent="0.35"/>
    <row r="39131" s="8" customFormat="1" x14ac:dyDescent="0.35"/>
    <row r="39132" s="8" customFormat="1" x14ac:dyDescent="0.35"/>
    <row r="39133" s="8" customFormat="1" x14ac:dyDescent="0.35"/>
    <row r="39134" s="8" customFormat="1" x14ac:dyDescent="0.35"/>
    <row r="39135" s="8" customFormat="1" x14ac:dyDescent="0.35"/>
    <row r="39136" s="8" customFormat="1" x14ac:dyDescent="0.35"/>
    <row r="39137" s="8" customFormat="1" x14ac:dyDescent="0.35"/>
    <row r="39138" s="8" customFormat="1" x14ac:dyDescent="0.35"/>
    <row r="39139" s="8" customFormat="1" x14ac:dyDescent="0.35"/>
    <row r="39140" s="8" customFormat="1" x14ac:dyDescent="0.35"/>
    <row r="39141" s="8" customFormat="1" x14ac:dyDescent="0.35"/>
    <row r="39142" s="8" customFormat="1" x14ac:dyDescent="0.35"/>
    <row r="39143" s="8" customFormat="1" x14ac:dyDescent="0.35"/>
    <row r="39144" s="8" customFormat="1" x14ac:dyDescent="0.35"/>
    <row r="39145" s="8" customFormat="1" x14ac:dyDescent="0.35"/>
    <row r="39146" s="8" customFormat="1" x14ac:dyDescent="0.35"/>
    <row r="39147" s="8" customFormat="1" x14ac:dyDescent="0.35"/>
    <row r="39148" s="8" customFormat="1" x14ac:dyDescent="0.35"/>
    <row r="39149" s="8" customFormat="1" x14ac:dyDescent="0.35"/>
    <row r="39150" s="8" customFormat="1" x14ac:dyDescent="0.35"/>
    <row r="39151" s="8" customFormat="1" x14ac:dyDescent="0.35"/>
    <row r="39152" s="8" customFormat="1" x14ac:dyDescent="0.35"/>
    <row r="39153" s="8" customFormat="1" x14ac:dyDescent="0.35"/>
    <row r="39154" s="8" customFormat="1" x14ac:dyDescent="0.35"/>
    <row r="39155" s="8" customFormat="1" x14ac:dyDescent="0.35"/>
    <row r="39156" s="8" customFormat="1" x14ac:dyDescent="0.35"/>
    <row r="39157" s="8" customFormat="1" x14ac:dyDescent="0.35"/>
    <row r="39158" s="8" customFormat="1" x14ac:dyDescent="0.35"/>
    <row r="39159" s="8" customFormat="1" x14ac:dyDescent="0.35"/>
    <row r="39160" s="8" customFormat="1" x14ac:dyDescent="0.35"/>
    <row r="39161" s="8" customFormat="1" x14ac:dyDescent="0.35"/>
    <row r="39162" s="8" customFormat="1" x14ac:dyDescent="0.35"/>
    <row r="39163" s="8" customFormat="1" x14ac:dyDescent="0.35"/>
    <row r="39164" s="8" customFormat="1" x14ac:dyDescent="0.35"/>
    <row r="39165" s="8" customFormat="1" x14ac:dyDescent="0.35"/>
    <row r="39166" s="8" customFormat="1" x14ac:dyDescent="0.35"/>
    <row r="39167" s="8" customFormat="1" x14ac:dyDescent="0.35"/>
    <row r="39168" s="8" customFormat="1" x14ac:dyDescent="0.35"/>
    <row r="39169" s="8" customFormat="1" x14ac:dyDescent="0.35"/>
    <row r="39170" s="8" customFormat="1" x14ac:dyDescent="0.35"/>
    <row r="39171" s="8" customFormat="1" x14ac:dyDescent="0.35"/>
    <row r="39172" s="8" customFormat="1" x14ac:dyDescent="0.35"/>
    <row r="39173" s="8" customFormat="1" x14ac:dyDescent="0.35"/>
    <row r="39174" s="8" customFormat="1" x14ac:dyDescent="0.35"/>
    <row r="39175" s="8" customFormat="1" x14ac:dyDescent="0.35"/>
    <row r="39176" s="8" customFormat="1" x14ac:dyDescent="0.35"/>
    <row r="39177" s="8" customFormat="1" x14ac:dyDescent="0.35"/>
    <row r="39178" s="8" customFormat="1" x14ac:dyDescent="0.35"/>
    <row r="39179" s="8" customFormat="1" x14ac:dyDescent="0.35"/>
    <row r="39180" s="8" customFormat="1" x14ac:dyDescent="0.35"/>
    <row r="39181" s="8" customFormat="1" x14ac:dyDescent="0.35"/>
    <row r="39182" s="8" customFormat="1" x14ac:dyDescent="0.35"/>
    <row r="39183" s="8" customFormat="1" x14ac:dyDescent="0.35"/>
    <row r="39184" s="8" customFormat="1" x14ac:dyDescent="0.35"/>
    <row r="39185" s="8" customFormat="1" x14ac:dyDescent="0.35"/>
    <row r="39186" s="8" customFormat="1" x14ac:dyDescent="0.35"/>
    <row r="39187" s="8" customFormat="1" x14ac:dyDescent="0.35"/>
    <row r="39188" s="8" customFormat="1" x14ac:dyDescent="0.35"/>
    <row r="39189" s="8" customFormat="1" x14ac:dyDescent="0.35"/>
    <row r="39190" s="8" customFormat="1" x14ac:dyDescent="0.35"/>
    <row r="39191" s="8" customFormat="1" x14ac:dyDescent="0.35"/>
    <row r="39192" s="8" customFormat="1" x14ac:dyDescent="0.35"/>
    <row r="39193" s="8" customFormat="1" x14ac:dyDescent="0.35"/>
    <row r="39194" s="8" customFormat="1" x14ac:dyDescent="0.35"/>
    <row r="39195" s="8" customFormat="1" x14ac:dyDescent="0.35"/>
    <row r="39196" s="8" customFormat="1" x14ac:dyDescent="0.35"/>
    <row r="39197" s="8" customFormat="1" x14ac:dyDescent="0.35"/>
    <row r="39198" s="8" customFormat="1" x14ac:dyDescent="0.35"/>
    <row r="39199" s="8" customFormat="1" x14ac:dyDescent="0.35"/>
    <row r="39200" s="8" customFormat="1" x14ac:dyDescent="0.35"/>
    <row r="39201" s="8" customFormat="1" x14ac:dyDescent="0.35"/>
    <row r="39202" s="8" customFormat="1" x14ac:dyDescent="0.35"/>
    <row r="39203" s="8" customFormat="1" x14ac:dyDescent="0.35"/>
    <row r="39204" s="8" customFormat="1" x14ac:dyDescent="0.35"/>
    <row r="39205" s="8" customFormat="1" x14ac:dyDescent="0.35"/>
    <row r="39206" s="8" customFormat="1" x14ac:dyDescent="0.35"/>
    <row r="39207" s="8" customFormat="1" x14ac:dyDescent="0.35"/>
    <row r="39208" s="8" customFormat="1" x14ac:dyDescent="0.35"/>
    <row r="39209" s="8" customFormat="1" x14ac:dyDescent="0.35"/>
    <row r="39210" s="8" customFormat="1" x14ac:dyDescent="0.35"/>
    <row r="39211" s="8" customFormat="1" x14ac:dyDescent="0.35"/>
    <row r="39212" s="8" customFormat="1" x14ac:dyDescent="0.35"/>
    <row r="39213" s="8" customFormat="1" x14ac:dyDescent="0.35"/>
    <row r="39214" s="8" customFormat="1" x14ac:dyDescent="0.35"/>
    <row r="39215" s="8" customFormat="1" x14ac:dyDescent="0.35"/>
    <row r="39216" s="8" customFormat="1" x14ac:dyDescent="0.35"/>
    <row r="39217" s="8" customFormat="1" x14ac:dyDescent="0.35"/>
    <row r="39218" s="8" customFormat="1" x14ac:dyDescent="0.35"/>
    <row r="39219" s="8" customFormat="1" x14ac:dyDescent="0.35"/>
    <row r="39220" s="8" customFormat="1" x14ac:dyDescent="0.35"/>
    <row r="39221" s="8" customFormat="1" x14ac:dyDescent="0.35"/>
    <row r="39222" s="8" customFormat="1" x14ac:dyDescent="0.35"/>
    <row r="39223" s="8" customFormat="1" x14ac:dyDescent="0.35"/>
    <row r="39224" s="8" customFormat="1" x14ac:dyDescent="0.35"/>
    <row r="39225" s="8" customFormat="1" x14ac:dyDescent="0.35"/>
    <row r="39226" s="8" customFormat="1" x14ac:dyDescent="0.35"/>
    <row r="39227" s="8" customFormat="1" x14ac:dyDescent="0.35"/>
    <row r="39228" s="8" customFormat="1" x14ac:dyDescent="0.35"/>
    <row r="39229" s="8" customFormat="1" x14ac:dyDescent="0.35"/>
    <row r="39230" s="8" customFormat="1" x14ac:dyDescent="0.35"/>
    <row r="39231" s="8" customFormat="1" x14ac:dyDescent="0.35"/>
    <row r="39232" s="8" customFormat="1" x14ac:dyDescent="0.35"/>
    <row r="39233" s="8" customFormat="1" x14ac:dyDescent="0.35"/>
    <row r="39234" s="8" customFormat="1" x14ac:dyDescent="0.35"/>
    <row r="39235" s="8" customFormat="1" x14ac:dyDescent="0.35"/>
    <row r="39236" s="8" customFormat="1" x14ac:dyDescent="0.35"/>
    <row r="39237" s="8" customFormat="1" x14ac:dyDescent="0.35"/>
    <row r="39238" s="8" customFormat="1" x14ac:dyDescent="0.35"/>
    <row r="39239" s="8" customFormat="1" x14ac:dyDescent="0.35"/>
    <row r="39240" s="8" customFormat="1" x14ac:dyDescent="0.35"/>
    <row r="39241" s="8" customFormat="1" x14ac:dyDescent="0.35"/>
    <row r="39242" s="8" customFormat="1" x14ac:dyDescent="0.35"/>
    <row r="39243" s="8" customFormat="1" x14ac:dyDescent="0.35"/>
    <row r="39244" s="8" customFormat="1" x14ac:dyDescent="0.35"/>
    <row r="39245" s="8" customFormat="1" x14ac:dyDescent="0.35"/>
    <row r="39246" s="8" customFormat="1" x14ac:dyDescent="0.35"/>
    <row r="39247" s="8" customFormat="1" x14ac:dyDescent="0.35"/>
    <row r="39248" s="8" customFormat="1" x14ac:dyDescent="0.35"/>
    <row r="39249" s="8" customFormat="1" x14ac:dyDescent="0.35"/>
    <row r="39250" s="8" customFormat="1" x14ac:dyDescent="0.35"/>
    <row r="39251" s="8" customFormat="1" x14ac:dyDescent="0.35"/>
    <row r="39252" s="8" customFormat="1" x14ac:dyDescent="0.35"/>
    <row r="39253" s="8" customFormat="1" x14ac:dyDescent="0.35"/>
    <row r="39254" s="8" customFormat="1" x14ac:dyDescent="0.35"/>
    <row r="39255" s="8" customFormat="1" x14ac:dyDescent="0.35"/>
    <row r="39256" s="8" customFormat="1" x14ac:dyDescent="0.35"/>
    <row r="39257" s="8" customFormat="1" x14ac:dyDescent="0.35"/>
    <row r="39258" s="8" customFormat="1" x14ac:dyDescent="0.35"/>
    <row r="39259" s="8" customFormat="1" x14ac:dyDescent="0.35"/>
    <row r="39260" s="8" customFormat="1" x14ac:dyDescent="0.35"/>
    <row r="39261" s="8" customFormat="1" x14ac:dyDescent="0.35"/>
    <row r="39262" s="8" customFormat="1" x14ac:dyDescent="0.35"/>
    <row r="39263" s="8" customFormat="1" x14ac:dyDescent="0.35"/>
    <row r="39264" s="8" customFormat="1" x14ac:dyDescent="0.35"/>
    <row r="39265" s="8" customFormat="1" x14ac:dyDescent="0.35"/>
    <row r="39266" s="8" customFormat="1" x14ac:dyDescent="0.35"/>
    <row r="39267" s="8" customFormat="1" x14ac:dyDescent="0.35"/>
    <row r="39268" s="8" customFormat="1" x14ac:dyDescent="0.35"/>
    <row r="39269" s="8" customFormat="1" x14ac:dyDescent="0.35"/>
    <row r="39270" s="8" customFormat="1" x14ac:dyDescent="0.35"/>
    <row r="39271" s="8" customFormat="1" x14ac:dyDescent="0.35"/>
    <row r="39272" s="8" customFormat="1" x14ac:dyDescent="0.35"/>
    <row r="39273" s="8" customFormat="1" x14ac:dyDescent="0.35"/>
    <row r="39274" s="8" customFormat="1" x14ac:dyDescent="0.35"/>
    <row r="39275" s="8" customFormat="1" x14ac:dyDescent="0.35"/>
    <row r="39276" s="8" customFormat="1" x14ac:dyDescent="0.35"/>
    <row r="39277" s="8" customFormat="1" x14ac:dyDescent="0.35"/>
    <row r="39278" s="8" customFormat="1" x14ac:dyDescent="0.35"/>
    <row r="39279" s="8" customFormat="1" x14ac:dyDescent="0.35"/>
    <row r="39280" s="8" customFormat="1" x14ac:dyDescent="0.35"/>
    <row r="39281" s="8" customFormat="1" x14ac:dyDescent="0.35"/>
    <row r="39282" s="8" customFormat="1" x14ac:dyDescent="0.35"/>
    <row r="39283" s="8" customFormat="1" x14ac:dyDescent="0.35"/>
    <row r="39284" s="8" customFormat="1" x14ac:dyDescent="0.35"/>
    <row r="39285" s="8" customFormat="1" x14ac:dyDescent="0.35"/>
    <row r="39286" s="8" customFormat="1" x14ac:dyDescent="0.35"/>
    <row r="39287" s="8" customFormat="1" x14ac:dyDescent="0.35"/>
    <row r="39288" s="8" customFormat="1" x14ac:dyDescent="0.35"/>
    <row r="39289" s="8" customFormat="1" x14ac:dyDescent="0.35"/>
    <row r="39290" s="8" customFormat="1" x14ac:dyDescent="0.35"/>
    <row r="39291" s="8" customFormat="1" x14ac:dyDescent="0.35"/>
    <row r="39292" s="8" customFormat="1" x14ac:dyDescent="0.35"/>
    <row r="39293" s="8" customFormat="1" x14ac:dyDescent="0.35"/>
    <row r="39294" s="8" customFormat="1" x14ac:dyDescent="0.35"/>
    <row r="39295" s="8" customFormat="1" x14ac:dyDescent="0.35"/>
    <row r="39296" s="8" customFormat="1" x14ac:dyDescent="0.35"/>
    <row r="39297" s="8" customFormat="1" x14ac:dyDescent="0.35"/>
    <row r="39298" s="8" customFormat="1" x14ac:dyDescent="0.35"/>
    <row r="39299" s="8" customFormat="1" x14ac:dyDescent="0.35"/>
    <row r="39300" s="8" customFormat="1" x14ac:dyDescent="0.35"/>
    <row r="39301" s="8" customFormat="1" x14ac:dyDescent="0.35"/>
    <row r="39302" s="8" customFormat="1" x14ac:dyDescent="0.35"/>
    <row r="39303" s="8" customFormat="1" x14ac:dyDescent="0.35"/>
    <row r="39304" s="8" customFormat="1" x14ac:dyDescent="0.35"/>
    <row r="39305" s="8" customFormat="1" x14ac:dyDescent="0.35"/>
    <row r="39306" s="8" customFormat="1" x14ac:dyDescent="0.35"/>
    <row r="39307" s="8" customFormat="1" x14ac:dyDescent="0.35"/>
    <row r="39308" s="8" customFormat="1" x14ac:dyDescent="0.35"/>
    <row r="39309" s="8" customFormat="1" x14ac:dyDescent="0.35"/>
    <row r="39310" s="8" customFormat="1" x14ac:dyDescent="0.35"/>
    <row r="39311" s="8" customFormat="1" x14ac:dyDescent="0.35"/>
    <row r="39312" s="8" customFormat="1" x14ac:dyDescent="0.35"/>
    <row r="39313" s="8" customFormat="1" x14ac:dyDescent="0.35"/>
    <row r="39314" s="8" customFormat="1" x14ac:dyDescent="0.35"/>
    <row r="39315" s="8" customFormat="1" x14ac:dyDescent="0.35"/>
    <row r="39316" s="8" customFormat="1" x14ac:dyDescent="0.35"/>
    <row r="39317" s="8" customFormat="1" x14ac:dyDescent="0.35"/>
    <row r="39318" s="8" customFormat="1" x14ac:dyDescent="0.35"/>
    <row r="39319" s="8" customFormat="1" x14ac:dyDescent="0.35"/>
    <row r="39320" s="8" customFormat="1" x14ac:dyDescent="0.35"/>
    <row r="39321" s="8" customFormat="1" x14ac:dyDescent="0.35"/>
    <row r="39322" s="8" customFormat="1" x14ac:dyDescent="0.35"/>
    <row r="39323" s="8" customFormat="1" x14ac:dyDescent="0.35"/>
    <row r="39324" s="8" customFormat="1" x14ac:dyDescent="0.35"/>
    <row r="39325" s="8" customFormat="1" x14ac:dyDescent="0.35"/>
    <row r="39326" s="8" customFormat="1" x14ac:dyDescent="0.35"/>
    <row r="39327" s="8" customFormat="1" x14ac:dyDescent="0.35"/>
    <row r="39328" s="8" customFormat="1" x14ac:dyDescent="0.35"/>
    <row r="39329" s="8" customFormat="1" x14ac:dyDescent="0.35"/>
    <row r="39330" s="8" customFormat="1" x14ac:dyDescent="0.35"/>
    <row r="39331" s="8" customFormat="1" x14ac:dyDescent="0.35"/>
    <row r="39332" s="8" customFormat="1" x14ac:dyDescent="0.35"/>
    <row r="39333" s="8" customFormat="1" x14ac:dyDescent="0.35"/>
    <row r="39334" s="8" customFormat="1" x14ac:dyDescent="0.35"/>
    <row r="39335" s="8" customFormat="1" x14ac:dyDescent="0.35"/>
    <row r="39336" s="8" customFormat="1" x14ac:dyDescent="0.35"/>
    <row r="39337" s="8" customFormat="1" x14ac:dyDescent="0.35"/>
    <row r="39338" s="8" customFormat="1" x14ac:dyDescent="0.35"/>
    <row r="39339" s="8" customFormat="1" x14ac:dyDescent="0.35"/>
    <row r="39340" s="8" customFormat="1" x14ac:dyDescent="0.35"/>
    <row r="39341" s="8" customFormat="1" x14ac:dyDescent="0.35"/>
    <row r="39342" s="8" customFormat="1" x14ac:dyDescent="0.35"/>
    <row r="39343" s="8" customFormat="1" x14ac:dyDescent="0.35"/>
    <row r="39344" s="8" customFormat="1" x14ac:dyDescent="0.35"/>
    <row r="39345" s="8" customFormat="1" x14ac:dyDescent="0.35"/>
    <row r="39346" s="8" customFormat="1" x14ac:dyDescent="0.35"/>
    <row r="39347" s="8" customFormat="1" x14ac:dyDescent="0.35"/>
    <row r="39348" s="8" customFormat="1" x14ac:dyDescent="0.35"/>
    <row r="39349" s="8" customFormat="1" x14ac:dyDescent="0.35"/>
    <row r="39350" s="8" customFormat="1" x14ac:dyDescent="0.35"/>
    <row r="39351" s="8" customFormat="1" x14ac:dyDescent="0.35"/>
    <row r="39352" s="8" customFormat="1" x14ac:dyDescent="0.35"/>
    <row r="39353" s="8" customFormat="1" x14ac:dyDescent="0.35"/>
    <row r="39354" s="8" customFormat="1" x14ac:dyDescent="0.35"/>
    <row r="39355" s="8" customFormat="1" x14ac:dyDescent="0.35"/>
    <row r="39356" s="8" customFormat="1" x14ac:dyDescent="0.35"/>
    <row r="39357" s="8" customFormat="1" x14ac:dyDescent="0.35"/>
    <row r="39358" s="8" customFormat="1" x14ac:dyDescent="0.35"/>
    <row r="39359" s="8" customFormat="1" x14ac:dyDescent="0.35"/>
    <row r="39360" s="8" customFormat="1" x14ac:dyDescent="0.35"/>
    <row r="39361" s="8" customFormat="1" x14ac:dyDescent="0.35"/>
    <row r="39362" s="8" customFormat="1" x14ac:dyDescent="0.35"/>
    <row r="39363" s="8" customFormat="1" x14ac:dyDescent="0.35"/>
    <row r="39364" s="8" customFormat="1" x14ac:dyDescent="0.35"/>
    <row r="39365" s="8" customFormat="1" x14ac:dyDescent="0.35"/>
    <row r="39366" s="8" customFormat="1" x14ac:dyDescent="0.35"/>
    <row r="39367" s="8" customFormat="1" x14ac:dyDescent="0.35"/>
    <row r="39368" s="8" customFormat="1" x14ac:dyDescent="0.35"/>
    <row r="39369" s="8" customFormat="1" x14ac:dyDescent="0.35"/>
    <row r="39370" s="8" customFormat="1" x14ac:dyDescent="0.35"/>
    <row r="39371" s="8" customFormat="1" x14ac:dyDescent="0.35"/>
    <row r="39372" s="8" customFormat="1" x14ac:dyDescent="0.35"/>
    <row r="39373" s="8" customFormat="1" x14ac:dyDescent="0.35"/>
    <row r="39374" s="8" customFormat="1" x14ac:dyDescent="0.35"/>
    <row r="39375" s="8" customFormat="1" x14ac:dyDescent="0.35"/>
    <row r="39376" s="8" customFormat="1" x14ac:dyDescent="0.35"/>
    <row r="39377" s="8" customFormat="1" x14ac:dyDescent="0.35"/>
    <row r="39378" s="8" customFormat="1" x14ac:dyDescent="0.35"/>
    <row r="39379" s="8" customFormat="1" x14ac:dyDescent="0.35"/>
    <row r="39380" s="8" customFormat="1" x14ac:dyDescent="0.35"/>
    <row r="39381" s="8" customFormat="1" x14ac:dyDescent="0.35"/>
    <row r="39382" s="8" customFormat="1" x14ac:dyDescent="0.35"/>
    <row r="39383" s="8" customFormat="1" x14ac:dyDescent="0.35"/>
    <row r="39384" s="8" customFormat="1" x14ac:dyDescent="0.35"/>
    <row r="39385" s="8" customFormat="1" x14ac:dyDescent="0.35"/>
    <row r="39386" s="8" customFormat="1" x14ac:dyDescent="0.35"/>
    <row r="39387" s="8" customFormat="1" x14ac:dyDescent="0.35"/>
    <row r="39388" s="8" customFormat="1" x14ac:dyDescent="0.35"/>
    <row r="39389" s="8" customFormat="1" x14ac:dyDescent="0.35"/>
    <row r="39390" s="8" customFormat="1" x14ac:dyDescent="0.35"/>
    <row r="39391" s="8" customFormat="1" x14ac:dyDescent="0.35"/>
    <row r="39392" s="8" customFormat="1" x14ac:dyDescent="0.35"/>
    <row r="39393" s="8" customFormat="1" x14ac:dyDescent="0.35"/>
    <row r="39394" s="8" customFormat="1" x14ac:dyDescent="0.35"/>
    <row r="39395" s="8" customFormat="1" x14ac:dyDescent="0.35"/>
    <row r="39396" s="8" customFormat="1" x14ac:dyDescent="0.35"/>
    <row r="39397" s="8" customFormat="1" x14ac:dyDescent="0.35"/>
    <row r="39398" s="8" customFormat="1" x14ac:dyDescent="0.35"/>
    <row r="39399" s="8" customFormat="1" x14ac:dyDescent="0.35"/>
    <row r="39400" s="8" customFormat="1" x14ac:dyDescent="0.35"/>
    <row r="39401" s="8" customFormat="1" x14ac:dyDescent="0.35"/>
    <row r="39402" s="8" customFormat="1" x14ac:dyDescent="0.35"/>
    <row r="39403" s="8" customFormat="1" x14ac:dyDescent="0.35"/>
    <row r="39404" s="8" customFormat="1" x14ac:dyDescent="0.35"/>
    <row r="39405" s="8" customFormat="1" x14ac:dyDescent="0.35"/>
    <row r="39406" s="8" customFormat="1" x14ac:dyDescent="0.35"/>
    <row r="39407" s="8" customFormat="1" x14ac:dyDescent="0.35"/>
    <row r="39408" s="8" customFormat="1" x14ac:dyDescent="0.35"/>
    <row r="39409" s="8" customFormat="1" x14ac:dyDescent="0.35"/>
    <row r="39410" s="8" customFormat="1" x14ac:dyDescent="0.35"/>
    <row r="39411" s="8" customFormat="1" x14ac:dyDescent="0.35"/>
    <row r="39412" s="8" customFormat="1" x14ac:dyDescent="0.35"/>
    <row r="39413" s="8" customFormat="1" x14ac:dyDescent="0.35"/>
    <row r="39414" s="8" customFormat="1" x14ac:dyDescent="0.35"/>
    <row r="39415" s="8" customFormat="1" x14ac:dyDescent="0.35"/>
    <row r="39416" s="8" customFormat="1" x14ac:dyDescent="0.35"/>
    <row r="39417" s="8" customFormat="1" x14ac:dyDescent="0.35"/>
    <row r="39418" s="8" customFormat="1" x14ac:dyDescent="0.35"/>
    <row r="39419" s="8" customFormat="1" x14ac:dyDescent="0.35"/>
    <row r="39420" s="8" customFormat="1" x14ac:dyDescent="0.35"/>
    <row r="39421" s="8" customFormat="1" x14ac:dyDescent="0.35"/>
    <row r="39422" s="8" customFormat="1" x14ac:dyDescent="0.35"/>
    <row r="39423" s="8" customFormat="1" x14ac:dyDescent="0.35"/>
    <row r="39424" s="8" customFormat="1" x14ac:dyDescent="0.35"/>
    <row r="39425" s="8" customFormat="1" x14ac:dyDescent="0.35"/>
    <row r="39426" s="8" customFormat="1" x14ac:dyDescent="0.35"/>
    <row r="39427" s="8" customFormat="1" x14ac:dyDescent="0.35"/>
    <row r="39428" s="8" customFormat="1" x14ac:dyDescent="0.35"/>
    <row r="39429" s="8" customFormat="1" x14ac:dyDescent="0.35"/>
    <row r="39430" s="8" customFormat="1" x14ac:dyDescent="0.35"/>
    <row r="39431" s="8" customFormat="1" x14ac:dyDescent="0.35"/>
    <row r="39432" s="8" customFormat="1" x14ac:dyDescent="0.35"/>
    <row r="39433" s="8" customFormat="1" x14ac:dyDescent="0.35"/>
    <row r="39434" s="8" customFormat="1" x14ac:dyDescent="0.35"/>
    <row r="39435" s="8" customFormat="1" x14ac:dyDescent="0.35"/>
    <row r="39436" s="8" customFormat="1" x14ac:dyDescent="0.35"/>
    <row r="39437" s="8" customFormat="1" x14ac:dyDescent="0.35"/>
    <row r="39438" s="8" customFormat="1" x14ac:dyDescent="0.35"/>
    <row r="39439" s="8" customFormat="1" x14ac:dyDescent="0.35"/>
    <row r="39440" s="8" customFormat="1" x14ac:dyDescent="0.35"/>
    <row r="39441" s="8" customFormat="1" x14ac:dyDescent="0.35"/>
    <row r="39442" s="8" customFormat="1" x14ac:dyDescent="0.35"/>
    <row r="39443" s="8" customFormat="1" x14ac:dyDescent="0.35"/>
    <row r="39444" s="8" customFormat="1" x14ac:dyDescent="0.35"/>
    <row r="39445" s="8" customFormat="1" x14ac:dyDescent="0.35"/>
    <row r="39446" s="8" customFormat="1" x14ac:dyDescent="0.35"/>
    <row r="39447" s="8" customFormat="1" x14ac:dyDescent="0.35"/>
    <row r="39448" s="8" customFormat="1" x14ac:dyDescent="0.35"/>
    <row r="39449" s="8" customFormat="1" x14ac:dyDescent="0.35"/>
    <row r="39450" s="8" customFormat="1" x14ac:dyDescent="0.35"/>
    <row r="39451" s="8" customFormat="1" x14ac:dyDescent="0.35"/>
    <row r="39452" s="8" customFormat="1" x14ac:dyDescent="0.35"/>
    <row r="39453" s="8" customFormat="1" x14ac:dyDescent="0.35"/>
    <row r="39454" s="8" customFormat="1" x14ac:dyDescent="0.35"/>
    <row r="39455" s="8" customFormat="1" x14ac:dyDescent="0.35"/>
    <row r="39456" s="8" customFormat="1" x14ac:dyDescent="0.35"/>
    <row r="39457" s="8" customFormat="1" x14ac:dyDescent="0.35"/>
    <row r="39458" s="8" customFormat="1" x14ac:dyDescent="0.35"/>
    <row r="39459" s="8" customFormat="1" x14ac:dyDescent="0.35"/>
    <row r="39460" s="8" customFormat="1" x14ac:dyDescent="0.35"/>
    <row r="39461" s="8" customFormat="1" x14ac:dyDescent="0.35"/>
    <row r="39462" s="8" customFormat="1" x14ac:dyDescent="0.35"/>
    <row r="39463" s="8" customFormat="1" x14ac:dyDescent="0.35"/>
    <row r="39464" s="8" customFormat="1" x14ac:dyDescent="0.35"/>
    <row r="39465" s="8" customFormat="1" x14ac:dyDescent="0.35"/>
    <row r="39466" s="8" customFormat="1" x14ac:dyDescent="0.35"/>
    <row r="39467" s="8" customFormat="1" x14ac:dyDescent="0.35"/>
    <row r="39468" s="8" customFormat="1" x14ac:dyDescent="0.35"/>
    <row r="39469" s="8" customFormat="1" x14ac:dyDescent="0.35"/>
    <row r="39470" s="8" customFormat="1" x14ac:dyDescent="0.35"/>
    <row r="39471" s="8" customFormat="1" x14ac:dyDescent="0.35"/>
    <row r="39472" s="8" customFormat="1" x14ac:dyDescent="0.35"/>
    <row r="39473" s="8" customFormat="1" x14ac:dyDescent="0.35"/>
    <row r="39474" s="8" customFormat="1" x14ac:dyDescent="0.35"/>
    <row r="39475" s="8" customFormat="1" x14ac:dyDescent="0.35"/>
    <row r="39476" s="8" customFormat="1" x14ac:dyDescent="0.35"/>
    <row r="39477" s="8" customFormat="1" x14ac:dyDescent="0.35"/>
    <row r="39478" s="8" customFormat="1" x14ac:dyDescent="0.35"/>
    <row r="39479" s="8" customFormat="1" x14ac:dyDescent="0.35"/>
    <row r="39480" s="8" customFormat="1" x14ac:dyDescent="0.35"/>
    <row r="39481" s="8" customFormat="1" x14ac:dyDescent="0.35"/>
    <row r="39482" s="8" customFormat="1" x14ac:dyDescent="0.35"/>
    <row r="39483" s="8" customFormat="1" x14ac:dyDescent="0.35"/>
    <row r="39484" s="8" customFormat="1" x14ac:dyDescent="0.35"/>
    <row r="39485" s="8" customFormat="1" x14ac:dyDescent="0.35"/>
    <row r="39486" s="8" customFormat="1" x14ac:dyDescent="0.35"/>
    <row r="39487" s="8" customFormat="1" x14ac:dyDescent="0.35"/>
    <row r="39488" s="8" customFormat="1" x14ac:dyDescent="0.35"/>
    <row r="39489" s="8" customFormat="1" x14ac:dyDescent="0.35"/>
    <row r="39490" s="8" customFormat="1" x14ac:dyDescent="0.35"/>
    <row r="39491" s="8" customFormat="1" x14ac:dyDescent="0.35"/>
    <row r="39492" s="8" customFormat="1" x14ac:dyDescent="0.35"/>
    <row r="39493" s="8" customFormat="1" x14ac:dyDescent="0.35"/>
    <row r="39494" s="8" customFormat="1" x14ac:dyDescent="0.35"/>
    <row r="39495" s="8" customFormat="1" x14ac:dyDescent="0.35"/>
    <row r="39496" s="8" customFormat="1" x14ac:dyDescent="0.35"/>
    <row r="39497" s="8" customFormat="1" x14ac:dyDescent="0.35"/>
    <row r="39498" s="8" customFormat="1" x14ac:dyDescent="0.35"/>
    <row r="39499" s="8" customFormat="1" x14ac:dyDescent="0.35"/>
    <row r="39500" s="8" customFormat="1" x14ac:dyDescent="0.35"/>
    <row r="39501" s="8" customFormat="1" x14ac:dyDescent="0.35"/>
    <row r="39502" s="8" customFormat="1" x14ac:dyDescent="0.35"/>
    <row r="39503" s="8" customFormat="1" x14ac:dyDescent="0.35"/>
    <row r="39504" s="8" customFormat="1" x14ac:dyDescent="0.35"/>
    <row r="39505" s="8" customFormat="1" x14ac:dyDescent="0.35"/>
    <row r="39506" s="8" customFormat="1" x14ac:dyDescent="0.35"/>
    <row r="39507" s="8" customFormat="1" x14ac:dyDescent="0.35"/>
    <row r="39508" s="8" customFormat="1" x14ac:dyDescent="0.35"/>
    <row r="39509" s="8" customFormat="1" x14ac:dyDescent="0.35"/>
    <row r="39510" s="8" customFormat="1" x14ac:dyDescent="0.35"/>
    <row r="39511" s="8" customFormat="1" x14ac:dyDescent="0.35"/>
    <row r="39512" s="8" customFormat="1" x14ac:dyDescent="0.35"/>
    <row r="39513" s="8" customFormat="1" x14ac:dyDescent="0.35"/>
    <row r="39514" s="8" customFormat="1" x14ac:dyDescent="0.35"/>
    <row r="39515" s="8" customFormat="1" x14ac:dyDescent="0.35"/>
    <row r="39516" s="8" customFormat="1" x14ac:dyDescent="0.35"/>
    <row r="39517" s="8" customFormat="1" x14ac:dyDescent="0.35"/>
    <row r="39518" s="8" customFormat="1" x14ac:dyDescent="0.35"/>
    <row r="39519" s="8" customFormat="1" x14ac:dyDescent="0.35"/>
    <row r="39520" s="8" customFormat="1" x14ac:dyDescent="0.35"/>
    <row r="39521" s="8" customFormat="1" x14ac:dyDescent="0.35"/>
    <row r="39522" s="8" customFormat="1" x14ac:dyDescent="0.35"/>
    <row r="39523" s="8" customFormat="1" x14ac:dyDescent="0.35"/>
    <row r="39524" s="8" customFormat="1" x14ac:dyDescent="0.35"/>
    <row r="39525" s="8" customFormat="1" x14ac:dyDescent="0.35"/>
    <row r="39526" s="8" customFormat="1" x14ac:dyDescent="0.35"/>
    <row r="39527" s="8" customFormat="1" x14ac:dyDescent="0.35"/>
    <row r="39528" s="8" customFormat="1" x14ac:dyDescent="0.35"/>
    <row r="39529" s="8" customFormat="1" x14ac:dyDescent="0.35"/>
    <row r="39530" s="8" customFormat="1" x14ac:dyDescent="0.35"/>
    <row r="39531" s="8" customFormat="1" x14ac:dyDescent="0.35"/>
    <row r="39532" s="8" customFormat="1" x14ac:dyDescent="0.35"/>
    <row r="39533" s="8" customFormat="1" x14ac:dyDescent="0.35"/>
    <row r="39534" s="8" customFormat="1" x14ac:dyDescent="0.35"/>
    <row r="39535" s="8" customFormat="1" x14ac:dyDescent="0.35"/>
    <row r="39536" s="8" customFormat="1" x14ac:dyDescent="0.35"/>
    <row r="39537" s="8" customFormat="1" x14ac:dyDescent="0.35"/>
    <row r="39538" s="8" customFormat="1" x14ac:dyDescent="0.35"/>
    <row r="39539" s="8" customFormat="1" x14ac:dyDescent="0.35"/>
    <row r="39540" s="8" customFormat="1" x14ac:dyDescent="0.35"/>
    <row r="39541" s="8" customFormat="1" x14ac:dyDescent="0.35"/>
    <row r="39542" s="8" customFormat="1" x14ac:dyDescent="0.35"/>
    <row r="39543" s="8" customFormat="1" x14ac:dyDescent="0.35"/>
    <row r="39544" s="8" customFormat="1" x14ac:dyDescent="0.35"/>
    <row r="39545" s="8" customFormat="1" x14ac:dyDescent="0.35"/>
    <row r="39546" s="8" customFormat="1" x14ac:dyDescent="0.35"/>
    <row r="39547" s="8" customFormat="1" x14ac:dyDescent="0.35"/>
    <row r="39548" s="8" customFormat="1" x14ac:dyDescent="0.35"/>
    <row r="39549" s="8" customFormat="1" x14ac:dyDescent="0.35"/>
    <row r="39550" s="8" customFormat="1" x14ac:dyDescent="0.35"/>
    <row r="39551" s="8" customFormat="1" x14ac:dyDescent="0.35"/>
    <row r="39552" s="8" customFormat="1" x14ac:dyDescent="0.35"/>
    <row r="39553" s="8" customFormat="1" x14ac:dyDescent="0.35"/>
    <row r="39554" s="8" customFormat="1" x14ac:dyDescent="0.35"/>
    <row r="39555" s="8" customFormat="1" x14ac:dyDescent="0.35"/>
    <row r="39556" s="8" customFormat="1" x14ac:dyDescent="0.35"/>
    <row r="39557" s="8" customFormat="1" x14ac:dyDescent="0.35"/>
    <row r="39558" s="8" customFormat="1" x14ac:dyDescent="0.35"/>
    <row r="39559" s="8" customFormat="1" x14ac:dyDescent="0.35"/>
    <row r="39560" s="8" customFormat="1" x14ac:dyDescent="0.35"/>
    <row r="39561" s="8" customFormat="1" x14ac:dyDescent="0.35"/>
    <row r="39562" s="8" customFormat="1" x14ac:dyDescent="0.35"/>
    <row r="39563" s="8" customFormat="1" x14ac:dyDescent="0.35"/>
    <row r="39564" s="8" customFormat="1" x14ac:dyDescent="0.35"/>
    <row r="39565" s="8" customFormat="1" x14ac:dyDescent="0.35"/>
    <row r="39566" s="8" customFormat="1" x14ac:dyDescent="0.35"/>
    <row r="39567" s="8" customFormat="1" x14ac:dyDescent="0.35"/>
    <row r="39568" s="8" customFormat="1" x14ac:dyDescent="0.35"/>
    <row r="39569" s="8" customFormat="1" x14ac:dyDescent="0.35"/>
    <row r="39570" s="8" customFormat="1" x14ac:dyDescent="0.35"/>
    <row r="39571" s="8" customFormat="1" x14ac:dyDescent="0.35"/>
    <row r="39572" s="8" customFormat="1" x14ac:dyDescent="0.35"/>
    <row r="39573" s="8" customFormat="1" x14ac:dyDescent="0.35"/>
    <row r="39574" s="8" customFormat="1" x14ac:dyDescent="0.35"/>
    <row r="39575" s="8" customFormat="1" x14ac:dyDescent="0.35"/>
    <row r="39576" s="8" customFormat="1" x14ac:dyDescent="0.35"/>
    <row r="39577" s="8" customFormat="1" x14ac:dyDescent="0.35"/>
    <row r="39578" s="8" customFormat="1" x14ac:dyDescent="0.35"/>
    <row r="39579" s="8" customFormat="1" x14ac:dyDescent="0.35"/>
    <row r="39580" s="8" customFormat="1" x14ac:dyDescent="0.35"/>
    <row r="39581" s="8" customFormat="1" x14ac:dyDescent="0.35"/>
    <row r="39582" s="8" customFormat="1" x14ac:dyDescent="0.35"/>
    <row r="39583" s="8" customFormat="1" x14ac:dyDescent="0.35"/>
    <row r="39584" s="8" customFormat="1" x14ac:dyDescent="0.35"/>
    <row r="39585" s="8" customFormat="1" x14ac:dyDescent="0.35"/>
    <row r="39586" s="8" customFormat="1" x14ac:dyDescent="0.35"/>
    <row r="39587" s="8" customFormat="1" x14ac:dyDescent="0.35"/>
    <row r="39588" s="8" customFormat="1" x14ac:dyDescent="0.35"/>
    <row r="39589" s="8" customFormat="1" x14ac:dyDescent="0.35"/>
    <row r="39590" s="8" customFormat="1" x14ac:dyDescent="0.35"/>
    <row r="39591" s="8" customFormat="1" x14ac:dyDescent="0.35"/>
    <row r="39592" s="8" customFormat="1" x14ac:dyDescent="0.35"/>
    <row r="39593" s="8" customFormat="1" x14ac:dyDescent="0.35"/>
    <row r="39594" s="8" customFormat="1" x14ac:dyDescent="0.35"/>
    <row r="39595" s="8" customFormat="1" x14ac:dyDescent="0.35"/>
    <row r="39596" s="8" customFormat="1" x14ac:dyDescent="0.35"/>
    <row r="39597" s="8" customFormat="1" x14ac:dyDescent="0.35"/>
    <row r="39598" s="8" customFormat="1" x14ac:dyDescent="0.35"/>
    <row r="39599" s="8" customFormat="1" x14ac:dyDescent="0.35"/>
    <row r="39600" s="8" customFormat="1" x14ac:dyDescent="0.35"/>
    <row r="39601" s="8" customFormat="1" x14ac:dyDescent="0.35"/>
    <row r="39602" s="8" customFormat="1" x14ac:dyDescent="0.35"/>
    <row r="39603" s="8" customFormat="1" x14ac:dyDescent="0.35"/>
    <row r="39604" s="8" customFormat="1" x14ac:dyDescent="0.35"/>
    <row r="39605" s="8" customFormat="1" x14ac:dyDescent="0.35"/>
    <row r="39606" s="8" customFormat="1" x14ac:dyDescent="0.35"/>
    <row r="39607" s="8" customFormat="1" x14ac:dyDescent="0.35"/>
    <row r="39608" s="8" customFormat="1" x14ac:dyDescent="0.35"/>
    <row r="39609" s="8" customFormat="1" x14ac:dyDescent="0.35"/>
    <row r="39610" s="8" customFormat="1" x14ac:dyDescent="0.35"/>
    <row r="39611" s="8" customFormat="1" x14ac:dyDescent="0.35"/>
    <row r="39612" s="8" customFormat="1" x14ac:dyDescent="0.35"/>
    <row r="39613" s="8" customFormat="1" x14ac:dyDescent="0.35"/>
    <row r="39614" s="8" customFormat="1" x14ac:dyDescent="0.35"/>
    <row r="39615" s="8" customFormat="1" x14ac:dyDescent="0.35"/>
    <row r="39616" s="8" customFormat="1" x14ac:dyDescent="0.35"/>
    <row r="39617" s="8" customFormat="1" x14ac:dyDescent="0.35"/>
    <row r="39618" s="8" customFormat="1" x14ac:dyDescent="0.35"/>
    <row r="39619" s="8" customFormat="1" x14ac:dyDescent="0.35"/>
    <row r="39620" s="8" customFormat="1" x14ac:dyDescent="0.35"/>
    <row r="39621" s="8" customFormat="1" x14ac:dyDescent="0.35"/>
    <row r="39622" s="8" customFormat="1" x14ac:dyDescent="0.35"/>
    <row r="39623" s="8" customFormat="1" x14ac:dyDescent="0.35"/>
    <row r="39624" s="8" customFormat="1" x14ac:dyDescent="0.35"/>
    <row r="39625" s="8" customFormat="1" x14ac:dyDescent="0.35"/>
    <row r="39626" s="8" customFormat="1" x14ac:dyDescent="0.35"/>
    <row r="39627" s="8" customFormat="1" x14ac:dyDescent="0.35"/>
    <row r="39628" s="8" customFormat="1" x14ac:dyDescent="0.35"/>
    <row r="39629" s="8" customFormat="1" x14ac:dyDescent="0.35"/>
    <row r="39630" s="8" customFormat="1" x14ac:dyDescent="0.35"/>
    <row r="39631" s="8" customFormat="1" x14ac:dyDescent="0.35"/>
    <row r="39632" s="8" customFormat="1" x14ac:dyDescent="0.35"/>
    <row r="39633" s="8" customFormat="1" x14ac:dyDescent="0.35"/>
    <row r="39634" s="8" customFormat="1" x14ac:dyDescent="0.35"/>
    <row r="39635" s="8" customFormat="1" x14ac:dyDescent="0.35"/>
    <row r="39636" s="8" customFormat="1" x14ac:dyDescent="0.35"/>
    <row r="39637" s="8" customFormat="1" x14ac:dyDescent="0.35"/>
    <row r="39638" s="8" customFormat="1" x14ac:dyDescent="0.35"/>
    <row r="39639" s="8" customFormat="1" x14ac:dyDescent="0.35"/>
    <row r="39640" s="8" customFormat="1" x14ac:dyDescent="0.35"/>
    <row r="39641" s="8" customFormat="1" x14ac:dyDescent="0.35"/>
    <row r="39642" s="8" customFormat="1" x14ac:dyDescent="0.35"/>
    <row r="39643" s="8" customFormat="1" x14ac:dyDescent="0.35"/>
    <row r="39644" s="8" customFormat="1" x14ac:dyDescent="0.35"/>
    <row r="39645" s="8" customFormat="1" x14ac:dyDescent="0.35"/>
    <row r="39646" s="8" customFormat="1" x14ac:dyDescent="0.35"/>
    <row r="39647" s="8" customFormat="1" x14ac:dyDescent="0.35"/>
    <row r="39648" s="8" customFormat="1" x14ac:dyDescent="0.35"/>
    <row r="39649" s="8" customFormat="1" x14ac:dyDescent="0.35"/>
    <row r="39650" s="8" customFormat="1" x14ac:dyDescent="0.35"/>
    <row r="39651" s="8" customFormat="1" x14ac:dyDescent="0.35"/>
    <row r="39652" s="8" customFormat="1" x14ac:dyDescent="0.35"/>
    <row r="39653" s="8" customFormat="1" x14ac:dyDescent="0.35"/>
    <row r="39654" s="8" customFormat="1" x14ac:dyDescent="0.35"/>
    <row r="39655" s="8" customFormat="1" x14ac:dyDescent="0.35"/>
    <row r="39656" s="8" customFormat="1" x14ac:dyDescent="0.35"/>
    <row r="39657" s="8" customFormat="1" x14ac:dyDescent="0.35"/>
    <row r="39658" s="8" customFormat="1" x14ac:dyDescent="0.35"/>
    <row r="39659" s="8" customFormat="1" x14ac:dyDescent="0.35"/>
    <row r="39660" s="8" customFormat="1" x14ac:dyDescent="0.35"/>
    <row r="39661" s="8" customFormat="1" x14ac:dyDescent="0.35"/>
    <row r="39662" s="8" customFormat="1" x14ac:dyDescent="0.35"/>
    <row r="39663" s="8" customFormat="1" x14ac:dyDescent="0.35"/>
    <row r="39664" s="8" customFormat="1" x14ac:dyDescent="0.35"/>
    <row r="39665" s="8" customFormat="1" x14ac:dyDescent="0.35"/>
    <row r="39666" s="8" customFormat="1" x14ac:dyDescent="0.35"/>
    <row r="39667" s="8" customFormat="1" x14ac:dyDescent="0.35"/>
    <row r="39668" s="8" customFormat="1" x14ac:dyDescent="0.35"/>
    <row r="39669" s="8" customFormat="1" x14ac:dyDescent="0.35"/>
    <row r="39670" s="8" customFormat="1" x14ac:dyDescent="0.35"/>
    <row r="39671" s="8" customFormat="1" x14ac:dyDescent="0.35"/>
    <row r="39672" s="8" customFormat="1" x14ac:dyDescent="0.35"/>
    <row r="39673" s="8" customFormat="1" x14ac:dyDescent="0.35"/>
    <row r="39674" s="8" customFormat="1" x14ac:dyDescent="0.35"/>
    <row r="39675" s="8" customFormat="1" x14ac:dyDescent="0.35"/>
    <row r="39676" s="8" customFormat="1" x14ac:dyDescent="0.35"/>
    <row r="39677" s="8" customFormat="1" x14ac:dyDescent="0.35"/>
    <row r="39678" s="8" customFormat="1" x14ac:dyDescent="0.35"/>
    <row r="39679" s="8" customFormat="1" x14ac:dyDescent="0.35"/>
    <row r="39680" s="8" customFormat="1" x14ac:dyDescent="0.35"/>
    <row r="39681" s="8" customFormat="1" x14ac:dyDescent="0.35"/>
    <row r="39682" s="8" customFormat="1" x14ac:dyDescent="0.35"/>
    <row r="39683" s="8" customFormat="1" x14ac:dyDescent="0.35"/>
    <row r="39684" s="8" customFormat="1" x14ac:dyDescent="0.35"/>
    <row r="39685" s="8" customFormat="1" x14ac:dyDescent="0.35"/>
    <row r="39686" s="8" customFormat="1" x14ac:dyDescent="0.35"/>
    <row r="39687" s="8" customFormat="1" x14ac:dyDescent="0.35"/>
    <row r="39688" s="8" customFormat="1" x14ac:dyDescent="0.35"/>
    <row r="39689" s="8" customFormat="1" x14ac:dyDescent="0.35"/>
    <row r="39690" s="8" customFormat="1" x14ac:dyDescent="0.35"/>
    <row r="39691" s="8" customFormat="1" x14ac:dyDescent="0.35"/>
    <row r="39692" s="8" customFormat="1" x14ac:dyDescent="0.35"/>
    <row r="39693" s="8" customFormat="1" x14ac:dyDescent="0.35"/>
    <row r="39694" s="8" customFormat="1" x14ac:dyDescent="0.35"/>
    <row r="39695" s="8" customFormat="1" x14ac:dyDescent="0.35"/>
    <row r="39696" s="8" customFormat="1" x14ac:dyDescent="0.35"/>
    <row r="39697" s="8" customFormat="1" x14ac:dyDescent="0.35"/>
    <row r="39698" s="8" customFormat="1" x14ac:dyDescent="0.35"/>
    <row r="39699" s="8" customFormat="1" x14ac:dyDescent="0.35"/>
    <row r="39700" s="8" customFormat="1" x14ac:dyDescent="0.35"/>
    <row r="39701" s="8" customFormat="1" x14ac:dyDescent="0.35"/>
    <row r="39702" s="8" customFormat="1" x14ac:dyDescent="0.35"/>
    <row r="39703" s="8" customFormat="1" x14ac:dyDescent="0.35"/>
    <row r="39704" s="8" customFormat="1" x14ac:dyDescent="0.35"/>
    <row r="39705" s="8" customFormat="1" x14ac:dyDescent="0.35"/>
    <row r="39706" s="8" customFormat="1" x14ac:dyDescent="0.35"/>
    <row r="39707" s="8" customFormat="1" x14ac:dyDescent="0.35"/>
    <row r="39708" s="8" customFormat="1" x14ac:dyDescent="0.35"/>
    <row r="39709" s="8" customFormat="1" x14ac:dyDescent="0.35"/>
    <row r="39710" s="8" customFormat="1" x14ac:dyDescent="0.35"/>
    <row r="39711" s="8" customFormat="1" x14ac:dyDescent="0.35"/>
    <row r="39712" s="8" customFormat="1" x14ac:dyDescent="0.35"/>
    <row r="39713" s="8" customFormat="1" x14ac:dyDescent="0.35"/>
    <row r="39714" s="8" customFormat="1" x14ac:dyDescent="0.35"/>
    <row r="39715" s="8" customFormat="1" x14ac:dyDescent="0.35"/>
    <row r="39716" s="8" customFormat="1" x14ac:dyDescent="0.35"/>
    <row r="39717" s="8" customFormat="1" x14ac:dyDescent="0.35"/>
    <row r="39718" s="8" customFormat="1" x14ac:dyDescent="0.35"/>
    <row r="39719" s="8" customFormat="1" x14ac:dyDescent="0.35"/>
    <row r="39720" s="8" customFormat="1" x14ac:dyDescent="0.35"/>
    <row r="39721" s="8" customFormat="1" x14ac:dyDescent="0.35"/>
    <row r="39722" s="8" customFormat="1" x14ac:dyDescent="0.35"/>
    <row r="39723" s="8" customFormat="1" x14ac:dyDescent="0.35"/>
    <row r="39724" s="8" customFormat="1" x14ac:dyDescent="0.35"/>
    <row r="39725" s="8" customFormat="1" x14ac:dyDescent="0.35"/>
    <row r="39726" s="8" customFormat="1" x14ac:dyDescent="0.35"/>
    <row r="39727" s="8" customFormat="1" x14ac:dyDescent="0.35"/>
    <row r="39728" s="8" customFormat="1" x14ac:dyDescent="0.35"/>
    <row r="39729" s="8" customFormat="1" x14ac:dyDescent="0.35"/>
    <row r="39730" s="8" customFormat="1" x14ac:dyDescent="0.35"/>
    <row r="39731" s="8" customFormat="1" x14ac:dyDescent="0.35"/>
    <row r="39732" s="8" customFormat="1" x14ac:dyDescent="0.35"/>
    <row r="39733" s="8" customFormat="1" x14ac:dyDescent="0.35"/>
    <row r="39734" s="8" customFormat="1" x14ac:dyDescent="0.35"/>
    <row r="39735" s="8" customFormat="1" x14ac:dyDescent="0.35"/>
    <row r="39736" s="8" customFormat="1" x14ac:dyDescent="0.35"/>
    <row r="39737" s="8" customFormat="1" x14ac:dyDescent="0.35"/>
    <row r="39738" s="8" customFormat="1" x14ac:dyDescent="0.35"/>
    <row r="39739" s="8" customFormat="1" x14ac:dyDescent="0.35"/>
    <row r="39740" s="8" customFormat="1" x14ac:dyDescent="0.35"/>
    <row r="39741" s="8" customFormat="1" x14ac:dyDescent="0.35"/>
    <row r="39742" s="8" customFormat="1" x14ac:dyDescent="0.35"/>
    <row r="39743" s="8" customFormat="1" x14ac:dyDescent="0.35"/>
    <row r="39744" s="8" customFormat="1" x14ac:dyDescent="0.35"/>
    <row r="39745" s="8" customFormat="1" x14ac:dyDescent="0.35"/>
    <row r="39746" s="8" customFormat="1" x14ac:dyDescent="0.35"/>
    <row r="39747" s="8" customFormat="1" x14ac:dyDescent="0.35"/>
    <row r="39748" s="8" customFormat="1" x14ac:dyDescent="0.35"/>
    <row r="39749" s="8" customFormat="1" x14ac:dyDescent="0.35"/>
    <row r="39750" s="8" customFormat="1" x14ac:dyDescent="0.35"/>
    <row r="39751" s="8" customFormat="1" x14ac:dyDescent="0.35"/>
    <row r="39752" s="8" customFormat="1" x14ac:dyDescent="0.35"/>
    <row r="39753" s="8" customFormat="1" x14ac:dyDescent="0.35"/>
    <row r="39754" s="8" customFormat="1" x14ac:dyDescent="0.35"/>
    <row r="39755" s="8" customFormat="1" x14ac:dyDescent="0.35"/>
    <row r="39756" s="8" customFormat="1" x14ac:dyDescent="0.35"/>
    <row r="39757" s="8" customFormat="1" x14ac:dyDescent="0.35"/>
    <row r="39758" s="8" customFormat="1" x14ac:dyDescent="0.35"/>
    <row r="39759" s="8" customFormat="1" x14ac:dyDescent="0.35"/>
    <row r="39760" s="8" customFormat="1" x14ac:dyDescent="0.35"/>
    <row r="39761" s="8" customFormat="1" x14ac:dyDescent="0.35"/>
    <row r="39762" s="8" customFormat="1" x14ac:dyDescent="0.35"/>
    <row r="39763" s="8" customFormat="1" x14ac:dyDescent="0.35"/>
    <row r="39764" s="8" customFormat="1" x14ac:dyDescent="0.35"/>
    <row r="39765" s="8" customFormat="1" x14ac:dyDescent="0.35"/>
    <row r="39766" s="8" customFormat="1" x14ac:dyDescent="0.35"/>
    <row r="39767" s="8" customFormat="1" x14ac:dyDescent="0.35"/>
    <row r="39768" s="8" customFormat="1" x14ac:dyDescent="0.35"/>
    <row r="39769" s="8" customFormat="1" x14ac:dyDescent="0.35"/>
    <row r="39770" s="8" customFormat="1" x14ac:dyDescent="0.35"/>
    <row r="39771" s="8" customFormat="1" x14ac:dyDescent="0.35"/>
    <row r="39772" s="8" customFormat="1" x14ac:dyDescent="0.35"/>
    <row r="39773" s="8" customFormat="1" x14ac:dyDescent="0.35"/>
    <row r="39774" s="8" customFormat="1" x14ac:dyDescent="0.35"/>
    <row r="39775" s="8" customFormat="1" x14ac:dyDescent="0.35"/>
    <row r="39776" s="8" customFormat="1" x14ac:dyDescent="0.35"/>
    <row r="39777" s="8" customFormat="1" x14ac:dyDescent="0.35"/>
    <row r="39778" s="8" customFormat="1" x14ac:dyDescent="0.35"/>
    <row r="39779" s="8" customFormat="1" x14ac:dyDescent="0.35"/>
    <row r="39780" s="8" customFormat="1" x14ac:dyDescent="0.35"/>
    <row r="39781" s="8" customFormat="1" x14ac:dyDescent="0.35"/>
    <row r="39782" s="8" customFormat="1" x14ac:dyDescent="0.35"/>
    <row r="39783" s="8" customFormat="1" x14ac:dyDescent="0.35"/>
    <row r="39784" s="8" customFormat="1" x14ac:dyDescent="0.35"/>
    <row r="39785" s="8" customFormat="1" x14ac:dyDescent="0.35"/>
    <row r="39786" s="8" customFormat="1" x14ac:dyDescent="0.35"/>
    <row r="39787" s="8" customFormat="1" x14ac:dyDescent="0.35"/>
    <row r="39788" s="8" customFormat="1" x14ac:dyDescent="0.35"/>
    <row r="39789" s="8" customFormat="1" x14ac:dyDescent="0.35"/>
    <row r="39790" s="8" customFormat="1" x14ac:dyDescent="0.35"/>
    <row r="39791" s="8" customFormat="1" x14ac:dyDescent="0.35"/>
    <row r="39792" s="8" customFormat="1" x14ac:dyDescent="0.35"/>
    <row r="39793" s="8" customFormat="1" x14ac:dyDescent="0.35"/>
    <row r="39794" s="8" customFormat="1" x14ac:dyDescent="0.35"/>
    <row r="39795" s="8" customFormat="1" x14ac:dyDescent="0.35"/>
    <row r="39796" s="8" customFormat="1" x14ac:dyDescent="0.35"/>
    <row r="39797" s="8" customFormat="1" x14ac:dyDescent="0.35"/>
    <row r="39798" s="8" customFormat="1" x14ac:dyDescent="0.35"/>
    <row r="39799" s="8" customFormat="1" x14ac:dyDescent="0.35"/>
    <row r="39800" s="8" customFormat="1" x14ac:dyDescent="0.35"/>
    <row r="39801" s="8" customFormat="1" x14ac:dyDescent="0.35"/>
    <row r="39802" s="8" customFormat="1" x14ac:dyDescent="0.35"/>
    <row r="39803" s="8" customFormat="1" x14ac:dyDescent="0.35"/>
    <row r="39804" s="8" customFormat="1" x14ac:dyDescent="0.35"/>
    <row r="39805" s="8" customFormat="1" x14ac:dyDescent="0.35"/>
    <row r="39806" s="8" customFormat="1" x14ac:dyDescent="0.35"/>
    <row r="39807" s="8" customFormat="1" x14ac:dyDescent="0.35"/>
    <row r="39808" s="8" customFormat="1" x14ac:dyDescent="0.35"/>
    <row r="39809" s="8" customFormat="1" x14ac:dyDescent="0.35"/>
    <row r="39810" s="8" customFormat="1" x14ac:dyDescent="0.35"/>
    <row r="39811" s="8" customFormat="1" x14ac:dyDescent="0.35"/>
    <row r="39812" s="8" customFormat="1" x14ac:dyDescent="0.35"/>
    <row r="39813" s="8" customFormat="1" x14ac:dyDescent="0.35"/>
    <row r="39814" s="8" customFormat="1" x14ac:dyDescent="0.35"/>
    <row r="39815" s="8" customFormat="1" x14ac:dyDescent="0.35"/>
    <row r="39816" s="8" customFormat="1" x14ac:dyDescent="0.35"/>
    <row r="39817" s="8" customFormat="1" x14ac:dyDescent="0.35"/>
    <row r="39818" s="8" customFormat="1" x14ac:dyDescent="0.35"/>
    <row r="39819" s="8" customFormat="1" x14ac:dyDescent="0.35"/>
    <row r="39820" s="8" customFormat="1" x14ac:dyDescent="0.35"/>
    <row r="39821" s="8" customFormat="1" x14ac:dyDescent="0.35"/>
    <row r="39822" s="8" customFormat="1" x14ac:dyDescent="0.35"/>
    <row r="39823" s="8" customFormat="1" x14ac:dyDescent="0.35"/>
    <row r="39824" s="8" customFormat="1" x14ac:dyDescent="0.35"/>
    <row r="39825" s="8" customFormat="1" x14ac:dyDescent="0.35"/>
    <row r="39826" s="8" customFormat="1" x14ac:dyDescent="0.35"/>
    <row r="39827" s="8" customFormat="1" x14ac:dyDescent="0.35"/>
    <row r="39828" s="8" customFormat="1" x14ac:dyDescent="0.35"/>
    <row r="39829" s="8" customFormat="1" x14ac:dyDescent="0.35"/>
    <row r="39830" s="8" customFormat="1" x14ac:dyDescent="0.35"/>
    <row r="39831" s="8" customFormat="1" x14ac:dyDescent="0.35"/>
    <row r="39832" s="8" customFormat="1" x14ac:dyDescent="0.35"/>
    <row r="39833" s="8" customFormat="1" x14ac:dyDescent="0.35"/>
    <row r="39834" s="8" customFormat="1" x14ac:dyDescent="0.35"/>
    <row r="39835" s="8" customFormat="1" x14ac:dyDescent="0.35"/>
    <row r="39836" s="8" customFormat="1" x14ac:dyDescent="0.35"/>
    <row r="39837" s="8" customFormat="1" x14ac:dyDescent="0.35"/>
    <row r="39838" s="8" customFormat="1" x14ac:dyDescent="0.35"/>
    <row r="39839" s="8" customFormat="1" x14ac:dyDescent="0.35"/>
    <row r="39840" s="8" customFormat="1" x14ac:dyDescent="0.35"/>
    <row r="39841" s="8" customFormat="1" x14ac:dyDescent="0.35"/>
    <row r="39842" s="8" customFormat="1" x14ac:dyDescent="0.35"/>
    <row r="39843" s="8" customFormat="1" x14ac:dyDescent="0.35"/>
    <row r="39844" s="8" customFormat="1" x14ac:dyDescent="0.35"/>
    <row r="39845" s="8" customFormat="1" x14ac:dyDescent="0.35"/>
    <row r="39846" s="8" customFormat="1" x14ac:dyDescent="0.35"/>
    <row r="39847" s="8" customFormat="1" x14ac:dyDescent="0.35"/>
    <row r="39848" s="8" customFormat="1" x14ac:dyDescent="0.35"/>
    <row r="39849" s="8" customFormat="1" x14ac:dyDescent="0.35"/>
    <row r="39850" s="8" customFormat="1" x14ac:dyDescent="0.35"/>
    <row r="39851" s="8" customFormat="1" x14ac:dyDescent="0.35"/>
    <row r="39852" s="8" customFormat="1" x14ac:dyDescent="0.35"/>
    <row r="39853" s="8" customFormat="1" x14ac:dyDescent="0.35"/>
    <row r="39854" s="8" customFormat="1" x14ac:dyDescent="0.35"/>
    <row r="39855" s="8" customFormat="1" x14ac:dyDescent="0.35"/>
    <row r="39856" s="8" customFormat="1" x14ac:dyDescent="0.35"/>
    <row r="39857" s="8" customFormat="1" x14ac:dyDescent="0.35"/>
    <row r="39858" s="8" customFormat="1" x14ac:dyDescent="0.35"/>
    <row r="39859" s="8" customFormat="1" x14ac:dyDescent="0.35"/>
    <row r="39860" s="8" customFormat="1" x14ac:dyDescent="0.35"/>
    <row r="39861" s="8" customFormat="1" x14ac:dyDescent="0.35"/>
    <row r="39862" s="8" customFormat="1" x14ac:dyDescent="0.35"/>
    <row r="39863" s="8" customFormat="1" x14ac:dyDescent="0.35"/>
    <row r="39864" s="8" customFormat="1" x14ac:dyDescent="0.35"/>
    <row r="39865" s="8" customFormat="1" x14ac:dyDescent="0.35"/>
    <row r="39866" s="8" customFormat="1" x14ac:dyDescent="0.35"/>
    <row r="39867" s="8" customFormat="1" x14ac:dyDescent="0.35"/>
    <row r="39868" s="8" customFormat="1" x14ac:dyDescent="0.35"/>
    <row r="39869" s="8" customFormat="1" x14ac:dyDescent="0.35"/>
    <row r="39870" s="8" customFormat="1" x14ac:dyDescent="0.35"/>
    <row r="39871" s="8" customFormat="1" x14ac:dyDescent="0.35"/>
    <row r="39872" s="8" customFormat="1" x14ac:dyDescent="0.35"/>
    <row r="39873" s="8" customFormat="1" x14ac:dyDescent="0.35"/>
    <row r="39874" s="8" customFormat="1" x14ac:dyDescent="0.35"/>
    <row r="39875" s="8" customFormat="1" x14ac:dyDescent="0.35"/>
    <row r="39876" s="8" customFormat="1" x14ac:dyDescent="0.35"/>
    <row r="39877" s="8" customFormat="1" x14ac:dyDescent="0.35"/>
    <row r="39878" s="8" customFormat="1" x14ac:dyDescent="0.35"/>
    <row r="39879" s="8" customFormat="1" x14ac:dyDescent="0.35"/>
    <row r="39880" s="8" customFormat="1" x14ac:dyDescent="0.35"/>
    <row r="39881" s="8" customFormat="1" x14ac:dyDescent="0.35"/>
    <row r="39882" s="8" customFormat="1" x14ac:dyDescent="0.35"/>
    <row r="39883" s="8" customFormat="1" x14ac:dyDescent="0.35"/>
    <row r="39884" s="8" customFormat="1" x14ac:dyDescent="0.35"/>
    <row r="39885" s="8" customFormat="1" x14ac:dyDescent="0.35"/>
    <row r="39886" s="8" customFormat="1" x14ac:dyDescent="0.35"/>
    <row r="39887" s="8" customFormat="1" x14ac:dyDescent="0.35"/>
    <row r="39888" s="8" customFormat="1" x14ac:dyDescent="0.35"/>
    <row r="39889" s="8" customFormat="1" x14ac:dyDescent="0.35"/>
    <row r="39890" s="8" customFormat="1" x14ac:dyDescent="0.35"/>
    <row r="39891" s="8" customFormat="1" x14ac:dyDescent="0.35"/>
    <row r="39892" s="8" customFormat="1" x14ac:dyDescent="0.35"/>
    <row r="39893" s="8" customFormat="1" x14ac:dyDescent="0.35"/>
    <row r="39894" s="8" customFormat="1" x14ac:dyDescent="0.35"/>
    <row r="39895" s="8" customFormat="1" x14ac:dyDescent="0.35"/>
    <row r="39896" s="8" customFormat="1" x14ac:dyDescent="0.35"/>
    <row r="39897" s="8" customFormat="1" x14ac:dyDescent="0.35"/>
    <row r="39898" s="8" customFormat="1" x14ac:dyDescent="0.35"/>
    <row r="39899" s="8" customFormat="1" x14ac:dyDescent="0.35"/>
    <row r="39900" s="8" customFormat="1" x14ac:dyDescent="0.35"/>
    <row r="39901" s="8" customFormat="1" x14ac:dyDescent="0.35"/>
    <row r="39902" s="8" customFormat="1" x14ac:dyDescent="0.35"/>
    <row r="39903" s="8" customFormat="1" x14ac:dyDescent="0.35"/>
    <row r="39904" s="8" customFormat="1" x14ac:dyDescent="0.35"/>
    <row r="39905" s="8" customFormat="1" x14ac:dyDescent="0.35"/>
    <row r="39906" s="8" customFormat="1" x14ac:dyDescent="0.35"/>
    <row r="39907" s="8" customFormat="1" x14ac:dyDescent="0.35"/>
    <row r="39908" s="8" customFormat="1" x14ac:dyDescent="0.35"/>
    <row r="39909" s="8" customFormat="1" x14ac:dyDescent="0.35"/>
    <row r="39910" s="8" customFormat="1" x14ac:dyDescent="0.35"/>
    <row r="39911" s="8" customFormat="1" x14ac:dyDescent="0.35"/>
    <row r="39912" s="8" customFormat="1" x14ac:dyDescent="0.35"/>
    <row r="39913" s="8" customFormat="1" x14ac:dyDescent="0.35"/>
    <row r="39914" s="8" customFormat="1" x14ac:dyDescent="0.35"/>
    <row r="39915" s="8" customFormat="1" x14ac:dyDescent="0.35"/>
    <row r="39916" s="8" customFormat="1" x14ac:dyDescent="0.35"/>
    <row r="39917" s="8" customFormat="1" x14ac:dyDescent="0.35"/>
    <row r="39918" s="8" customFormat="1" x14ac:dyDescent="0.35"/>
    <row r="39919" s="8" customFormat="1" x14ac:dyDescent="0.35"/>
    <row r="39920" s="8" customFormat="1" x14ac:dyDescent="0.35"/>
    <row r="39921" s="8" customFormat="1" x14ac:dyDescent="0.35"/>
    <row r="39922" s="8" customFormat="1" x14ac:dyDescent="0.35"/>
    <row r="39923" s="8" customFormat="1" x14ac:dyDescent="0.35"/>
    <row r="39924" s="8" customFormat="1" x14ac:dyDescent="0.35"/>
    <row r="39925" s="8" customFormat="1" x14ac:dyDescent="0.35"/>
    <row r="39926" s="8" customFormat="1" x14ac:dyDescent="0.35"/>
    <row r="39927" s="8" customFormat="1" x14ac:dyDescent="0.35"/>
    <row r="39928" s="8" customFormat="1" x14ac:dyDescent="0.35"/>
    <row r="39929" s="8" customFormat="1" x14ac:dyDescent="0.35"/>
    <row r="39930" s="8" customFormat="1" x14ac:dyDescent="0.35"/>
    <row r="39931" s="8" customFormat="1" x14ac:dyDescent="0.35"/>
    <row r="39932" s="8" customFormat="1" x14ac:dyDescent="0.35"/>
    <row r="39933" s="8" customFormat="1" x14ac:dyDescent="0.35"/>
    <row r="39934" s="8" customFormat="1" x14ac:dyDescent="0.35"/>
    <row r="39935" s="8" customFormat="1" x14ac:dyDescent="0.35"/>
    <row r="39936" s="8" customFormat="1" x14ac:dyDescent="0.35"/>
    <row r="39937" s="8" customFormat="1" x14ac:dyDescent="0.35"/>
    <row r="39938" s="8" customFormat="1" x14ac:dyDescent="0.35"/>
    <row r="39939" s="8" customFormat="1" x14ac:dyDescent="0.35"/>
    <row r="39940" s="8" customFormat="1" x14ac:dyDescent="0.35"/>
    <row r="39941" s="8" customFormat="1" x14ac:dyDescent="0.35"/>
    <row r="39942" s="8" customFormat="1" x14ac:dyDescent="0.35"/>
    <row r="39943" s="8" customFormat="1" x14ac:dyDescent="0.35"/>
    <row r="39944" s="8" customFormat="1" x14ac:dyDescent="0.35"/>
    <row r="39945" s="8" customFormat="1" x14ac:dyDescent="0.35"/>
    <row r="39946" s="8" customFormat="1" x14ac:dyDescent="0.35"/>
    <row r="39947" s="8" customFormat="1" x14ac:dyDescent="0.35"/>
    <row r="39948" s="8" customFormat="1" x14ac:dyDescent="0.35"/>
    <row r="39949" s="8" customFormat="1" x14ac:dyDescent="0.35"/>
    <row r="39950" s="8" customFormat="1" x14ac:dyDescent="0.35"/>
    <row r="39951" s="8" customFormat="1" x14ac:dyDescent="0.35"/>
    <row r="39952" s="8" customFormat="1" x14ac:dyDescent="0.35"/>
    <row r="39953" s="8" customFormat="1" x14ac:dyDescent="0.35"/>
    <row r="39954" s="8" customFormat="1" x14ac:dyDescent="0.35"/>
    <row r="39955" s="8" customFormat="1" x14ac:dyDescent="0.35"/>
    <row r="39956" s="8" customFormat="1" x14ac:dyDescent="0.35"/>
    <row r="39957" s="8" customFormat="1" x14ac:dyDescent="0.35"/>
    <row r="39958" s="8" customFormat="1" x14ac:dyDescent="0.35"/>
    <row r="39959" s="8" customFormat="1" x14ac:dyDescent="0.35"/>
    <row r="39960" s="8" customFormat="1" x14ac:dyDescent="0.35"/>
    <row r="39961" s="8" customFormat="1" x14ac:dyDescent="0.35"/>
    <row r="39962" s="8" customFormat="1" x14ac:dyDescent="0.35"/>
    <row r="39963" s="8" customFormat="1" x14ac:dyDescent="0.35"/>
    <row r="39964" s="8" customFormat="1" x14ac:dyDescent="0.35"/>
    <row r="39965" s="8" customFormat="1" x14ac:dyDescent="0.35"/>
    <row r="39966" s="8" customFormat="1" x14ac:dyDescent="0.35"/>
    <row r="39967" s="8" customFormat="1" x14ac:dyDescent="0.35"/>
    <row r="39968" s="8" customFormat="1" x14ac:dyDescent="0.35"/>
    <row r="39969" s="8" customFormat="1" x14ac:dyDescent="0.35"/>
    <row r="39970" s="8" customFormat="1" x14ac:dyDescent="0.35"/>
    <row r="39971" s="8" customFormat="1" x14ac:dyDescent="0.35"/>
    <row r="39972" s="8" customFormat="1" x14ac:dyDescent="0.35"/>
    <row r="39973" s="8" customFormat="1" x14ac:dyDescent="0.35"/>
    <row r="39974" s="8" customFormat="1" x14ac:dyDescent="0.35"/>
    <row r="39975" s="8" customFormat="1" x14ac:dyDescent="0.35"/>
    <row r="39976" s="8" customFormat="1" x14ac:dyDescent="0.35"/>
    <row r="39977" s="8" customFormat="1" x14ac:dyDescent="0.35"/>
    <row r="39978" s="8" customFormat="1" x14ac:dyDescent="0.35"/>
    <row r="39979" s="8" customFormat="1" x14ac:dyDescent="0.35"/>
    <row r="39980" s="8" customFormat="1" x14ac:dyDescent="0.35"/>
    <row r="39981" s="8" customFormat="1" x14ac:dyDescent="0.35"/>
    <row r="39982" s="8" customFormat="1" x14ac:dyDescent="0.35"/>
    <row r="39983" s="8" customFormat="1" x14ac:dyDescent="0.35"/>
    <row r="39984" s="8" customFormat="1" x14ac:dyDescent="0.35"/>
    <row r="39985" s="8" customFormat="1" x14ac:dyDescent="0.35"/>
    <row r="39986" s="8" customFormat="1" x14ac:dyDescent="0.35"/>
    <row r="39987" s="8" customFormat="1" x14ac:dyDescent="0.35"/>
    <row r="39988" s="8" customFormat="1" x14ac:dyDescent="0.35"/>
    <row r="39989" s="8" customFormat="1" x14ac:dyDescent="0.35"/>
    <row r="39990" s="8" customFormat="1" x14ac:dyDescent="0.35"/>
    <row r="39991" s="8" customFormat="1" x14ac:dyDescent="0.35"/>
    <row r="39992" s="8" customFormat="1" x14ac:dyDescent="0.35"/>
    <row r="39993" s="8" customFormat="1" x14ac:dyDescent="0.35"/>
    <row r="39994" s="8" customFormat="1" x14ac:dyDescent="0.35"/>
    <row r="39995" s="8" customFormat="1" x14ac:dyDescent="0.35"/>
    <row r="39996" s="8" customFormat="1" x14ac:dyDescent="0.35"/>
    <row r="39997" s="8" customFormat="1" x14ac:dyDescent="0.35"/>
    <row r="39998" s="8" customFormat="1" x14ac:dyDescent="0.35"/>
    <row r="39999" s="8" customFormat="1" x14ac:dyDescent="0.35"/>
    <row r="40000" s="8" customFormat="1" x14ac:dyDescent="0.35"/>
    <row r="40001" s="8" customFormat="1" x14ac:dyDescent="0.35"/>
    <row r="40002" s="8" customFormat="1" x14ac:dyDescent="0.35"/>
    <row r="40003" s="8" customFormat="1" x14ac:dyDescent="0.35"/>
    <row r="40004" s="8" customFormat="1" x14ac:dyDescent="0.35"/>
    <row r="40005" s="8" customFormat="1" x14ac:dyDescent="0.35"/>
    <row r="40006" s="8" customFormat="1" x14ac:dyDescent="0.35"/>
    <row r="40007" s="8" customFormat="1" x14ac:dyDescent="0.35"/>
    <row r="40008" s="8" customFormat="1" x14ac:dyDescent="0.35"/>
    <row r="40009" s="8" customFormat="1" x14ac:dyDescent="0.35"/>
    <row r="40010" s="8" customFormat="1" x14ac:dyDescent="0.35"/>
    <row r="40011" s="8" customFormat="1" x14ac:dyDescent="0.35"/>
    <row r="40012" s="8" customFormat="1" x14ac:dyDescent="0.35"/>
    <row r="40013" s="8" customFormat="1" x14ac:dyDescent="0.35"/>
    <row r="40014" s="8" customFormat="1" x14ac:dyDescent="0.35"/>
    <row r="40015" s="8" customFormat="1" x14ac:dyDescent="0.35"/>
    <row r="40016" s="8" customFormat="1" x14ac:dyDescent="0.35"/>
    <row r="40017" s="8" customFormat="1" x14ac:dyDescent="0.35"/>
    <row r="40018" s="8" customFormat="1" x14ac:dyDescent="0.35"/>
    <row r="40019" s="8" customFormat="1" x14ac:dyDescent="0.35"/>
    <row r="40020" s="8" customFormat="1" x14ac:dyDescent="0.35"/>
    <row r="40021" s="8" customFormat="1" x14ac:dyDescent="0.35"/>
    <row r="40022" s="8" customFormat="1" x14ac:dyDescent="0.35"/>
    <row r="40023" s="8" customFormat="1" x14ac:dyDescent="0.35"/>
    <row r="40024" s="8" customFormat="1" x14ac:dyDescent="0.35"/>
    <row r="40025" s="8" customFormat="1" x14ac:dyDescent="0.35"/>
    <row r="40026" s="8" customFormat="1" x14ac:dyDescent="0.35"/>
    <row r="40027" s="8" customFormat="1" x14ac:dyDescent="0.35"/>
    <row r="40028" s="8" customFormat="1" x14ac:dyDescent="0.35"/>
    <row r="40029" s="8" customFormat="1" x14ac:dyDescent="0.35"/>
    <row r="40030" s="8" customFormat="1" x14ac:dyDescent="0.35"/>
    <row r="40031" s="8" customFormat="1" x14ac:dyDescent="0.35"/>
    <row r="40032" s="8" customFormat="1" x14ac:dyDescent="0.35"/>
    <row r="40033" s="8" customFormat="1" x14ac:dyDescent="0.35"/>
    <row r="40034" s="8" customFormat="1" x14ac:dyDescent="0.35"/>
    <row r="40035" s="8" customFormat="1" x14ac:dyDescent="0.35"/>
    <row r="40036" s="8" customFormat="1" x14ac:dyDescent="0.35"/>
    <row r="40037" s="8" customFormat="1" x14ac:dyDescent="0.35"/>
    <row r="40038" s="8" customFormat="1" x14ac:dyDescent="0.35"/>
    <row r="40039" s="8" customFormat="1" x14ac:dyDescent="0.35"/>
    <row r="40040" s="8" customFormat="1" x14ac:dyDescent="0.35"/>
    <row r="40041" s="8" customFormat="1" x14ac:dyDescent="0.35"/>
    <row r="40042" s="8" customFormat="1" x14ac:dyDescent="0.35"/>
    <row r="40043" s="8" customFormat="1" x14ac:dyDescent="0.35"/>
    <row r="40044" s="8" customFormat="1" x14ac:dyDescent="0.35"/>
    <row r="40045" s="8" customFormat="1" x14ac:dyDescent="0.35"/>
    <row r="40046" s="8" customFormat="1" x14ac:dyDescent="0.35"/>
    <row r="40047" s="8" customFormat="1" x14ac:dyDescent="0.35"/>
    <row r="40048" s="8" customFormat="1" x14ac:dyDescent="0.35"/>
    <row r="40049" s="8" customFormat="1" x14ac:dyDescent="0.35"/>
    <row r="40050" s="8" customFormat="1" x14ac:dyDescent="0.35"/>
    <row r="40051" s="8" customFormat="1" x14ac:dyDescent="0.35"/>
    <row r="40052" s="8" customFormat="1" x14ac:dyDescent="0.35"/>
    <row r="40053" s="8" customFormat="1" x14ac:dyDescent="0.35"/>
    <row r="40054" s="8" customFormat="1" x14ac:dyDescent="0.35"/>
    <row r="40055" s="8" customFormat="1" x14ac:dyDescent="0.35"/>
    <row r="40056" s="8" customFormat="1" x14ac:dyDescent="0.35"/>
    <row r="40057" s="8" customFormat="1" x14ac:dyDescent="0.35"/>
    <row r="40058" s="8" customFormat="1" x14ac:dyDescent="0.35"/>
    <row r="40059" s="8" customFormat="1" x14ac:dyDescent="0.35"/>
    <row r="40060" s="8" customFormat="1" x14ac:dyDescent="0.35"/>
    <row r="40061" s="8" customFormat="1" x14ac:dyDescent="0.35"/>
    <row r="40062" s="8" customFormat="1" x14ac:dyDescent="0.35"/>
    <row r="40063" s="8" customFormat="1" x14ac:dyDescent="0.35"/>
    <row r="40064" s="8" customFormat="1" x14ac:dyDescent="0.35"/>
    <row r="40065" s="8" customFormat="1" x14ac:dyDescent="0.35"/>
    <row r="40066" s="8" customFormat="1" x14ac:dyDescent="0.35"/>
    <row r="40067" s="8" customFormat="1" x14ac:dyDescent="0.35"/>
    <row r="40068" s="8" customFormat="1" x14ac:dyDescent="0.35"/>
    <row r="40069" s="8" customFormat="1" x14ac:dyDescent="0.35"/>
    <row r="40070" s="8" customFormat="1" x14ac:dyDescent="0.35"/>
    <row r="40071" s="8" customFormat="1" x14ac:dyDescent="0.35"/>
    <row r="40072" s="8" customFormat="1" x14ac:dyDescent="0.35"/>
    <row r="40073" s="8" customFormat="1" x14ac:dyDescent="0.35"/>
    <row r="40074" s="8" customFormat="1" x14ac:dyDescent="0.35"/>
    <row r="40075" s="8" customFormat="1" x14ac:dyDescent="0.35"/>
    <row r="40076" s="8" customFormat="1" x14ac:dyDescent="0.35"/>
    <row r="40077" s="8" customFormat="1" x14ac:dyDescent="0.35"/>
    <row r="40078" s="8" customFormat="1" x14ac:dyDescent="0.35"/>
    <row r="40079" s="8" customFormat="1" x14ac:dyDescent="0.35"/>
    <row r="40080" s="8" customFormat="1" x14ac:dyDescent="0.35"/>
    <row r="40081" s="8" customFormat="1" x14ac:dyDescent="0.35"/>
    <row r="40082" s="8" customFormat="1" x14ac:dyDescent="0.35"/>
    <row r="40083" s="8" customFormat="1" x14ac:dyDescent="0.35"/>
    <row r="40084" s="8" customFormat="1" x14ac:dyDescent="0.35"/>
    <row r="40085" s="8" customFormat="1" x14ac:dyDescent="0.35"/>
    <row r="40086" s="8" customFormat="1" x14ac:dyDescent="0.35"/>
    <row r="40087" s="8" customFormat="1" x14ac:dyDescent="0.35"/>
    <row r="40088" s="8" customFormat="1" x14ac:dyDescent="0.35"/>
    <row r="40089" s="8" customFormat="1" x14ac:dyDescent="0.35"/>
    <row r="40090" s="8" customFormat="1" x14ac:dyDescent="0.35"/>
    <row r="40091" s="8" customFormat="1" x14ac:dyDescent="0.35"/>
    <row r="40092" s="8" customFormat="1" x14ac:dyDescent="0.35"/>
    <row r="40093" s="8" customFormat="1" x14ac:dyDescent="0.35"/>
    <row r="40094" s="8" customFormat="1" x14ac:dyDescent="0.35"/>
    <row r="40095" s="8" customFormat="1" x14ac:dyDescent="0.35"/>
    <row r="40096" s="8" customFormat="1" x14ac:dyDescent="0.35"/>
    <row r="40097" s="8" customFormat="1" x14ac:dyDescent="0.35"/>
    <row r="40098" s="8" customFormat="1" x14ac:dyDescent="0.35"/>
    <row r="40099" s="8" customFormat="1" x14ac:dyDescent="0.35"/>
    <row r="40100" s="8" customFormat="1" x14ac:dyDescent="0.35"/>
    <row r="40101" s="8" customFormat="1" x14ac:dyDescent="0.35"/>
    <row r="40102" s="8" customFormat="1" x14ac:dyDescent="0.35"/>
    <row r="40103" s="8" customFormat="1" x14ac:dyDescent="0.35"/>
    <row r="40104" s="8" customFormat="1" x14ac:dyDescent="0.35"/>
    <row r="40105" s="8" customFormat="1" x14ac:dyDescent="0.35"/>
    <row r="40106" s="8" customFormat="1" x14ac:dyDescent="0.35"/>
    <row r="40107" s="8" customFormat="1" x14ac:dyDescent="0.35"/>
    <row r="40108" s="8" customFormat="1" x14ac:dyDescent="0.35"/>
    <row r="40109" s="8" customFormat="1" x14ac:dyDescent="0.35"/>
    <row r="40110" s="8" customFormat="1" x14ac:dyDescent="0.35"/>
    <row r="40111" s="8" customFormat="1" x14ac:dyDescent="0.35"/>
    <row r="40112" s="8" customFormat="1" x14ac:dyDescent="0.35"/>
    <row r="40113" s="8" customFormat="1" x14ac:dyDescent="0.35"/>
    <row r="40114" s="8" customFormat="1" x14ac:dyDescent="0.35"/>
    <row r="40115" s="8" customFormat="1" x14ac:dyDescent="0.35"/>
    <row r="40116" s="8" customFormat="1" x14ac:dyDescent="0.35"/>
    <row r="40117" s="8" customFormat="1" x14ac:dyDescent="0.35"/>
    <row r="40118" s="8" customFormat="1" x14ac:dyDescent="0.35"/>
    <row r="40119" s="8" customFormat="1" x14ac:dyDescent="0.35"/>
    <row r="40120" s="8" customFormat="1" x14ac:dyDescent="0.35"/>
    <row r="40121" s="8" customFormat="1" x14ac:dyDescent="0.35"/>
    <row r="40122" s="8" customFormat="1" x14ac:dyDescent="0.35"/>
    <row r="40123" s="8" customFormat="1" x14ac:dyDescent="0.35"/>
    <row r="40124" s="8" customFormat="1" x14ac:dyDescent="0.35"/>
    <row r="40125" s="8" customFormat="1" x14ac:dyDescent="0.35"/>
    <row r="40126" s="8" customFormat="1" x14ac:dyDescent="0.35"/>
    <row r="40127" s="8" customFormat="1" x14ac:dyDescent="0.35"/>
    <row r="40128" s="8" customFormat="1" x14ac:dyDescent="0.35"/>
    <row r="40129" s="8" customFormat="1" x14ac:dyDescent="0.35"/>
    <row r="40130" s="8" customFormat="1" x14ac:dyDescent="0.35"/>
    <row r="40131" s="8" customFormat="1" x14ac:dyDescent="0.35"/>
    <row r="40132" s="8" customFormat="1" x14ac:dyDescent="0.35"/>
    <row r="40133" s="8" customFormat="1" x14ac:dyDescent="0.35"/>
    <row r="40134" s="8" customFormat="1" x14ac:dyDescent="0.35"/>
    <row r="40135" s="8" customFormat="1" x14ac:dyDescent="0.35"/>
    <row r="40136" s="8" customFormat="1" x14ac:dyDescent="0.35"/>
    <row r="40137" s="8" customFormat="1" x14ac:dyDescent="0.35"/>
    <row r="40138" s="8" customFormat="1" x14ac:dyDescent="0.35"/>
    <row r="40139" s="8" customFormat="1" x14ac:dyDescent="0.35"/>
    <row r="40140" s="8" customFormat="1" x14ac:dyDescent="0.35"/>
    <row r="40141" s="8" customFormat="1" x14ac:dyDescent="0.35"/>
    <row r="40142" s="8" customFormat="1" x14ac:dyDescent="0.35"/>
    <row r="40143" s="8" customFormat="1" x14ac:dyDescent="0.35"/>
    <row r="40144" s="8" customFormat="1" x14ac:dyDescent="0.35"/>
    <row r="40145" s="8" customFormat="1" x14ac:dyDescent="0.35"/>
    <row r="40146" s="8" customFormat="1" x14ac:dyDescent="0.35"/>
    <row r="40147" s="8" customFormat="1" x14ac:dyDescent="0.35"/>
    <row r="40148" s="8" customFormat="1" x14ac:dyDescent="0.35"/>
    <row r="40149" s="8" customFormat="1" x14ac:dyDescent="0.35"/>
    <row r="40150" s="8" customFormat="1" x14ac:dyDescent="0.35"/>
    <row r="40151" s="8" customFormat="1" x14ac:dyDescent="0.35"/>
    <row r="40152" s="8" customFormat="1" x14ac:dyDescent="0.35"/>
    <row r="40153" s="8" customFormat="1" x14ac:dyDescent="0.35"/>
    <row r="40154" s="8" customFormat="1" x14ac:dyDescent="0.35"/>
    <row r="40155" s="8" customFormat="1" x14ac:dyDescent="0.35"/>
    <row r="40156" s="8" customFormat="1" x14ac:dyDescent="0.35"/>
    <row r="40157" s="8" customFormat="1" x14ac:dyDescent="0.35"/>
    <row r="40158" s="8" customFormat="1" x14ac:dyDescent="0.35"/>
    <row r="40159" s="8" customFormat="1" x14ac:dyDescent="0.35"/>
    <row r="40160" s="8" customFormat="1" x14ac:dyDescent="0.35"/>
    <row r="40161" s="8" customFormat="1" x14ac:dyDescent="0.35"/>
    <row r="40162" s="8" customFormat="1" x14ac:dyDescent="0.35"/>
    <row r="40163" s="8" customFormat="1" x14ac:dyDescent="0.35"/>
    <row r="40164" s="8" customFormat="1" x14ac:dyDescent="0.35"/>
    <row r="40165" s="8" customFormat="1" x14ac:dyDescent="0.35"/>
    <row r="40166" s="8" customFormat="1" x14ac:dyDescent="0.35"/>
    <row r="40167" s="8" customFormat="1" x14ac:dyDescent="0.35"/>
    <row r="40168" s="8" customFormat="1" x14ac:dyDescent="0.35"/>
    <row r="40169" s="8" customFormat="1" x14ac:dyDescent="0.35"/>
    <row r="40170" s="8" customFormat="1" x14ac:dyDescent="0.35"/>
    <row r="40171" s="8" customFormat="1" x14ac:dyDescent="0.35"/>
    <row r="40172" s="8" customFormat="1" x14ac:dyDescent="0.35"/>
    <row r="40173" s="8" customFormat="1" x14ac:dyDescent="0.35"/>
    <row r="40174" s="8" customFormat="1" x14ac:dyDescent="0.35"/>
    <row r="40175" s="8" customFormat="1" x14ac:dyDescent="0.35"/>
    <row r="40176" s="8" customFormat="1" x14ac:dyDescent="0.35"/>
    <row r="40177" s="8" customFormat="1" x14ac:dyDescent="0.35"/>
    <row r="40178" s="8" customFormat="1" x14ac:dyDescent="0.35"/>
    <row r="40179" s="8" customFormat="1" x14ac:dyDescent="0.35"/>
    <row r="40180" s="8" customFormat="1" x14ac:dyDescent="0.35"/>
    <row r="40181" s="8" customFormat="1" x14ac:dyDescent="0.35"/>
    <row r="40182" s="8" customFormat="1" x14ac:dyDescent="0.35"/>
    <row r="40183" s="8" customFormat="1" x14ac:dyDescent="0.35"/>
    <row r="40184" s="8" customFormat="1" x14ac:dyDescent="0.35"/>
    <row r="40185" s="8" customFormat="1" x14ac:dyDescent="0.35"/>
    <row r="40186" s="8" customFormat="1" x14ac:dyDescent="0.35"/>
    <row r="40187" s="8" customFormat="1" x14ac:dyDescent="0.35"/>
    <row r="40188" s="8" customFormat="1" x14ac:dyDescent="0.35"/>
    <row r="40189" s="8" customFormat="1" x14ac:dyDescent="0.35"/>
    <row r="40190" s="8" customFormat="1" x14ac:dyDescent="0.35"/>
    <row r="40191" s="8" customFormat="1" x14ac:dyDescent="0.35"/>
    <row r="40192" s="8" customFormat="1" x14ac:dyDescent="0.35"/>
    <row r="40193" s="8" customFormat="1" x14ac:dyDescent="0.35"/>
    <row r="40194" s="8" customFormat="1" x14ac:dyDescent="0.35"/>
    <row r="40195" s="8" customFormat="1" x14ac:dyDescent="0.35"/>
    <row r="40196" s="8" customFormat="1" x14ac:dyDescent="0.35"/>
    <row r="40197" s="8" customFormat="1" x14ac:dyDescent="0.35"/>
    <row r="40198" s="8" customFormat="1" x14ac:dyDescent="0.35"/>
    <row r="40199" s="8" customFormat="1" x14ac:dyDescent="0.35"/>
    <row r="40200" s="8" customFormat="1" x14ac:dyDescent="0.35"/>
    <row r="40201" s="8" customFormat="1" x14ac:dyDescent="0.35"/>
    <row r="40202" s="8" customFormat="1" x14ac:dyDescent="0.35"/>
    <row r="40203" s="8" customFormat="1" x14ac:dyDescent="0.35"/>
    <row r="40204" s="8" customFormat="1" x14ac:dyDescent="0.35"/>
    <row r="40205" s="8" customFormat="1" x14ac:dyDescent="0.35"/>
    <row r="40206" s="8" customFormat="1" x14ac:dyDescent="0.35"/>
    <row r="40207" s="8" customFormat="1" x14ac:dyDescent="0.35"/>
    <row r="40208" s="8" customFormat="1" x14ac:dyDescent="0.35"/>
    <row r="40209" s="8" customFormat="1" x14ac:dyDescent="0.35"/>
    <row r="40210" s="8" customFormat="1" x14ac:dyDescent="0.35"/>
    <row r="40211" s="8" customFormat="1" x14ac:dyDescent="0.35"/>
    <row r="40212" s="8" customFormat="1" x14ac:dyDescent="0.35"/>
    <row r="40213" s="8" customFormat="1" x14ac:dyDescent="0.35"/>
    <row r="40214" s="8" customFormat="1" x14ac:dyDescent="0.35"/>
    <row r="40215" s="8" customFormat="1" x14ac:dyDescent="0.35"/>
    <row r="40216" s="8" customFormat="1" x14ac:dyDescent="0.35"/>
    <row r="40217" s="8" customFormat="1" x14ac:dyDescent="0.35"/>
    <row r="40218" s="8" customFormat="1" x14ac:dyDescent="0.35"/>
    <row r="40219" s="8" customFormat="1" x14ac:dyDescent="0.35"/>
    <row r="40220" s="8" customFormat="1" x14ac:dyDescent="0.35"/>
    <row r="40221" s="8" customFormat="1" x14ac:dyDescent="0.35"/>
    <row r="40222" s="8" customFormat="1" x14ac:dyDescent="0.35"/>
    <row r="40223" s="8" customFormat="1" x14ac:dyDescent="0.35"/>
    <row r="40224" s="8" customFormat="1" x14ac:dyDescent="0.35"/>
    <row r="40225" s="8" customFormat="1" x14ac:dyDescent="0.35"/>
    <row r="40226" s="8" customFormat="1" x14ac:dyDescent="0.35"/>
    <row r="40227" s="8" customFormat="1" x14ac:dyDescent="0.35"/>
    <row r="40228" s="8" customFormat="1" x14ac:dyDescent="0.35"/>
    <row r="40229" s="8" customFormat="1" x14ac:dyDescent="0.35"/>
    <row r="40230" s="8" customFormat="1" x14ac:dyDescent="0.35"/>
    <row r="40231" s="8" customFormat="1" x14ac:dyDescent="0.35"/>
    <row r="40232" s="8" customFormat="1" x14ac:dyDescent="0.35"/>
    <row r="40233" s="8" customFormat="1" x14ac:dyDescent="0.35"/>
    <row r="40234" s="8" customFormat="1" x14ac:dyDescent="0.35"/>
    <row r="40235" s="8" customFormat="1" x14ac:dyDescent="0.35"/>
    <row r="40236" s="8" customFormat="1" x14ac:dyDescent="0.35"/>
    <row r="40237" s="8" customFormat="1" x14ac:dyDescent="0.35"/>
    <row r="40238" s="8" customFormat="1" x14ac:dyDescent="0.35"/>
    <row r="40239" s="8" customFormat="1" x14ac:dyDescent="0.35"/>
    <row r="40240" s="8" customFormat="1" x14ac:dyDescent="0.35"/>
    <row r="40241" s="8" customFormat="1" x14ac:dyDescent="0.35"/>
    <row r="40242" s="8" customFormat="1" x14ac:dyDescent="0.35"/>
    <row r="40243" s="8" customFormat="1" x14ac:dyDescent="0.35"/>
    <row r="40244" s="8" customFormat="1" x14ac:dyDescent="0.35"/>
    <row r="40245" s="8" customFormat="1" x14ac:dyDescent="0.35"/>
    <row r="40246" s="8" customFormat="1" x14ac:dyDescent="0.35"/>
    <row r="40247" s="8" customFormat="1" x14ac:dyDescent="0.35"/>
    <row r="40248" s="8" customFormat="1" x14ac:dyDescent="0.35"/>
    <row r="40249" s="8" customFormat="1" x14ac:dyDescent="0.35"/>
    <row r="40250" s="8" customFormat="1" x14ac:dyDescent="0.35"/>
    <row r="40251" s="8" customFormat="1" x14ac:dyDescent="0.35"/>
    <row r="40252" s="8" customFormat="1" x14ac:dyDescent="0.35"/>
    <row r="40253" s="8" customFormat="1" x14ac:dyDescent="0.35"/>
    <row r="40254" s="8" customFormat="1" x14ac:dyDescent="0.35"/>
    <row r="40255" s="8" customFormat="1" x14ac:dyDescent="0.35"/>
    <row r="40256" s="8" customFormat="1" x14ac:dyDescent="0.35"/>
    <row r="40257" s="8" customFormat="1" x14ac:dyDescent="0.35"/>
    <row r="40258" s="8" customFormat="1" x14ac:dyDescent="0.35"/>
    <row r="40259" s="8" customFormat="1" x14ac:dyDescent="0.35"/>
    <row r="40260" s="8" customFormat="1" x14ac:dyDescent="0.35"/>
    <row r="40261" s="8" customFormat="1" x14ac:dyDescent="0.35"/>
    <row r="40262" s="8" customFormat="1" x14ac:dyDescent="0.35"/>
    <row r="40263" s="8" customFormat="1" x14ac:dyDescent="0.35"/>
    <row r="40264" s="8" customFormat="1" x14ac:dyDescent="0.35"/>
    <row r="40265" s="8" customFormat="1" x14ac:dyDescent="0.35"/>
    <row r="40266" s="8" customFormat="1" x14ac:dyDescent="0.35"/>
    <row r="40267" s="8" customFormat="1" x14ac:dyDescent="0.35"/>
    <row r="40268" s="8" customFormat="1" x14ac:dyDescent="0.35"/>
    <row r="40269" s="8" customFormat="1" x14ac:dyDescent="0.35"/>
    <row r="40270" s="8" customFormat="1" x14ac:dyDescent="0.35"/>
    <row r="40271" s="8" customFormat="1" x14ac:dyDescent="0.35"/>
    <row r="40272" s="8" customFormat="1" x14ac:dyDescent="0.35"/>
    <row r="40273" s="8" customFormat="1" x14ac:dyDescent="0.35"/>
    <row r="40274" s="8" customFormat="1" x14ac:dyDescent="0.35"/>
    <row r="40275" s="8" customFormat="1" x14ac:dyDescent="0.35"/>
    <row r="40276" s="8" customFormat="1" x14ac:dyDescent="0.35"/>
    <row r="40277" s="8" customFormat="1" x14ac:dyDescent="0.35"/>
    <row r="40278" s="8" customFormat="1" x14ac:dyDescent="0.35"/>
    <row r="40279" s="8" customFormat="1" x14ac:dyDescent="0.35"/>
    <row r="40280" s="8" customFormat="1" x14ac:dyDescent="0.35"/>
    <row r="40281" s="8" customFormat="1" x14ac:dyDescent="0.35"/>
    <row r="40282" s="8" customFormat="1" x14ac:dyDescent="0.35"/>
    <row r="40283" s="8" customFormat="1" x14ac:dyDescent="0.35"/>
    <row r="40284" s="8" customFormat="1" x14ac:dyDescent="0.35"/>
    <row r="40285" s="8" customFormat="1" x14ac:dyDescent="0.35"/>
    <row r="40286" s="8" customFormat="1" x14ac:dyDescent="0.35"/>
    <row r="40287" s="8" customFormat="1" x14ac:dyDescent="0.35"/>
    <row r="40288" s="8" customFormat="1" x14ac:dyDescent="0.35"/>
    <row r="40289" s="8" customFormat="1" x14ac:dyDescent="0.35"/>
    <row r="40290" s="8" customFormat="1" x14ac:dyDescent="0.35"/>
    <row r="40291" s="8" customFormat="1" x14ac:dyDescent="0.35"/>
    <row r="40292" s="8" customFormat="1" x14ac:dyDescent="0.35"/>
    <row r="40293" s="8" customFormat="1" x14ac:dyDescent="0.35"/>
    <row r="40294" s="8" customFormat="1" x14ac:dyDescent="0.35"/>
    <row r="40295" s="8" customFormat="1" x14ac:dyDescent="0.35"/>
    <row r="40296" s="8" customFormat="1" x14ac:dyDescent="0.35"/>
    <row r="40297" s="8" customFormat="1" x14ac:dyDescent="0.35"/>
    <row r="40298" s="8" customFormat="1" x14ac:dyDescent="0.35"/>
    <row r="40299" s="8" customFormat="1" x14ac:dyDescent="0.35"/>
    <row r="40300" s="8" customFormat="1" x14ac:dyDescent="0.35"/>
    <row r="40301" s="8" customFormat="1" x14ac:dyDescent="0.35"/>
    <row r="40302" s="8" customFormat="1" x14ac:dyDescent="0.35"/>
    <row r="40303" s="8" customFormat="1" x14ac:dyDescent="0.35"/>
    <row r="40304" s="8" customFormat="1" x14ac:dyDescent="0.35"/>
    <row r="40305" s="8" customFormat="1" x14ac:dyDescent="0.35"/>
    <row r="40306" s="8" customFormat="1" x14ac:dyDescent="0.35"/>
    <row r="40307" s="8" customFormat="1" x14ac:dyDescent="0.35"/>
    <row r="40308" s="8" customFormat="1" x14ac:dyDescent="0.35"/>
    <row r="40309" s="8" customFormat="1" x14ac:dyDescent="0.35"/>
    <row r="40310" s="8" customFormat="1" x14ac:dyDescent="0.35"/>
    <row r="40311" s="8" customFormat="1" x14ac:dyDescent="0.35"/>
    <row r="40312" s="8" customFormat="1" x14ac:dyDescent="0.35"/>
    <row r="40313" s="8" customFormat="1" x14ac:dyDescent="0.35"/>
    <row r="40314" s="8" customFormat="1" x14ac:dyDescent="0.35"/>
    <row r="40315" s="8" customFormat="1" x14ac:dyDescent="0.35"/>
    <row r="40316" s="8" customFormat="1" x14ac:dyDescent="0.35"/>
    <row r="40317" s="8" customFormat="1" x14ac:dyDescent="0.35"/>
    <row r="40318" s="8" customFormat="1" x14ac:dyDescent="0.35"/>
    <row r="40319" s="8" customFormat="1" x14ac:dyDescent="0.35"/>
    <row r="40320" s="8" customFormat="1" x14ac:dyDescent="0.35"/>
    <row r="40321" s="8" customFormat="1" x14ac:dyDescent="0.35"/>
    <row r="40322" s="8" customFormat="1" x14ac:dyDescent="0.35"/>
    <row r="40323" s="8" customFormat="1" x14ac:dyDescent="0.35"/>
    <row r="40324" s="8" customFormat="1" x14ac:dyDescent="0.35"/>
    <row r="40325" s="8" customFormat="1" x14ac:dyDescent="0.35"/>
    <row r="40326" s="8" customFormat="1" x14ac:dyDescent="0.35"/>
    <row r="40327" s="8" customFormat="1" x14ac:dyDescent="0.35"/>
    <row r="40328" s="8" customFormat="1" x14ac:dyDescent="0.35"/>
    <row r="40329" s="8" customFormat="1" x14ac:dyDescent="0.35"/>
    <row r="40330" s="8" customFormat="1" x14ac:dyDescent="0.35"/>
    <row r="40331" s="8" customFormat="1" x14ac:dyDescent="0.35"/>
    <row r="40332" s="8" customFormat="1" x14ac:dyDescent="0.35"/>
    <row r="40333" s="8" customFormat="1" x14ac:dyDescent="0.35"/>
    <row r="40334" s="8" customFormat="1" x14ac:dyDescent="0.35"/>
    <row r="40335" s="8" customFormat="1" x14ac:dyDescent="0.35"/>
    <row r="40336" s="8" customFormat="1" x14ac:dyDescent="0.35"/>
    <row r="40337" s="8" customFormat="1" x14ac:dyDescent="0.35"/>
    <row r="40338" s="8" customFormat="1" x14ac:dyDescent="0.35"/>
    <row r="40339" s="8" customFormat="1" x14ac:dyDescent="0.35"/>
    <row r="40340" s="8" customFormat="1" x14ac:dyDescent="0.35"/>
    <row r="40341" s="8" customFormat="1" x14ac:dyDescent="0.35"/>
    <row r="40342" s="8" customFormat="1" x14ac:dyDescent="0.35"/>
    <row r="40343" s="8" customFormat="1" x14ac:dyDescent="0.35"/>
    <row r="40344" s="8" customFormat="1" x14ac:dyDescent="0.35"/>
    <row r="40345" s="8" customFormat="1" x14ac:dyDescent="0.35"/>
    <row r="40346" s="8" customFormat="1" x14ac:dyDescent="0.35"/>
    <row r="40347" s="8" customFormat="1" x14ac:dyDescent="0.35"/>
    <row r="40348" s="8" customFormat="1" x14ac:dyDescent="0.35"/>
    <row r="40349" s="8" customFormat="1" x14ac:dyDescent="0.35"/>
    <row r="40350" s="8" customFormat="1" x14ac:dyDescent="0.35"/>
    <row r="40351" s="8" customFormat="1" x14ac:dyDescent="0.35"/>
    <row r="40352" s="8" customFormat="1" x14ac:dyDescent="0.35"/>
    <row r="40353" s="8" customFormat="1" x14ac:dyDescent="0.35"/>
    <row r="40354" s="8" customFormat="1" x14ac:dyDescent="0.35"/>
    <row r="40355" s="8" customFormat="1" x14ac:dyDescent="0.35"/>
    <row r="40356" s="8" customFormat="1" x14ac:dyDescent="0.35"/>
    <row r="40357" s="8" customFormat="1" x14ac:dyDescent="0.35"/>
    <row r="40358" s="8" customFormat="1" x14ac:dyDescent="0.35"/>
    <row r="40359" s="8" customFormat="1" x14ac:dyDescent="0.35"/>
    <row r="40360" s="8" customFormat="1" x14ac:dyDescent="0.35"/>
    <row r="40361" s="8" customFormat="1" x14ac:dyDescent="0.35"/>
    <row r="40362" s="8" customFormat="1" x14ac:dyDescent="0.35"/>
    <row r="40363" s="8" customFormat="1" x14ac:dyDescent="0.35"/>
    <row r="40364" s="8" customFormat="1" x14ac:dyDescent="0.35"/>
    <row r="40365" s="8" customFormat="1" x14ac:dyDescent="0.35"/>
    <row r="40366" s="8" customFormat="1" x14ac:dyDescent="0.35"/>
    <row r="40367" s="8" customFormat="1" x14ac:dyDescent="0.35"/>
    <row r="40368" s="8" customFormat="1" x14ac:dyDescent="0.35"/>
    <row r="40369" s="8" customFormat="1" x14ac:dyDescent="0.35"/>
    <row r="40370" s="8" customFormat="1" x14ac:dyDescent="0.35"/>
    <row r="40371" s="8" customFormat="1" x14ac:dyDescent="0.35"/>
    <row r="40372" s="8" customFormat="1" x14ac:dyDescent="0.35"/>
    <row r="40373" s="8" customFormat="1" x14ac:dyDescent="0.35"/>
    <row r="40374" s="8" customFormat="1" x14ac:dyDescent="0.35"/>
    <row r="40375" s="8" customFormat="1" x14ac:dyDescent="0.35"/>
    <row r="40376" s="8" customFormat="1" x14ac:dyDescent="0.35"/>
    <row r="40377" s="8" customFormat="1" x14ac:dyDescent="0.35"/>
    <row r="40378" s="8" customFormat="1" x14ac:dyDescent="0.35"/>
    <row r="40379" s="8" customFormat="1" x14ac:dyDescent="0.35"/>
    <row r="40380" s="8" customFormat="1" x14ac:dyDescent="0.35"/>
    <row r="40381" s="8" customFormat="1" x14ac:dyDescent="0.35"/>
    <row r="40382" s="8" customFormat="1" x14ac:dyDescent="0.35"/>
    <row r="40383" s="8" customFormat="1" x14ac:dyDescent="0.35"/>
    <row r="40384" s="8" customFormat="1" x14ac:dyDescent="0.35"/>
    <row r="40385" s="8" customFormat="1" x14ac:dyDescent="0.35"/>
    <row r="40386" s="8" customFormat="1" x14ac:dyDescent="0.35"/>
    <row r="40387" s="8" customFormat="1" x14ac:dyDescent="0.35"/>
    <row r="40388" s="8" customFormat="1" x14ac:dyDescent="0.35"/>
    <row r="40389" s="8" customFormat="1" x14ac:dyDescent="0.35"/>
    <row r="40390" s="8" customFormat="1" x14ac:dyDescent="0.35"/>
    <row r="40391" s="8" customFormat="1" x14ac:dyDescent="0.35"/>
    <row r="40392" s="8" customFormat="1" x14ac:dyDescent="0.35"/>
    <row r="40393" s="8" customFormat="1" x14ac:dyDescent="0.35"/>
    <row r="40394" s="8" customFormat="1" x14ac:dyDescent="0.35"/>
    <row r="40395" s="8" customFormat="1" x14ac:dyDescent="0.35"/>
    <row r="40396" s="8" customFormat="1" x14ac:dyDescent="0.35"/>
    <row r="40397" s="8" customFormat="1" x14ac:dyDescent="0.35"/>
    <row r="40398" s="8" customFormat="1" x14ac:dyDescent="0.35"/>
    <row r="40399" s="8" customFormat="1" x14ac:dyDescent="0.35"/>
    <row r="40400" s="8" customFormat="1" x14ac:dyDescent="0.35"/>
    <row r="40401" s="8" customFormat="1" x14ac:dyDescent="0.35"/>
    <row r="40402" s="8" customFormat="1" x14ac:dyDescent="0.35"/>
    <row r="40403" s="8" customFormat="1" x14ac:dyDescent="0.35"/>
    <row r="40404" s="8" customFormat="1" x14ac:dyDescent="0.35"/>
    <row r="40405" s="8" customFormat="1" x14ac:dyDescent="0.35"/>
    <row r="40406" s="8" customFormat="1" x14ac:dyDescent="0.35"/>
    <row r="40407" s="8" customFormat="1" x14ac:dyDescent="0.35"/>
    <row r="40408" s="8" customFormat="1" x14ac:dyDescent="0.35"/>
    <row r="40409" s="8" customFormat="1" x14ac:dyDescent="0.35"/>
    <row r="40410" s="8" customFormat="1" x14ac:dyDescent="0.35"/>
    <row r="40411" s="8" customFormat="1" x14ac:dyDescent="0.35"/>
    <row r="40412" s="8" customFormat="1" x14ac:dyDescent="0.35"/>
    <row r="40413" s="8" customFormat="1" x14ac:dyDescent="0.35"/>
    <row r="40414" s="8" customFormat="1" x14ac:dyDescent="0.35"/>
    <row r="40415" s="8" customFormat="1" x14ac:dyDescent="0.35"/>
    <row r="40416" s="8" customFormat="1" x14ac:dyDescent="0.35"/>
    <row r="40417" s="8" customFormat="1" x14ac:dyDescent="0.35"/>
    <row r="40418" s="8" customFormat="1" x14ac:dyDescent="0.35"/>
    <row r="40419" s="8" customFormat="1" x14ac:dyDescent="0.35"/>
    <row r="40420" s="8" customFormat="1" x14ac:dyDescent="0.35"/>
    <row r="40421" s="8" customFormat="1" x14ac:dyDescent="0.35"/>
    <row r="40422" s="8" customFormat="1" x14ac:dyDescent="0.35"/>
    <row r="40423" s="8" customFormat="1" x14ac:dyDescent="0.35"/>
    <row r="40424" s="8" customFormat="1" x14ac:dyDescent="0.35"/>
    <row r="40425" s="8" customFormat="1" x14ac:dyDescent="0.35"/>
    <row r="40426" s="8" customFormat="1" x14ac:dyDescent="0.35"/>
    <row r="40427" s="8" customFormat="1" x14ac:dyDescent="0.35"/>
    <row r="40428" s="8" customFormat="1" x14ac:dyDescent="0.35"/>
    <row r="40429" s="8" customFormat="1" x14ac:dyDescent="0.35"/>
    <row r="40430" s="8" customFormat="1" x14ac:dyDescent="0.35"/>
    <row r="40431" s="8" customFormat="1" x14ac:dyDescent="0.35"/>
    <row r="40432" s="8" customFormat="1" x14ac:dyDescent="0.35"/>
    <row r="40433" s="8" customFormat="1" x14ac:dyDescent="0.35"/>
    <row r="40434" s="8" customFormat="1" x14ac:dyDescent="0.35"/>
    <row r="40435" s="8" customFormat="1" x14ac:dyDescent="0.35"/>
    <row r="40436" s="8" customFormat="1" x14ac:dyDescent="0.35"/>
    <row r="40437" s="8" customFormat="1" x14ac:dyDescent="0.35"/>
    <row r="40438" s="8" customFormat="1" x14ac:dyDescent="0.35"/>
    <row r="40439" s="8" customFormat="1" x14ac:dyDescent="0.35"/>
    <row r="40440" s="8" customFormat="1" x14ac:dyDescent="0.35"/>
    <row r="40441" s="8" customFormat="1" x14ac:dyDescent="0.35"/>
    <row r="40442" s="8" customFormat="1" x14ac:dyDescent="0.35"/>
    <row r="40443" s="8" customFormat="1" x14ac:dyDescent="0.35"/>
    <row r="40444" s="8" customFormat="1" x14ac:dyDescent="0.35"/>
    <row r="40445" s="8" customFormat="1" x14ac:dyDescent="0.35"/>
    <row r="40446" s="8" customFormat="1" x14ac:dyDescent="0.35"/>
    <row r="40447" s="8" customFormat="1" x14ac:dyDescent="0.35"/>
    <row r="40448" s="8" customFormat="1" x14ac:dyDescent="0.35"/>
    <row r="40449" s="8" customFormat="1" x14ac:dyDescent="0.35"/>
    <row r="40450" s="8" customFormat="1" x14ac:dyDescent="0.35"/>
    <row r="40451" s="8" customFormat="1" x14ac:dyDescent="0.35"/>
    <row r="40452" s="8" customFormat="1" x14ac:dyDescent="0.35"/>
    <row r="40453" s="8" customFormat="1" x14ac:dyDescent="0.35"/>
    <row r="40454" s="8" customFormat="1" x14ac:dyDescent="0.35"/>
    <row r="40455" s="8" customFormat="1" x14ac:dyDescent="0.35"/>
    <row r="40456" s="8" customFormat="1" x14ac:dyDescent="0.35"/>
    <row r="40457" s="8" customFormat="1" x14ac:dyDescent="0.35"/>
    <row r="40458" s="8" customFormat="1" x14ac:dyDescent="0.35"/>
    <row r="40459" s="8" customFormat="1" x14ac:dyDescent="0.35"/>
    <row r="40460" s="8" customFormat="1" x14ac:dyDescent="0.35"/>
    <row r="40461" s="8" customFormat="1" x14ac:dyDescent="0.35"/>
    <row r="40462" s="8" customFormat="1" x14ac:dyDescent="0.35"/>
    <row r="40463" s="8" customFormat="1" x14ac:dyDescent="0.35"/>
    <row r="40464" s="8" customFormat="1" x14ac:dyDescent="0.35"/>
    <row r="40465" s="8" customFormat="1" x14ac:dyDescent="0.35"/>
    <row r="40466" s="8" customFormat="1" x14ac:dyDescent="0.35"/>
    <row r="40467" s="8" customFormat="1" x14ac:dyDescent="0.35"/>
    <row r="40468" s="8" customFormat="1" x14ac:dyDescent="0.35"/>
    <row r="40469" s="8" customFormat="1" x14ac:dyDescent="0.35"/>
    <row r="40470" s="8" customFormat="1" x14ac:dyDescent="0.35"/>
    <row r="40471" s="8" customFormat="1" x14ac:dyDescent="0.35"/>
    <row r="40472" s="8" customFormat="1" x14ac:dyDescent="0.35"/>
    <row r="40473" s="8" customFormat="1" x14ac:dyDescent="0.35"/>
    <row r="40474" s="8" customFormat="1" x14ac:dyDescent="0.35"/>
    <row r="40475" s="8" customFormat="1" x14ac:dyDescent="0.35"/>
    <row r="40476" s="8" customFormat="1" x14ac:dyDescent="0.35"/>
    <row r="40477" s="8" customFormat="1" x14ac:dyDescent="0.35"/>
    <row r="40478" s="8" customFormat="1" x14ac:dyDescent="0.35"/>
    <row r="40479" s="8" customFormat="1" x14ac:dyDescent="0.35"/>
    <row r="40480" s="8" customFormat="1" x14ac:dyDescent="0.35"/>
    <row r="40481" s="8" customFormat="1" x14ac:dyDescent="0.35"/>
    <row r="40482" s="8" customFormat="1" x14ac:dyDescent="0.35"/>
    <row r="40483" s="8" customFormat="1" x14ac:dyDescent="0.35"/>
    <row r="40484" s="8" customFormat="1" x14ac:dyDescent="0.35"/>
    <row r="40485" s="8" customFormat="1" x14ac:dyDescent="0.35"/>
    <row r="40486" s="8" customFormat="1" x14ac:dyDescent="0.35"/>
    <row r="40487" s="8" customFormat="1" x14ac:dyDescent="0.35"/>
    <row r="40488" s="8" customFormat="1" x14ac:dyDescent="0.35"/>
    <row r="40489" s="8" customFormat="1" x14ac:dyDescent="0.35"/>
    <row r="40490" s="8" customFormat="1" x14ac:dyDescent="0.35"/>
    <row r="40491" s="8" customFormat="1" x14ac:dyDescent="0.35"/>
    <row r="40492" s="8" customFormat="1" x14ac:dyDescent="0.35"/>
    <row r="40493" s="8" customFormat="1" x14ac:dyDescent="0.35"/>
    <row r="40494" s="8" customFormat="1" x14ac:dyDescent="0.35"/>
    <row r="40495" s="8" customFormat="1" x14ac:dyDescent="0.35"/>
    <row r="40496" s="8" customFormat="1" x14ac:dyDescent="0.35"/>
    <row r="40497" s="8" customFormat="1" x14ac:dyDescent="0.35"/>
    <row r="40498" s="8" customFormat="1" x14ac:dyDescent="0.35"/>
    <row r="40499" s="8" customFormat="1" x14ac:dyDescent="0.35"/>
    <row r="40500" s="8" customFormat="1" x14ac:dyDescent="0.35"/>
    <row r="40501" s="8" customFormat="1" x14ac:dyDescent="0.35"/>
    <row r="40502" s="8" customFormat="1" x14ac:dyDescent="0.35"/>
    <row r="40503" s="8" customFormat="1" x14ac:dyDescent="0.35"/>
    <row r="40504" s="8" customFormat="1" x14ac:dyDescent="0.35"/>
    <row r="40505" s="8" customFormat="1" x14ac:dyDescent="0.35"/>
    <row r="40506" s="8" customFormat="1" x14ac:dyDescent="0.35"/>
    <row r="40507" s="8" customFormat="1" x14ac:dyDescent="0.35"/>
    <row r="40508" s="8" customFormat="1" x14ac:dyDescent="0.35"/>
    <row r="40509" s="8" customFormat="1" x14ac:dyDescent="0.35"/>
    <row r="40510" s="8" customFormat="1" x14ac:dyDescent="0.35"/>
    <row r="40511" s="8" customFormat="1" x14ac:dyDescent="0.35"/>
    <row r="40512" s="8" customFormat="1" x14ac:dyDescent="0.35"/>
    <row r="40513" s="8" customFormat="1" x14ac:dyDescent="0.35"/>
    <row r="40514" s="8" customFormat="1" x14ac:dyDescent="0.35"/>
    <row r="40515" s="8" customFormat="1" x14ac:dyDescent="0.35"/>
    <row r="40516" s="8" customFormat="1" x14ac:dyDescent="0.35"/>
    <row r="40517" s="8" customFormat="1" x14ac:dyDescent="0.35"/>
    <row r="40518" s="8" customFormat="1" x14ac:dyDescent="0.35"/>
    <row r="40519" s="8" customFormat="1" x14ac:dyDescent="0.35"/>
    <row r="40520" s="8" customFormat="1" x14ac:dyDescent="0.35"/>
    <row r="40521" s="8" customFormat="1" x14ac:dyDescent="0.35"/>
    <row r="40522" s="8" customFormat="1" x14ac:dyDescent="0.35"/>
    <row r="40523" s="8" customFormat="1" x14ac:dyDescent="0.35"/>
    <row r="40524" s="8" customFormat="1" x14ac:dyDescent="0.35"/>
    <row r="40525" s="8" customFormat="1" x14ac:dyDescent="0.35"/>
    <row r="40526" s="8" customFormat="1" x14ac:dyDescent="0.35"/>
    <row r="40527" s="8" customFormat="1" x14ac:dyDescent="0.35"/>
    <row r="40528" s="8" customFormat="1" x14ac:dyDescent="0.35"/>
    <row r="40529" s="8" customFormat="1" x14ac:dyDescent="0.35"/>
    <row r="40530" s="8" customFormat="1" x14ac:dyDescent="0.35"/>
    <row r="40531" s="8" customFormat="1" x14ac:dyDescent="0.35"/>
    <row r="40532" s="8" customFormat="1" x14ac:dyDescent="0.35"/>
    <row r="40533" s="8" customFormat="1" x14ac:dyDescent="0.35"/>
    <row r="40534" s="8" customFormat="1" x14ac:dyDescent="0.35"/>
    <row r="40535" s="8" customFormat="1" x14ac:dyDescent="0.35"/>
    <row r="40536" s="8" customFormat="1" x14ac:dyDescent="0.35"/>
    <row r="40537" s="8" customFormat="1" x14ac:dyDescent="0.35"/>
    <row r="40538" s="8" customFormat="1" x14ac:dyDescent="0.35"/>
    <row r="40539" s="8" customFormat="1" x14ac:dyDescent="0.35"/>
    <row r="40540" s="8" customFormat="1" x14ac:dyDescent="0.35"/>
    <row r="40541" s="8" customFormat="1" x14ac:dyDescent="0.35"/>
    <row r="40542" s="8" customFormat="1" x14ac:dyDescent="0.35"/>
    <row r="40543" s="8" customFormat="1" x14ac:dyDescent="0.35"/>
    <row r="40544" s="8" customFormat="1" x14ac:dyDescent="0.35"/>
    <row r="40545" s="8" customFormat="1" x14ac:dyDescent="0.35"/>
    <row r="40546" s="8" customFormat="1" x14ac:dyDescent="0.35"/>
    <row r="40547" s="8" customFormat="1" x14ac:dyDescent="0.35"/>
    <row r="40548" s="8" customFormat="1" x14ac:dyDescent="0.35"/>
    <row r="40549" s="8" customFormat="1" x14ac:dyDescent="0.35"/>
    <row r="40550" s="8" customFormat="1" x14ac:dyDescent="0.35"/>
    <row r="40551" s="8" customFormat="1" x14ac:dyDescent="0.35"/>
    <row r="40552" s="8" customFormat="1" x14ac:dyDescent="0.35"/>
    <row r="40553" s="8" customFormat="1" x14ac:dyDescent="0.35"/>
    <row r="40554" s="8" customFormat="1" x14ac:dyDescent="0.35"/>
    <row r="40555" s="8" customFormat="1" x14ac:dyDescent="0.35"/>
    <row r="40556" s="8" customFormat="1" x14ac:dyDescent="0.35"/>
    <row r="40557" s="8" customFormat="1" x14ac:dyDescent="0.35"/>
    <row r="40558" s="8" customFormat="1" x14ac:dyDescent="0.35"/>
    <row r="40559" s="8" customFormat="1" x14ac:dyDescent="0.35"/>
    <row r="40560" s="8" customFormat="1" x14ac:dyDescent="0.35"/>
    <row r="40561" s="8" customFormat="1" x14ac:dyDescent="0.35"/>
    <row r="40562" s="8" customFormat="1" x14ac:dyDescent="0.35"/>
    <row r="40563" s="8" customFormat="1" x14ac:dyDescent="0.35"/>
    <row r="40564" s="8" customFormat="1" x14ac:dyDescent="0.35"/>
    <row r="40565" s="8" customFormat="1" x14ac:dyDescent="0.35"/>
    <row r="40566" s="8" customFormat="1" x14ac:dyDescent="0.35"/>
    <row r="40567" s="8" customFormat="1" x14ac:dyDescent="0.35"/>
    <row r="40568" s="8" customFormat="1" x14ac:dyDescent="0.35"/>
    <row r="40569" s="8" customFormat="1" x14ac:dyDescent="0.35"/>
    <row r="40570" s="8" customFormat="1" x14ac:dyDescent="0.35"/>
    <row r="40571" s="8" customFormat="1" x14ac:dyDescent="0.35"/>
    <row r="40572" s="8" customFormat="1" x14ac:dyDescent="0.35"/>
    <row r="40573" s="8" customFormat="1" x14ac:dyDescent="0.35"/>
    <row r="40574" s="8" customFormat="1" x14ac:dyDescent="0.35"/>
    <row r="40575" s="8" customFormat="1" x14ac:dyDescent="0.35"/>
    <row r="40576" s="8" customFormat="1" x14ac:dyDescent="0.35"/>
    <row r="40577" s="8" customFormat="1" x14ac:dyDescent="0.35"/>
    <row r="40578" s="8" customFormat="1" x14ac:dyDescent="0.35"/>
    <row r="40579" s="8" customFormat="1" x14ac:dyDescent="0.35"/>
    <row r="40580" s="8" customFormat="1" x14ac:dyDescent="0.35"/>
    <row r="40581" s="8" customFormat="1" x14ac:dyDescent="0.35"/>
    <row r="40582" s="8" customFormat="1" x14ac:dyDescent="0.35"/>
    <row r="40583" s="8" customFormat="1" x14ac:dyDescent="0.35"/>
    <row r="40584" s="8" customFormat="1" x14ac:dyDescent="0.35"/>
    <row r="40585" s="8" customFormat="1" x14ac:dyDescent="0.35"/>
    <row r="40586" s="8" customFormat="1" x14ac:dyDescent="0.35"/>
    <row r="40587" s="8" customFormat="1" x14ac:dyDescent="0.35"/>
    <row r="40588" s="8" customFormat="1" x14ac:dyDescent="0.35"/>
    <row r="40589" s="8" customFormat="1" x14ac:dyDescent="0.35"/>
    <row r="40590" s="8" customFormat="1" x14ac:dyDescent="0.35"/>
    <row r="40591" s="8" customFormat="1" x14ac:dyDescent="0.35"/>
    <row r="40592" s="8" customFormat="1" x14ac:dyDescent="0.35"/>
    <row r="40593" s="8" customFormat="1" x14ac:dyDescent="0.35"/>
    <row r="40594" s="8" customFormat="1" x14ac:dyDescent="0.35"/>
    <row r="40595" s="8" customFormat="1" x14ac:dyDescent="0.35"/>
    <row r="40596" s="8" customFormat="1" x14ac:dyDescent="0.35"/>
    <row r="40597" s="8" customFormat="1" x14ac:dyDescent="0.35"/>
    <row r="40598" s="8" customFormat="1" x14ac:dyDescent="0.35"/>
    <row r="40599" s="8" customFormat="1" x14ac:dyDescent="0.35"/>
    <row r="40600" s="8" customFormat="1" x14ac:dyDescent="0.35"/>
    <row r="40601" s="8" customFormat="1" x14ac:dyDescent="0.35"/>
    <row r="40602" s="8" customFormat="1" x14ac:dyDescent="0.35"/>
    <row r="40603" s="8" customFormat="1" x14ac:dyDescent="0.35"/>
    <row r="40604" s="8" customFormat="1" x14ac:dyDescent="0.35"/>
    <row r="40605" s="8" customFormat="1" x14ac:dyDescent="0.35"/>
    <row r="40606" s="8" customFormat="1" x14ac:dyDescent="0.35"/>
    <row r="40607" s="8" customFormat="1" x14ac:dyDescent="0.35"/>
    <row r="40608" s="8" customFormat="1" x14ac:dyDescent="0.35"/>
    <row r="40609" s="8" customFormat="1" x14ac:dyDescent="0.35"/>
    <row r="40610" s="8" customFormat="1" x14ac:dyDescent="0.35"/>
    <row r="40611" s="8" customFormat="1" x14ac:dyDescent="0.35"/>
    <row r="40612" s="8" customFormat="1" x14ac:dyDescent="0.35"/>
    <row r="40613" s="8" customFormat="1" x14ac:dyDescent="0.35"/>
    <row r="40614" s="8" customFormat="1" x14ac:dyDescent="0.35"/>
    <row r="40615" s="8" customFormat="1" x14ac:dyDescent="0.35"/>
    <row r="40616" s="8" customFormat="1" x14ac:dyDescent="0.35"/>
    <row r="40617" s="8" customFormat="1" x14ac:dyDescent="0.35"/>
    <row r="40618" s="8" customFormat="1" x14ac:dyDescent="0.35"/>
    <row r="40619" s="8" customFormat="1" x14ac:dyDescent="0.35"/>
    <row r="40620" s="8" customFormat="1" x14ac:dyDescent="0.35"/>
    <row r="40621" s="8" customFormat="1" x14ac:dyDescent="0.35"/>
    <row r="40622" s="8" customFormat="1" x14ac:dyDescent="0.35"/>
    <row r="40623" s="8" customFormat="1" x14ac:dyDescent="0.35"/>
    <row r="40624" s="8" customFormat="1" x14ac:dyDescent="0.35"/>
    <row r="40625" s="8" customFormat="1" x14ac:dyDescent="0.35"/>
    <row r="40626" s="8" customFormat="1" x14ac:dyDescent="0.35"/>
    <row r="40627" s="8" customFormat="1" x14ac:dyDescent="0.35"/>
    <row r="40628" s="8" customFormat="1" x14ac:dyDescent="0.35"/>
    <row r="40629" s="8" customFormat="1" x14ac:dyDescent="0.35"/>
    <row r="40630" s="8" customFormat="1" x14ac:dyDescent="0.35"/>
    <row r="40631" s="8" customFormat="1" x14ac:dyDescent="0.35"/>
    <row r="40632" s="8" customFormat="1" x14ac:dyDescent="0.35"/>
    <row r="40633" s="8" customFormat="1" x14ac:dyDescent="0.35"/>
    <row r="40634" s="8" customFormat="1" x14ac:dyDescent="0.35"/>
    <row r="40635" s="8" customFormat="1" x14ac:dyDescent="0.35"/>
    <row r="40636" s="8" customFormat="1" x14ac:dyDescent="0.35"/>
    <row r="40637" s="8" customFormat="1" x14ac:dyDescent="0.35"/>
    <row r="40638" s="8" customFormat="1" x14ac:dyDescent="0.35"/>
    <row r="40639" s="8" customFormat="1" x14ac:dyDescent="0.35"/>
    <row r="40640" s="8" customFormat="1" x14ac:dyDescent="0.35"/>
    <row r="40641" s="8" customFormat="1" x14ac:dyDescent="0.35"/>
    <row r="40642" s="8" customFormat="1" x14ac:dyDescent="0.35"/>
    <row r="40643" s="8" customFormat="1" x14ac:dyDescent="0.35"/>
    <row r="40644" s="8" customFormat="1" x14ac:dyDescent="0.35"/>
    <row r="40645" s="8" customFormat="1" x14ac:dyDescent="0.35"/>
    <row r="40646" s="8" customFormat="1" x14ac:dyDescent="0.35"/>
    <row r="40647" s="8" customFormat="1" x14ac:dyDescent="0.35"/>
    <row r="40648" s="8" customFormat="1" x14ac:dyDescent="0.35"/>
    <row r="40649" s="8" customFormat="1" x14ac:dyDescent="0.35"/>
    <row r="40650" s="8" customFormat="1" x14ac:dyDescent="0.35"/>
    <row r="40651" s="8" customFormat="1" x14ac:dyDescent="0.35"/>
    <row r="40652" s="8" customFormat="1" x14ac:dyDescent="0.35"/>
    <row r="40653" s="8" customFormat="1" x14ac:dyDescent="0.35"/>
    <row r="40654" s="8" customFormat="1" x14ac:dyDescent="0.35"/>
    <row r="40655" s="8" customFormat="1" x14ac:dyDescent="0.35"/>
    <row r="40656" s="8" customFormat="1" x14ac:dyDescent="0.35"/>
    <row r="40657" s="8" customFormat="1" x14ac:dyDescent="0.35"/>
    <row r="40658" s="8" customFormat="1" x14ac:dyDescent="0.35"/>
    <row r="40659" s="8" customFormat="1" x14ac:dyDescent="0.35"/>
    <row r="40660" s="8" customFormat="1" x14ac:dyDescent="0.35"/>
    <row r="40661" s="8" customFormat="1" x14ac:dyDescent="0.35"/>
    <row r="40662" s="8" customFormat="1" x14ac:dyDescent="0.35"/>
    <row r="40663" s="8" customFormat="1" x14ac:dyDescent="0.35"/>
    <row r="40664" s="8" customFormat="1" x14ac:dyDescent="0.35"/>
    <row r="40665" s="8" customFormat="1" x14ac:dyDescent="0.35"/>
    <row r="40666" s="8" customFormat="1" x14ac:dyDescent="0.35"/>
    <row r="40667" s="8" customFormat="1" x14ac:dyDescent="0.35"/>
    <row r="40668" s="8" customFormat="1" x14ac:dyDescent="0.35"/>
    <row r="40669" s="8" customFormat="1" x14ac:dyDescent="0.35"/>
    <row r="40670" s="8" customFormat="1" x14ac:dyDescent="0.35"/>
    <row r="40671" s="8" customFormat="1" x14ac:dyDescent="0.35"/>
    <row r="40672" s="8" customFormat="1" x14ac:dyDescent="0.35"/>
    <row r="40673" s="8" customFormat="1" x14ac:dyDescent="0.35"/>
    <row r="40674" s="8" customFormat="1" x14ac:dyDescent="0.35"/>
    <row r="40675" s="8" customFormat="1" x14ac:dyDescent="0.35"/>
    <row r="40676" s="8" customFormat="1" x14ac:dyDescent="0.35"/>
    <row r="40677" s="8" customFormat="1" x14ac:dyDescent="0.35"/>
    <row r="40678" s="8" customFormat="1" x14ac:dyDescent="0.35"/>
    <row r="40679" s="8" customFormat="1" x14ac:dyDescent="0.35"/>
    <row r="40680" s="8" customFormat="1" x14ac:dyDescent="0.35"/>
    <row r="40681" s="8" customFormat="1" x14ac:dyDescent="0.35"/>
    <row r="40682" s="8" customFormat="1" x14ac:dyDescent="0.35"/>
    <row r="40683" s="8" customFormat="1" x14ac:dyDescent="0.35"/>
    <row r="40684" s="8" customFormat="1" x14ac:dyDescent="0.35"/>
    <row r="40685" s="8" customFormat="1" x14ac:dyDescent="0.35"/>
    <row r="40686" s="8" customFormat="1" x14ac:dyDescent="0.35"/>
    <row r="40687" s="8" customFormat="1" x14ac:dyDescent="0.35"/>
    <row r="40688" s="8" customFormat="1" x14ac:dyDescent="0.35"/>
    <row r="40689" s="8" customFormat="1" x14ac:dyDescent="0.35"/>
    <row r="40690" s="8" customFormat="1" x14ac:dyDescent="0.35"/>
    <row r="40691" s="8" customFormat="1" x14ac:dyDescent="0.35"/>
    <row r="40692" s="8" customFormat="1" x14ac:dyDescent="0.35"/>
    <row r="40693" s="8" customFormat="1" x14ac:dyDescent="0.35"/>
    <row r="40694" s="8" customFormat="1" x14ac:dyDescent="0.35"/>
    <row r="40695" s="8" customFormat="1" x14ac:dyDescent="0.35"/>
    <row r="40696" s="8" customFormat="1" x14ac:dyDescent="0.35"/>
    <row r="40697" s="8" customFormat="1" x14ac:dyDescent="0.35"/>
    <row r="40698" s="8" customFormat="1" x14ac:dyDescent="0.35"/>
    <row r="40699" s="8" customFormat="1" x14ac:dyDescent="0.35"/>
    <row r="40700" s="8" customFormat="1" x14ac:dyDescent="0.35"/>
    <row r="40701" s="8" customFormat="1" x14ac:dyDescent="0.35"/>
    <row r="40702" s="8" customFormat="1" x14ac:dyDescent="0.35"/>
    <row r="40703" s="8" customFormat="1" x14ac:dyDescent="0.35"/>
    <row r="40704" s="8" customFormat="1" x14ac:dyDescent="0.35"/>
    <row r="40705" s="8" customFormat="1" x14ac:dyDescent="0.35"/>
    <row r="40706" s="8" customFormat="1" x14ac:dyDescent="0.35"/>
    <row r="40707" s="8" customFormat="1" x14ac:dyDescent="0.35"/>
    <row r="40708" s="8" customFormat="1" x14ac:dyDescent="0.35"/>
    <row r="40709" s="8" customFormat="1" x14ac:dyDescent="0.35"/>
    <row r="40710" s="8" customFormat="1" x14ac:dyDescent="0.35"/>
    <row r="40711" s="8" customFormat="1" x14ac:dyDescent="0.35"/>
    <row r="40712" s="8" customFormat="1" x14ac:dyDescent="0.35"/>
    <row r="40713" s="8" customFormat="1" x14ac:dyDescent="0.35"/>
    <row r="40714" s="8" customFormat="1" x14ac:dyDescent="0.35"/>
    <row r="40715" s="8" customFormat="1" x14ac:dyDescent="0.35"/>
    <row r="40716" s="8" customFormat="1" x14ac:dyDescent="0.35"/>
    <row r="40717" s="8" customFormat="1" x14ac:dyDescent="0.35"/>
    <row r="40718" s="8" customFormat="1" x14ac:dyDescent="0.35"/>
    <row r="40719" s="8" customFormat="1" x14ac:dyDescent="0.35"/>
    <row r="40720" s="8" customFormat="1" x14ac:dyDescent="0.35"/>
    <row r="40721" s="8" customFormat="1" x14ac:dyDescent="0.35"/>
    <row r="40722" s="8" customFormat="1" x14ac:dyDescent="0.35"/>
    <row r="40723" s="8" customFormat="1" x14ac:dyDescent="0.35"/>
    <row r="40724" s="8" customFormat="1" x14ac:dyDescent="0.35"/>
    <row r="40725" s="8" customFormat="1" x14ac:dyDescent="0.35"/>
    <row r="40726" s="8" customFormat="1" x14ac:dyDescent="0.35"/>
    <row r="40727" s="8" customFormat="1" x14ac:dyDescent="0.35"/>
    <row r="40728" s="8" customFormat="1" x14ac:dyDescent="0.35"/>
    <row r="40729" s="8" customFormat="1" x14ac:dyDescent="0.35"/>
    <row r="40730" s="8" customFormat="1" x14ac:dyDescent="0.35"/>
    <row r="40731" s="8" customFormat="1" x14ac:dyDescent="0.35"/>
    <row r="40732" s="8" customFormat="1" x14ac:dyDescent="0.35"/>
    <row r="40733" s="8" customFormat="1" x14ac:dyDescent="0.35"/>
    <row r="40734" s="8" customFormat="1" x14ac:dyDescent="0.35"/>
    <row r="40735" s="8" customFormat="1" x14ac:dyDescent="0.35"/>
    <row r="40736" s="8" customFormat="1" x14ac:dyDescent="0.35"/>
    <row r="40737" s="8" customFormat="1" x14ac:dyDescent="0.35"/>
    <row r="40738" s="8" customFormat="1" x14ac:dyDescent="0.35"/>
    <row r="40739" s="8" customFormat="1" x14ac:dyDescent="0.35"/>
    <row r="40740" s="8" customFormat="1" x14ac:dyDescent="0.35"/>
    <row r="40741" s="8" customFormat="1" x14ac:dyDescent="0.35"/>
    <row r="40742" s="8" customFormat="1" x14ac:dyDescent="0.35"/>
    <row r="40743" s="8" customFormat="1" x14ac:dyDescent="0.35"/>
    <row r="40744" s="8" customFormat="1" x14ac:dyDescent="0.35"/>
    <row r="40745" s="8" customFormat="1" x14ac:dyDescent="0.35"/>
    <row r="40746" s="8" customFormat="1" x14ac:dyDescent="0.35"/>
    <row r="40747" s="8" customFormat="1" x14ac:dyDescent="0.35"/>
    <row r="40748" s="8" customFormat="1" x14ac:dyDescent="0.35"/>
    <row r="40749" s="8" customFormat="1" x14ac:dyDescent="0.35"/>
    <row r="40750" s="8" customFormat="1" x14ac:dyDescent="0.35"/>
    <row r="40751" s="8" customFormat="1" x14ac:dyDescent="0.35"/>
    <row r="40752" s="8" customFormat="1" x14ac:dyDescent="0.35"/>
    <row r="40753" s="8" customFormat="1" x14ac:dyDescent="0.35"/>
    <row r="40754" s="8" customFormat="1" x14ac:dyDescent="0.35"/>
    <row r="40755" s="8" customFormat="1" x14ac:dyDescent="0.35"/>
    <row r="40756" s="8" customFormat="1" x14ac:dyDescent="0.35"/>
    <row r="40757" s="8" customFormat="1" x14ac:dyDescent="0.35"/>
    <row r="40758" s="8" customFormat="1" x14ac:dyDescent="0.35"/>
    <row r="40759" s="8" customFormat="1" x14ac:dyDescent="0.35"/>
    <row r="40760" s="8" customFormat="1" x14ac:dyDescent="0.35"/>
    <row r="40761" s="8" customFormat="1" x14ac:dyDescent="0.35"/>
    <row r="40762" s="8" customFormat="1" x14ac:dyDescent="0.35"/>
    <row r="40763" s="8" customFormat="1" x14ac:dyDescent="0.35"/>
    <row r="40764" s="8" customFormat="1" x14ac:dyDescent="0.35"/>
    <row r="40765" s="8" customFormat="1" x14ac:dyDescent="0.35"/>
    <row r="40766" s="8" customFormat="1" x14ac:dyDescent="0.35"/>
    <row r="40767" s="8" customFormat="1" x14ac:dyDescent="0.35"/>
    <row r="40768" s="8" customFormat="1" x14ac:dyDescent="0.35"/>
    <row r="40769" s="8" customFormat="1" x14ac:dyDescent="0.35"/>
    <row r="40770" s="8" customFormat="1" x14ac:dyDescent="0.35"/>
    <row r="40771" s="8" customFormat="1" x14ac:dyDescent="0.35"/>
    <row r="40772" s="8" customFormat="1" x14ac:dyDescent="0.35"/>
    <row r="40773" s="8" customFormat="1" x14ac:dyDescent="0.35"/>
    <row r="40774" s="8" customFormat="1" x14ac:dyDescent="0.35"/>
    <row r="40775" s="8" customFormat="1" x14ac:dyDescent="0.35"/>
    <row r="40776" s="8" customFormat="1" x14ac:dyDescent="0.35"/>
    <row r="40777" s="8" customFormat="1" x14ac:dyDescent="0.35"/>
    <row r="40778" s="8" customFormat="1" x14ac:dyDescent="0.35"/>
    <row r="40779" s="8" customFormat="1" x14ac:dyDescent="0.35"/>
    <row r="40780" s="8" customFormat="1" x14ac:dyDescent="0.35"/>
    <row r="40781" s="8" customFormat="1" x14ac:dyDescent="0.35"/>
    <row r="40782" s="8" customFormat="1" x14ac:dyDescent="0.35"/>
    <row r="40783" s="8" customFormat="1" x14ac:dyDescent="0.35"/>
    <row r="40784" s="8" customFormat="1" x14ac:dyDescent="0.35"/>
    <row r="40785" s="8" customFormat="1" x14ac:dyDescent="0.35"/>
    <row r="40786" s="8" customFormat="1" x14ac:dyDescent="0.35"/>
    <row r="40787" s="8" customFormat="1" x14ac:dyDescent="0.35"/>
    <row r="40788" s="8" customFormat="1" x14ac:dyDescent="0.35"/>
    <row r="40789" s="8" customFormat="1" x14ac:dyDescent="0.35"/>
    <row r="40790" s="8" customFormat="1" x14ac:dyDescent="0.35"/>
    <row r="40791" s="8" customFormat="1" x14ac:dyDescent="0.35"/>
    <row r="40792" s="8" customFormat="1" x14ac:dyDescent="0.35"/>
    <row r="40793" s="8" customFormat="1" x14ac:dyDescent="0.35"/>
    <row r="40794" s="8" customFormat="1" x14ac:dyDescent="0.35"/>
    <row r="40795" s="8" customFormat="1" x14ac:dyDescent="0.35"/>
    <row r="40796" s="8" customFormat="1" x14ac:dyDescent="0.35"/>
    <row r="40797" s="8" customFormat="1" x14ac:dyDescent="0.35"/>
    <row r="40798" s="8" customFormat="1" x14ac:dyDescent="0.35"/>
    <row r="40799" s="8" customFormat="1" x14ac:dyDescent="0.35"/>
    <row r="40800" s="8" customFormat="1" x14ac:dyDescent="0.35"/>
    <row r="40801" s="8" customFormat="1" x14ac:dyDescent="0.35"/>
    <row r="40802" s="8" customFormat="1" x14ac:dyDescent="0.35"/>
    <row r="40803" s="8" customFormat="1" x14ac:dyDescent="0.35"/>
    <row r="40804" s="8" customFormat="1" x14ac:dyDescent="0.35"/>
    <row r="40805" s="8" customFormat="1" x14ac:dyDescent="0.35"/>
    <row r="40806" s="8" customFormat="1" x14ac:dyDescent="0.35"/>
    <row r="40807" s="8" customFormat="1" x14ac:dyDescent="0.35"/>
    <row r="40808" s="8" customFormat="1" x14ac:dyDescent="0.35"/>
    <row r="40809" s="8" customFormat="1" x14ac:dyDescent="0.35"/>
    <row r="40810" s="8" customFormat="1" x14ac:dyDescent="0.35"/>
    <row r="40811" s="8" customFormat="1" x14ac:dyDescent="0.35"/>
    <row r="40812" s="8" customFormat="1" x14ac:dyDescent="0.35"/>
    <row r="40813" s="8" customFormat="1" x14ac:dyDescent="0.35"/>
    <row r="40814" s="8" customFormat="1" x14ac:dyDescent="0.35"/>
    <row r="40815" s="8" customFormat="1" x14ac:dyDescent="0.35"/>
    <row r="40816" s="8" customFormat="1" x14ac:dyDescent="0.35"/>
    <row r="40817" s="8" customFormat="1" x14ac:dyDescent="0.35"/>
    <row r="40818" s="8" customFormat="1" x14ac:dyDescent="0.35"/>
    <row r="40819" s="8" customFormat="1" x14ac:dyDescent="0.35"/>
    <row r="40820" s="8" customFormat="1" x14ac:dyDescent="0.35"/>
    <row r="40821" s="8" customFormat="1" x14ac:dyDescent="0.35"/>
    <row r="40822" s="8" customFormat="1" x14ac:dyDescent="0.35"/>
    <row r="40823" s="8" customFormat="1" x14ac:dyDescent="0.35"/>
    <row r="40824" s="8" customFormat="1" x14ac:dyDescent="0.35"/>
    <row r="40825" s="8" customFormat="1" x14ac:dyDescent="0.35"/>
    <row r="40826" s="8" customFormat="1" x14ac:dyDescent="0.35"/>
    <row r="40827" s="8" customFormat="1" x14ac:dyDescent="0.35"/>
    <row r="40828" s="8" customFormat="1" x14ac:dyDescent="0.35"/>
    <row r="40829" s="8" customFormat="1" x14ac:dyDescent="0.35"/>
    <row r="40830" s="8" customFormat="1" x14ac:dyDescent="0.35"/>
    <row r="40831" s="8" customFormat="1" x14ac:dyDescent="0.35"/>
    <row r="40832" s="8" customFormat="1" x14ac:dyDescent="0.35"/>
    <row r="40833" s="8" customFormat="1" x14ac:dyDescent="0.35"/>
    <row r="40834" s="8" customFormat="1" x14ac:dyDescent="0.35"/>
    <row r="40835" s="8" customFormat="1" x14ac:dyDescent="0.35"/>
    <row r="40836" s="8" customFormat="1" x14ac:dyDescent="0.35"/>
    <row r="40837" s="8" customFormat="1" x14ac:dyDescent="0.35"/>
    <row r="40838" s="8" customFormat="1" x14ac:dyDescent="0.35"/>
    <row r="40839" s="8" customFormat="1" x14ac:dyDescent="0.35"/>
    <row r="40840" s="8" customFormat="1" x14ac:dyDescent="0.35"/>
    <row r="40841" s="8" customFormat="1" x14ac:dyDescent="0.35"/>
    <row r="40842" s="8" customFormat="1" x14ac:dyDescent="0.35"/>
    <row r="40843" s="8" customFormat="1" x14ac:dyDescent="0.35"/>
    <row r="40844" s="8" customFormat="1" x14ac:dyDescent="0.35"/>
    <row r="40845" s="8" customFormat="1" x14ac:dyDescent="0.35"/>
    <row r="40846" s="8" customFormat="1" x14ac:dyDescent="0.35"/>
    <row r="40847" s="8" customFormat="1" x14ac:dyDescent="0.35"/>
    <row r="40848" s="8" customFormat="1" x14ac:dyDescent="0.35"/>
    <row r="40849" s="8" customFormat="1" x14ac:dyDescent="0.35"/>
    <row r="40850" s="8" customFormat="1" x14ac:dyDescent="0.35"/>
    <row r="40851" s="8" customFormat="1" x14ac:dyDescent="0.35"/>
    <row r="40852" s="8" customFormat="1" x14ac:dyDescent="0.35"/>
    <row r="40853" s="8" customFormat="1" x14ac:dyDescent="0.35"/>
    <row r="40854" s="8" customFormat="1" x14ac:dyDescent="0.35"/>
    <row r="40855" s="8" customFormat="1" x14ac:dyDescent="0.35"/>
    <row r="40856" s="8" customFormat="1" x14ac:dyDescent="0.35"/>
    <row r="40857" s="8" customFormat="1" x14ac:dyDescent="0.35"/>
    <row r="40858" s="8" customFormat="1" x14ac:dyDescent="0.35"/>
    <row r="40859" s="8" customFormat="1" x14ac:dyDescent="0.35"/>
    <row r="40860" s="8" customFormat="1" x14ac:dyDescent="0.35"/>
    <row r="40861" s="8" customFormat="1" x14ac:dyDescent="0.35"/>
    <row r="40862" s="8" customFormat="1" x14ac:dyDescent="0.35"/>
    <row r="40863" s="8" customFormat="1" x14ac:dyDescent="0.35"/>
    <row r="40864" s="8" customFormat="1" x14ac:dyDescent="0.35"/>
    <row r="40865" s="8" customFormat="1" x14ac:dyDescent="0.35"/>
    <row r="40866" s="8" customFormat="1" x14ac:dyDescent="0.35"/>
    <row r="40867" s="8" customFormat="1" x14ac:dyDescent="0.35"/>
    <row r="40868" s="8" customFormat="1" x14ac:dyDescent="0.35"/>
    <row r="40869" s="8" customFormat="1" x14ac:dyDescent="0.35"/>
    <row r="40870" s="8" customFormat="1" x14ac:dyDescent="0.35"/>
    <row r="40871" s="8" customFormat="1" x14ac:dyDescent="0.35"/>
    <row r="40872" s="8" customFormat="1" x14ac:dyDescent="0.35"/>
    <row r="40873" s="8" customFormat="1" x14ac:dyDescent="0.35"/>
    <row r="40874" s="8" customFormat="1" x14ac:dyDescent="0.35"/>
    <row r="40875" s="8" customFormat="1" x14ac:dyDescent="0.35"/>
    <row r="40876" s="8" customFormat="1" x14ac:dyDescent="0.35"/>
    <row r="40877" s="8" customFormat="1" x14ac:dyDescent="0.35"/>
    <row r="40878" s="8" customFormat="1" x14ac:dyDescent="0.35"/>
    <row r="40879" s="8" customFormat="1" x14ac:dyDescent="0.35"/>
    <row r="40880" s="8" customFormat="1" x14ac:dyDescent="0.35"/>
    <row r="40881" s="8" customFormat="1" x14ac:dyDescent="0.35"/>
    <row r="40882" s="8" customFormat="1" x14ac:dyDescent="0.35"/>
    <row r="40883" s="8" customFormat="1" x14ac:dyDescent="0.35"/>
    <row r="40884" s="8" customFormat="1" x14ac:dyDescent="0.35"/>
    <row r="40885" s="8" customFormat="1" x14ac:dyDescent="0.35"/>
    <row r="40886" s="8" customFormat="1" x14ac:dyDescent="0.35"/>
    <row r="40887" s="8" customFormat="1" x14ac:dyDescent="0.35"/>
    <row r="40888" s="8" customFormat="1" x14ac:dyDescent="0.35"/>
    <row r="40889" s="8" customFormat="1" x14ac:dyDescent="0.35"/>
    <row r="40890" s="8" customFormat="1" x14ac:dyDescent="0.35"/>
    <row r="40891" s="8" customFormat="1" x14ac:dyDescent="0.35"/>
    <row r="40892" s="8" customFormat="1" x14ac:dyDescent="0.35"/>
    <row r="40893" s="8" customFormat="1" x14ac:dyDescent="0.35"/>
    <row r="40894" s="8" customFormat="1" x14ac:dyDescent="0.35"/>
    <row r="40895" s="8" customFormat="1" x14ac:dyDescent="0.35"/>
    <row r="40896" s="8" customFormat="1" x14ac:dyDescent="0.35"/>
    <row r="40897" s="8" customFormat="1" x14ac:dyDescent="0.35"/>
    <row r="40898" s="8" customFormat="1" x14ac:dyDescent="0.35"/>
    <row r="40899" s="8" customFormat="1" x14ac:dyDescent="0.35"/>
    <row r="40900" s="8" customFormat="1" x14ac:dyDescent="0.35"/>
    <row r="40901" s="8" customFormat="1" x14ac:dyDescent="0.35"/>
    <row r="40902" s="8" customFormat="1" x14ac:dyDescent="0.35"/>
    <row r="40903" s="8" customFormat="1" x14ac:dyDescent="0.35"/>
    <row r="40904" s="8" customFormat="1" x14ac:dyDescent="0.35"/>
    <row r="40905" s="8" customFormat="1" x14ac:dyDescent="0.35"/>
    <row r="40906" s="8" customFormat="1" x14ac:dyDescent="0.35"/>
    <row r="40907" s="8" customFormat="1" x14ac:dyDescent="0.35"/>
    <row r="40908" s="8" customFormat="1" x14ac:dyDescent="0.35"/>
    <row r="40909" s="8" customFormat="1" x14ac:dyDescent="0.35"/>
    <row r="40910" s="8" customFormat="1" x14ac:dyDescent="0.35"/>
    <row r="40911" s="8" customFormat="1" x14ac:dyDescent="0.35"/>
    <row r="40912" s="8" customFormat="1" x14ac:dyDescent="0.35"/>
    <row r="40913" s="8" customFormat="1" x14ac:dyDescent="0.35"/>
    <row r="40914" s="8" customFormat="1" x14ac:dyDescent="0.35"/>
    <row r="40915" s="8" customFormat="1" x14ac:dyDescent="0.35"/>
    <row r="40916" s="8" customFormat="1" x14ac:dyDescent="0.35"/>
    <row r="40917" s="8" customFormat="1" x14ac:dyDescent="0.35"/>
    <row r="40918" s="8" customFormat="1" x14ac:dyDescent="0.35"/>
    <row r="40919" s="8" customFormat="1" x14ac:dyDescent="0.35"/>
    <row r="40920" s="8" customFormat="1" x14ac:dyDescent="0.35"/>
    <row r="40921" s="8" customFormat="1" x14ac:dyDescent="0.35"/>
    <row r="40922" s="8" customFormat="1" x14ac:dyDescent="0.35"/>
    <row r="40923" s="8" customFormat="1" x14ac:dyDescent="0.35"/>
    <row r="40924" s="8" customFormat="1" x14ac:dyDescent="0.35"/>
    <row r="40925" s="8" customFormat="1" x14ac:dyDescent="0.35"/>
    <row r="40926" s="8" customFormat="1" x14ac:dyDescent="0.35"/>
    <row r="40927" s="8" customFormat="1" x14ac:dyDescent="0.35"/>
    <row r="40928" s="8" customFormat="1" x14ac:dyDescent="0.35"/>
    <row r="40929" s="8" customFormat="1" x14ac:dyDescent="0.35"/>
    <row r="40930" s="8" customFormat="1" x14ac:dyDescent="0.35"/>
    <row r="40931" s="8" customFormat="1" x14ac:dyDescent="0.35"/>
    <row r="40932" s="8" customFormat="1" x14ac:dyDescent="0.35"/>
    <row r="40933" s="8" customFormat="1" x14ac:dyDescent="0.35"/>
    <row r="40934" s="8" customFormat="1" x14ac:dyDescent="0.35"/>
    <row r="40935" s="8" customFormat="1" x14ac:dyDescent="0.35"/>
    <row r="40936" s="8" customFormat="1" x14ac:dyDescent="0.35"/>
    <row r="40937" s="8" customFormat="1" x14ac:dyDescent="0.35"/>
    <row r="40938" s="8" customFormat="1" x14ac:dyDescent="0.35"/>
    <row r="40939" s="8" customFormat="1" x14ac:dyDescent="0.35"/>
    <row r="40940" s="8" customFormat="1" x14ac:dyDescent="0.35"/>
    <row r="40941" s="8" customFormat="1" x14ac:dyDescent="0.35"/>
    <row r="40942" s="8" customFormat="1" x14ac:dyDescent="0.35"/>
    <row r="40943" s="8" customFormat="1" x14ac:dyDescent="0.35"/>
    <row r="40944" s="8" customFormat="1" x14ac:dyDescent="0.35"/>
    <row r="40945" s="8" customFormat="1" x14ac:dyDescent="0.35"/>
    <row r="40946" s="8" customFormat="1" x14ac:dyDescent="0.35"/>
    <row r="40947" s="8" customFormat="1" x14ac:dyDescent="0.35"/>
    <row r="40948" s="8" customFormat="1" x14ac:dyDescent="0.35"/>
    <row r="40949" s="8" customFormat="1" x14ac:dyDescent="0.35"/>
    <row r="40950" s="8" customFormat="1" x14ac:dyDescent="0.35"/>
    <row r="40951" s="8" customFormat="1" x14ac:dyDescent="0.35"/>
    <row r="40952" s="8" customFormat="1" x14ac:dyDescent="0.35"/>
    <row r="40953" s="8" customFormat="1" x14ac:dyDescent="0.35"/>
    <row r="40954" s="8" customFormat="1" x14ac:dyDescent="0.35"/>
    <row r="40955" s="8" customFormat="1" x14ac:dyDescent="0.35"/>
    <row r="40956" s="8" customFormat="1" x14ac:dyDescent="0.35"/>
    <row r="40957" s="8" customFormat="1" x14ac:dyDescent="0.35"/>
    <row r="40958" s="8" customFormat="1" x14ac:dyDescent="0.35"/>
    <row r="40959" s="8" customFormat="1" x14ac:dyDescent="0.35"/>
    <row r="40960" s="8" customFormat="1" x14ac:dyDescent="0.35"/>
    <row r="40961" s="8" customFormat="1" x14ac:dyDescent="0.35"/>
    <row r="40962" s="8" customFormat="1" x14ac:dyDescent="0.35"/>
    <row r="40963" s="8" customFormat="1" x14ac:dyDescent="0.35"/>
    <row r="40964" s="8" customFormat="1" x14ac:dyDescent="0.35"/>
    <row r="40965" s="8" customFormat="1" x14ac:dyDescent="0.35"/>
    <row r="40966" s="8" customFormat="1" x14ac:dyDescent="0.35"/>
    <row r="40967" s="8" customFormat="1" x14ac:dyDescent="0.35"/>
    <row r="40968" s="8" customFormat="1" x14ac:dyDescent="0.35"/>
    <row r="40969" s="8" customFormat="1" x14ac:dyDescent="0.35"/>
    <row r="40970" s="8" customFormat="1" x14ac:dyDescent="0.35"/>
    <row r="40971" s="8" customFormat="1" x14ac:dyDescent="0.35"/>
    <row r="40972" s="8" customFormat="1" x14ac:dyDescent="0.35"/>
    <row r="40973" s="8" customFormat="1" x14ac:dyDescent="0.35"/>
    <row r="40974" s="8" customFormat="1" x14ac:dyDescent="0.35"/>
    <row r="40975" s="8" customFormat="1" x14ac:dyDescent="0.35"/>
    <row r="40976" s="8" customFormat="1" x14ac:dyDescent="0.35"/>
    <row r="40977" s="8" customFormat="1" x14ac:dyDescent="0.35"/>
    <row r="40978" s="8" customFormat="1" x14ac:dyDescent="0.35"/>
    <row r="40979" s="8" customFormat="1" x14ac:dyDescent="0.35"/>
    <row r="40980" s="8" customFormat="1" x14ac:dyDescent="0.35"/>
    <row r="40981" s="8" customFormat="1" x14ac:dyDescent="0.35"/>
    <row r="40982" s="8" customFormat="1" x14ac:dyDescent="0.35"/>
    <row r="40983" s="8" customFormat="1" x14ac:dyDescent="0.35"/>
    <row r="40984" s="8" customFormat="1" x14ac:dyDescent="0.35"/>
    <row r="40985" s="8" customFormat="1" x14ac:dyDescent="0.35"/>
    <row r="40986" s="8" customFormat="1" x14ac:dyDescent="0.35"/>
    <row r="40987" s="8" customFormat="1" x14ac:dyDescent="0.35"/>
    <row r="40988" s="8" customFormat="1" x14ac:dyDescent="0.35"/>
    <row r="40989" s="8" customFormat="1" x14ac:dyDescent="0.35"/>
    <row r="40990" s="8" customFormat="1" x14ac:dyDescent="0.35"/>
    <row r="40991" s="8" customFormat="1" x14ac:dyDescent="0.35"/>
    <row r="40992" s="8" customFormat="1" x14ac:dyDescent="0.35"/>
    <row r="40993" s="8" customFormat="1" x14ac:dyDescent="0.35"/>
    <row r="40994" s="8" customFormat="1" x14ac:dyDescent="0.35"/>
    <row r="40995" s="8" customFormat="1" x14ac:dyDescent="0.35"/>
    <row r="40996" s="8" customFormat="1" x14ac:dyDescent="0.35"/>
    <row r="40997" s="8" customFormat="1" x14ac:dyDescent="0.35"/>
    <row r="40998" s="8" customFormat="1" x14ac:dyDescent="0.35"/>
    <row r="40999" s="8" customFormat="1" x14ac:dyDescent="0.35"/>
    <row r="41000" s="8" customFormat="1" x14ac:dyDescent="0.35"/>
    <row r="41001" s="8" customFormat="1" x14ac:dyDescent="0.35"/>
    <row r="41002" s="8" customFormat="1" x14ac:dyDescent="0.35"/>
    <row r="41003" s="8" customFormat="1" x14ac:dyDescent="0.35"/>
    <row r="41004" s="8" customFormat="1" x14ac:dyDescent="0.35"/>
    <row r="41005" s="8" customFormat="1" x14ac:dyDescent="0.35"/>
    <row r="41006" s="8" customFormat="1" x14ac:dyDescent="0.35"/>
    <row r="41007" s="8" customFormat="1" x14ac:dyDescent="0.35"/>
    <row r="41008" s="8" customFormat="1" x14ac:dyDescent="0.35"/>
    <row r="41009" s="8" customFormat="1" x14ac:dyDescent="0.35"/>
    <row r="41010" s="8" customFormat="1" x14ac:dyDescent="0.35"/>
    <row r="41011" s="8" customFormat="1" x14ac:dyDescent="0.35"/>
    <row r="41012" s="8" customFormat="1" x14ac:dyDescent="0.35"/>
    <row r="41013" s="8" customFormat="1" x14ac:dyDescent="0.35"/>
    <row r="41014" s="8" customFormat="1" x14ac:dyDescent="0.35"/>
    <row r="41015" s="8" customFormat="1" x14ac:dyDescent="0.35"/>
    <row r="41016" s="8" customFormat="1" x14ac:dyDescent="0.35"/>
    <row r="41017" s="8" customFormat="1" x14ac:dyDescent="0.35"/>
    <row r="41018" s="8" customFormat="1" x14ac:dyDescent="0.35"/>
    <row r="41019" s="8" customFormat="1" x14ac:dyDescent="0.35"/>
    <row r="41020" s="8" customFormat="1" x14ac:dyDescent="0.35"/>
    <row r="41021" s="8" customFormat="1" x14ac:dyDescent="0.35"/>
    <row r="41022" s="8" customFormat="1" x14ac:dyDescent="0.35"/>
    <row r="41023" s="8" customFormat="1" x14ac:dyDescent="0.35"/>
    <row r="41024" s="8" customFormat="1" x14ac:dyDescent="0.35"/>
    <row r="41025" s="8" customFormat="1" x14ac:dyDescent="0.35"/>
    <row r="41026" s="8" customFormat="1" x14ac:dyDescent="0.35"/>
    <row r="41027" s="8" customFormat="1" x14ac:dyDescent="0.35"/>
    <row r="41028" s="8" customFormat="1" x14ac:dyDescent="0.35"/>
    <row r="41029" s="8" customFormat="1" x14ac:dyDescent="0.35"/>
    <row r="41030" s="8" customFormat="1" x14ac:dyDescent="0.35"/>
    <row r="41031" s="8" customFormat="1" x14ac:dyDescent="0.35"/>
    <row r="41032" s="8" customFormat="1" x14ac:dyDescent="0.35"/>
    <row r="41033" s="8" customFormat="1" x14ac:dyDescent="0.35"/>
    <row r="41034" s="8" customFormat="1" x14ac:dyDescent="0.35"/>
    <row r="41035" s="8" customFormat="1" x14ac:dyDescent="0.35"/>
    <row r="41036" s="8" customFormat="1" x14ac:dyDescent="0.35"/>
    <row r="41037" s="8" customFormat="1" x14ac:dyDescent="0.35"/>
    <row r="41038" s="8" customFormat="1" x14ac:dyDescent="0.35"/>
    <row r="41039" s="8" customFormat="1" x14ac:dyDescent="0.35"/>
    <row r="41040" s="8" customFormat="1" x14ac:dyDescent="0.35"/>
    <row r="41041" s="8" customFormat="1" x14ac:dyDescent="0.35"/>
    <row r="41042" s="8" customFormat="1" x14ac:dyDescent="0.35"/>
    <row r="41043" s="8" customFormat="1" x14ac:dyDescent="0.35"/>
    <row r="41044" s="8" customFormat="1" x14ac:dyDescent="0.35"/>
    <row r="41045" s="8" customFormat="1" x14ac:dyDescent="0.35"/>
    <row r="41046" s="8" customFormat="1" x14ac:dyDescent="0.35"/>
    <row r="41047" s="8" customFormat="1" x14ac:dyDescent="0.35"/>
    <row r="41048" s="8" customFormat="1" x14ac:dyDescent="0.35"/>
    <row r="41049" s="8" customFormat="1" x14ac:dyDescent="0.35"/>
    <row r="41050" s="8" customFormat="1" x14ac:dyDescent="0.35"/>
    <row r="41051" s="8" customFormat="1" x14ac:dyDescent="0.35"/>
    <row r="41052" s="8" customFormat="1" x14ac:dyDescent="0.35"/>
    <row r="41053" s="8" customFormat="1" x14ac:dyDescent="0.35"/>
    <row r="41054" s="8" customFormat="1" x14ac:dyDescent="0.35"/>
    <row r="41055" s="8" customFormat="1" x14ac:dyDescent="0.35"/>
    <row r="41056" s="8" customFormat="1" x14ac:dyDescent="0.35"/>
    <row r="41057" s="8" customFormat="1" x14ac:dyDescent="0.35"/>
    <row r="41058" s="8" customFormat="1" x14ac:dyDescent="0.35"/>
    <row r="41059" s="8" customFormat="1" x14ac:dyDescent="0.35"/>
    <row r="41060" s="8" customFormat="1" x14ac:dyDescent="0.35"/>
    <row r="41061" s="8" customFormat="1" x14ac:dyDescent="0.35"/>
    <row r="41062" s="8" customFormat="1" x14ac:dyDescent="0.35"/>
    <row r="41063" s="8" customFormat="1" x14ac:dyDescent="0.35"/>
    <row r="41064" s="8" customFormat="1" x14ac:dyDescent="0.35"/>
    <row r="41065" s="8" customFormat="1" x14ac:dyDescent="0.35"/>
    <row r="41066" s="8" customFormat="1" x14ac:dyDescent="0.35"/>
    <row r="41067" s="8" customFormat="1" x14ac:dyDescent="0.35"/>
    <row r="41068" s="8" customFormat="1" x14ac:dyDescent="0.35"/>
    <row r="41069" s="8" customFormat="1" x14ac:dyDescent="0.35"/>
    <row r="41070" s="8" customFormat="1" x14ac:dyDescent="0.35"/>
    <row r="41071" s="8" customFormat="1" x14ac:dyDescent="0.35"/>
    <row r="41072" s="8" customFormat="1" x14ac:dyDescent="0.35"/>
    <row r="41073" s="8" customFormat="1" x14ac:dyDescent="0.35"/>
    <row r="41074" s="8" customFormat="1" x14ac:dyDescent="0.35"/>
    <row r="41075" s="8" customFormat="1" x14ac:dyDescent="0.35"/>
    <row r="41076" s="8" customFormat="1" x14ac:dyDescent="0.35"/>
    <row r="41077" s="8" customFormat="1" x14ac:dyDescent="0.35"/>
    <row r="41078" s="8" customFormat="1" x14ac:dyDescent="0.35"/>
    <row r="41079" s="8" customFormat="1" x14ac:dyDescent="0.35"/>
    <row r="41080" s="8" customFormat="1" x14ac:dyDescent="0.35"/>
    <row r="41081" s="8" customFormat="1" x14ac:dyDescent="0.35"/>
    <row r="41082" s="8" customFormat="1" x14ac:dyDescent="0.35"/>
    <row r="41083" s="8" customFormat="1" x14ac:dyDescent="0.35"/>
    <row r="41084" s="8" customFormat="1" x14ac:dyDescent="0.35"/>
    <row r="41085" s="8" customFormat="1" x14ac:dyDescent="0.35"/>
    <row r="41086" s="8" customFormat="1" x14ac:dyDescent="0.35"/>
    <row r="41087" s="8" customFormat="1" x14ac:dyDescent="0.35"/>
    <row r="41088" s="8" customFormat="1" x14ac:dyDescent="0.35"/>
    <row r="41089" s="8" customFormat="1" x14ac:dyDescent="0.35"/>
    <row r="41090" s="8" customFormat="1" x14ac:dyDescent="0.35"/>
    <row r="41091" s="8" customFormat="1" x14ac:dyDescent="0.35"/>
    <row r="41092" s="8" customFormat="1" x14ac:dyDescent="0.35"/>
    <row r="41093" s="8" customFormat="1" x14ac:dyDescent="0.35"/>
    <row r="41094" s="8" customFormat="1" x14ac:dyDescent="0.35"/>
    <row r="41095" s="8" customFormat="1" x14ac:dyDescent="0.35"/>
    <row r="41096" s="8" customFormat="1" x14ac:dyDescent="0.35"/>
    <row r="41097" s="8" customFormat="1" x14ac:dyDescent="0.35"/>
    <row r="41098" s="8" customFormat="1" x14ac:dyDescent="0.35"/>
    <row r="41099" s="8" customFormat="1" x14ac:dyDescent="0.35"/>
    <row r="41100" s="8" customFormat="1" x14ac:dyDescent="0.35"/>
    <row r="41101" s="8" customFormat="1" x14ac:dyDescent="0.35"/>
    <row r="41102" s="8" customFormat="1" x14ac:dyDescent="0.35"/>
    <row r="41103" s="8" customFormat="1" x14ac:dyDescent="0.35"/>
    <row r="41104" s="8" customFormat="1" x14ac:dyDescent="0.35"/>
    <row r="41105" s="8" customFormat="1" x14ac:dyDescent="0.35"/>
    <row r="41106" s="8" customFormat="1" x14ac:dyDescent="0.35"/>
    <row r="41107" s="8" customFormat="1" x14ac:dyDescent="0.35"/>
    <row r="41108" s="8" customFormat="1" x14ac:dyDescent="0.35"/>
    <row r="41109" s="8" customFormat="1" x14ac:dyDescent="0.35"/>
    <row r="41110" s="8" customFormat="1" x14ac:dyDescent="0.35"/>
    <row r="41111" s="8" customFormat="1" x14ac:dyDescent="0.35"/>
    <row r="41112" s="8" customFormat="1" x14ac:dyDescent="0.35"/>
    <row r="41113" s="8" customFormat="1" x14ac:dyDescent="0.35"/>
    <row r="41114" s="8" customFormat="1" x14ac:dyDescent="0.35"/>
    <row r="41115" s="8" customFormat="1" x14ac:dyDescent="0.35"/>
    <row r="41116" s="8" customFormat="1" x14ac:dyDescent="0.35"/>
    <row r="41117" s="8" customFormat="1" x14ac:dyDescent="0.35"/>
    <row r="41118" s="8" customFormat="1" x14ac:dyDescent="0.35"/>
    <row r="41119" s="8" customFormat="1" x14ac:dyDescent="0.35"/>
    <row r="41120" s="8" customFormat="1" x14ac:dyDescent="0.35"/>
    <row r="41121" s="8" customFormat="1" x14ac:dyDescent="0.35"/>
    <row r="41122" s="8" customFormat="1" x14ac:dyDescent="0.35"/>
    <row r="41123" s="8" customFormat="1" x14ac:dyDescent="0.35"/>
    <row r="41124" s="8" customFormat="1" x14ac:dyDescent="0.35"/>
    <row r="41125" s="8" customFormat="1" x14ac:dyDescent="0.35"/>
    <row r="41126" s="8" customFormat="1" x14ac:dyDescent="0.35"/>
    <row r="41127" s="8" customFormat="1" x14ac:dyDescent="0.35"/>
    <row r="41128" s="8" customFormat="1" x14ac:dyDescent="0.35"/>
    <row r="41129" s="8" customFormat="1" x14ac:dyDescent="0.35"/>
    <row r="41130" s="8" customFormat="1" x14ac:dyDescent="0.35"/>
    <row r="41131" s="8" customFormat="1" x14ac:dyDescent="0.35"/>
    <row r="41132" s="8" customFormat="1" x14ac:dyDescent="0.35"/>
    <row r="41133" s="8" customFormat="1" x14ac:dyDescent="0.35"/>
    <row r="41134" s="8" customFormat="1" x14ac:dyDescent="0.35"/>
    <row r="41135" s="8" customFormat="1" x14ac:dyDescent="0.35"/>
    <row r="41136" s="8" customFormat="1" x14ac:dyDescent="0.35"/>
    <row r="41137" s="8" customFormat="1" x14ac:dyDescent="0.35"/>
    <row r="41138" s="8" customFormat="1" x14ac:dyDescent="0.35"/>
    <row r="41139" s="8" customFormat="1" x14ac:dyDescent="0.35"/>
    <row r="41140" s="8" customFormat="1" x14ac:dyDescent="0.35"/>
    <row r="41141" s="8" customFormat="1" x14ac:dyDescent="0.35"/>
    <row r="41142" s="8" customFormat="1" x14ac:dyDescent="0.35"/>
    <row r="41143" s="8" customFormat="1" x14ac:dyDescent="0.35"/>
    <row r="41144" s="8" customFormat="1" x14ac:dyDescent="0.35"/>
    <row r="41145" s="8" customFormat="1" x14ac:dyDescent="0.35"/>
    <row r="41146" s="8" customFormat="1" x14ac:dyDescent="0.35"/>
    <row r="41147" s="8" customFormat="1" x14ac:dyDescent="0.35"/>
    <row r="41148" s="8" customFormat="1" x14ac:dyDescent="0.35"/>
    <row r="41149" s="8" customFormat="1" x14ac:dyDescent="0.35"/>
    <row r="41150" s="8" customFormat="1" x14ac:dyDescent="0.35"/>
    <row r="41151" s="8" customFormat="1" x14ac:dyDescent="0.35"/>
    <row r="41152" s="8" customFormat="1" x14ac:dyDescent="0.35"/>
    <row r="41153" s="8" customFormat="1" x14ac:dyDescent="0.35"/>
    <row r="41154" s="8" customFormat="1" x14ac:dyDescent="0.35"/>
    <row r="41155" s="8" customFormat="1" x14ac:dyDescent="0.35"/>
    <row r="41156" s="8" customFormat="1" x14ac:dyDescent="0.35"/>
    <row r="41157" s="8" customFormat="1" x14ac:dyDescent="0.35"/>
    <row r="41158" s="8" customFormat="1" x14ac:dyDescent="0.35"/>
    <row r="41159" s="8" customFormat="1" x14ac:dyDescent="0.35"/>
    <row r="41160" s="8" customFormat="1" x14ac:dyDescent="0.35"/>
    <row r="41161" s="8" customFormat="1" x14ac:dyDescent="0.35"/>
    <row r="41162" s="8" customFormat="1" x14ac:dyDescent="0.35"/>
    <row r="41163" s="8" customFormat="1" x14ac:dyDescent="0.35"/>
    <row r="41164" s="8" customFormat="1" x14ac:dyDescent="0.35"/>
    <row r="41165" s="8" customFormat="1" x14ac:dyDescent="0.35"/>
    <row r="41166" s="8" customFormat="1" x14ac:dyDescent="0.35"/>
    <row r="41167" s="8" customFormat="1" x14ac:dyDescent="0.35"/>
    <row r="41168" s="8" customFormat="1" x14ac:dyDescent="0.35"/>
    <row r="41169" s="8" customFormat="1" x14ac:dyDescent="0.35"/>
    <row r="41170" s="8" customFormat="1" x14ac:dyDescent="0.35"/>
    <row r="41171" s="8" customFormat="1" x14ac:dyDescent="0.35"/>
    <row r="41172" s="8" customFormat="1" x14ac:dyDescent="0.35"/>
    <row r="41173" s="8" customFormat="1" x14ac:dyDescent="0.35"/>
    <row r="41174" s="8" customFormat="1" x14ac:dyDescent="0.35"/>
    <row r="41175" s="8" customFormat="1" x14ac:dyDescent="0.35"/>
    <row r="41176" s="8" customFormat="1" x14ac:dyDescent="0.35"/>
    <row r="41177" s="8" customFormat="1" x14ac:dyDescent="0.35"/>
    <row r="41178" s="8" customFormat="1" x14ac:dyDescent="0.35"/>
    <row r="41179" s="8" customFormat="1" x14ac:dyDescent="0.35"/>
    <row r="41180" s="8" customFormat="1" x14ac:dyDescent="0.35"/>
    <row r="41181" s="8" customFormat="1" x14ac:dyDescent="0.35"/>
    <row r="41182" s="8" customFormat="1" x14ac:dyDescent="0.35"/>
    <row r="41183" s="8" customFormat="1" x14ac:dyDescent="0.35"/>
    <row r="41184" s="8" customFormat="1" x14ac:dyDescent="0.35"/>
    <row r="41185" s="8" customFormat="1" x14ac:dyDescent="0.35"/>
    <row r="41186" s="8" customFormat="1" x14ac:dyDescent="0.35"/>
    <row r="41187" s="8" customFormat="1" x14ac:dyDescent="0.35"/>
    <row r="41188" s="8" customFormat="1" x14ac:dyDescent="0.35"/>
    <row r="41189" s="8" customFormat="1" x14ac:dyDescent="0.35"/>
    <row r="41190" s="8" customFormat="1" x14ac:dyDescent="0.35"/>
    <row r="41191" s="8" customFormat="1" x14ac:dyDescent="0.35"/>
    <row r="41192" s="8" customFormat="1" x14ac:dyDescent="0.35"/>
    <row r="41193" s="8" customFormat="1" x14ac:dyDescent="0.35"/>
    <row r="41194" s="8" customFormat="1" x14ac:dyDescent="0.35"/>
    <row r="41195" s="8" customFormat="1" x14ac:dyDescent="0.35"/>
    <row r="41196" s="8" customFormat="1" x14ac:dyDescent="0.35"/>
    <row r="41197" s="8" customFormat="1" x14ac:dyDescent="0.35"/>
    <row r="41198" s="8" customFormat="1" x14ac:dyDescent="0.35"/>
    <row r="41199" s="8" customFormat="1" x14ac:dyDescent="0.35"/>
    <row r="41200" s="8" customFormat="1" x14ac:dyDescent="0.35"/>
    <row r="41201" s="8" customFormat="1" x14ac:dyDescent="0.35"/>
    <row r="41202" s="8" customFormat="1" x14ac:dyDescent="0.35"/>
    <row r="41203" s="8" customFormat="1" x14ac:dyDescent="0.35"/>
    <row r="41204" s="8" customFormat="1" x14ac:dyDescent="0.35"/>
    <row r="41205" s="8" customFormat="1" x14ac:dyDescent="0.35"/>
    <row r="41206" s="8" customFormat="1" x14ac:dyDescent="0.35"/>
    <row r="41207" s="8" customFormat="1" x14ac:dyDescent="0.35"/>
    <row r="41208" s="8" customFormat="1" x14ac:dyDescent="0.35"/>
    <row r="41209" s="8" customFormat="1" x14ac:dyDescent="0.35"/>
    <row r="41210" s="8" customFormat="1" x14ac:dyDescent="0.35"/>
    <row r="41211" s="8" customFormat="1" x14ac:dyDescent="0.35"/>
    <row r="41212" s="8" customFormat="1" x14ac:dyDescent="0.35"/>
    <row r="41213" s="8" customFormat="1" x14ac:dyDescent="0.35"/>
    <row r="41214" s="8" customFormat="1" x14ac:dyDescent="0.35"/>
    <row r="41215" s="8" customFormat="1" x14ac:dyDescent="0.35"/>
    <row r="41216" s="8" customFormat="1" x14ac:dyDescent="0.35"/>
    <row r="41217" s="8" customFormat="1" x14ac:dyDescent="0.35"/>
    <row r="41218" s="8" customFormat="1" x14ac:dyDescent="0.35"/>
    <row r="41219" s="8" customFormat="1" x14ac:dyDescent="0.35"/>
    <row r="41220" s="8" customFormat="1" x14ac:dyDescent="0.35"/>
    <row r="41221" s="8" customFormat="1" x14ac:dyDescent="0.35"/>
    <row r="41222" s="8" customFormat="1" x14ac:dyDescent="0.35"/>
    <row r="41223" s="8" customFormat="1" x14ac:dyDescent="0.35"/>
    <row r="41224" s="8" customFormat="1" x14ac:dyDescent="0.35"/>
    <row r="41225" s="8" customFormat="1" x14ac:dyDescent="0.35"/>
    <row r="41226" s="8" customFormat="1" x14ac:dyDescent="0.35"/>
    <row r="41227" s="8" customFormat="1" x14ac:dyDescent="0.35"/>
    <row r="41228" s="8" customFormat="1" x14ac:dyDescent="0.35"/>
    <row r="41229" s="8" customFormat="1" x14ac:dyDescent="0.35"/>
    <row r="41230" s="8" customFormat="1" x14ac:dyDescent="0.35"/>
    <row r="41231" s="8" customFormat="1" x14ac:dyDescent="0.35"/>
    <row r="41232" s="8" customFormat="1" x14ac:dyDescent="0.35"/>
    <row r="41233" s="8" customFormat="1" x14ac:dyDescent="0.35"/>
    <row r="41234" s="8" customFormat="1" x14ac:dyDescent="0.35"/>
    <row r="41235" s="8" customFormat="1" x14ac:dyDescent="0.35"/>
    <row r="41236" s="8" customFormat="1" x14ac:dyDescent="0.35"/>
    <row r="41237" s="8" customFormat="1" x14ac:dyDescent="0.35"/>
    <row r="41238" s="8" customFormat="1" x14ac:dyDescent="0.35"/>
    <row r="41239" s="8" customFormat="1" x14ac:dyDescent="0.35"/>
    <row r="41240" s="8" customFormat="1" x14ac:dyDescent="0.35"/>
    <row r="41241" s="8" customFormat="1" x14ac:dyDescent="0.35"/>
    <row r="41242" s="8" customFormat="1" x14ac:dyDescent="0.35"/>
    <row r="41243" s="8" customFormat="1" x14ac:dyDescent="0.35"/>
    <row r="41244" s="8" customFormat="1" x14ac:dyDescent="0.35"/>
    <row r="41245" s="8" customFormat="1" x14ac:dyDescent="0.35"/>
    <row r="41246" s="8" customFormat="1" x14ac:dyDescent="0.35"/>
    <row r="41247" s="8" customFormat="1" x14ac:dyDescent="0.35"/>
    <row r="41248" s="8" customFormat="1" x14ac:dyDescent="0.35"/>
    <row r="41249" s="8" customFormat="1" x14ac:dyDescent="0.35"/>
    <row r="41250" s="8" customFormat="1" x14ac:dyDescent="0.35"/>
    <row r="41251" s="8" customFormat="1" x14ac:dyDescent="0.35"/>
    <row r="41252" s="8" customFormat="1" x14ac:dyDescent="0.35"/>
    <row r="41253" s="8" customFormat="1" x14ac:dyDescent="0.35"/>
    <row r="41254" s="8" customFormat="1" x14ac:dyDescent="0.35"/>
    <row r="41255" s="8" customFormat="1" x14ac:dyDescent="0.35"/>
    <row r="41256" s="8" customFormat="1" x14ac:dyDescent="0.35"/>
    <row r="41257" s="8" customFormat="1" x14ac:dyDescent="0.35"/>
    <row r="41258" s="8" customFormat="1" x14ac:dyDescent="0.35"/>
    <row r="41259" s="8" customFormat="1" x14ac:dyDescent="0.35"/>
    <row r="41260" s="8" customFormat="1" x14ac:dyDescent="0.35"/>
    <row r="41261" s="8" customFormat="1" x14ac:dyDescent="0.35"/>
    <row r="41262" s="8" customFormat="1" x14ac:dyDescent="0.35"/>
    <row r="41263" s="8" customFormat="1" x14ac:dyDescent="0.35"/>
    <row r="41264" s="8" customFormat="1" x14ac:dyDescent="0.35"/>
    <row r="41265" s="8" customFormat="1" x14ac:dyDescent="0.35"/>
    <row r="41266" s="8" customFormat="1" x14ac:dyDescent="0.35"/>
    <row r="41267" s="8" customFormat="1" x14ac:dyDescent="0.35"/>
    <row r="41268" s="8" customFormat="1" x14ac:dyDescent="0.35"/>
    <row r="41269" s="8" customFormat="1" x14ac:dyDescent="0.35"/>
    <row r="41270" s="8" customFormat="1" x14ac:dyDescent="0.35"/>
    <row r="41271" s="8" customFormat="1" x14ac:dyDescent="0.35"/>
    <row r="41272" s="8" customFormat="1" x14ac:dyDescent="0.35"/>
    <row r="41273" s="8" customFormat="1" x14ac:dyDescent="0.35"/>
    <row r="41274" s="8" customFormat="1" x14ac:dyDescent="0.35"/>
    <row r="41275" s="8" customFormat="1" x14ac:dyDescent="0.35"/>
    <row r="41276" s="8" customFormat="1" x14ac:dyDescent="0.35"/>
    <row r="41277" s="8" customFormat="1" x14ac:dyDescent="0.35"/>
    <row r="41278" s="8" customFormat="1" x14ac:dyDescent="0.35"/>
    <row r="41279" s="8" customFormat="1" x14ac:dyDescent="0.35"/>
    <row r="41280" s="8" customFormat="1" x14ac:dyDescent="0.35"/>
    <row r="41281" s="8" customFormat="1" x14ac:dyDescent="0.35"/>
    <row r="41282" s="8" customFormat="1" x14ac:dyDescent="0.35"/>
    <row r="41283" s="8" customFormat="1" x14ac:dyDescent="0.35"/>
    <row r="41284" s="8" customFormat="1" x14ac:dyDescent="0.35"/>
    <row r="41285" s="8" customFormat="1" x14ac:dyDescent="0.35"/>
    <row r="41286" s="8" customFormat="1" x14ac:dyDescent="0.35"/>
    <row r="41287" s="8" customFormat="1" x14ac:dyDescent="0.35"/>
    <row r="41288" s="8" customFormat="1" x14ac:dyDescent="0.35"/>
    <row r="41289" s="8" customFormat="1" x14ac:dyDescent="0.35"/>
    <row r="41290" s="8" customFormat="1" x14ac:dyDescent="0.35"/>
    <row r="41291" s="8" customFormat="1" x14ac:dyDescent="0.35"/>
    <row r="41292" s="8" customFormat="1" x14ac:dyDescent="0.35"/>
    <row r="41293" s="8" customFormat="1" x14ac:dyDescent="0.35"/>
    <row r="41294" s="8" customFormat="1" x14ac:dyDescent="0.35"/>
    <row r="41295" s="8" customFormat="1" x14ac:dyDescent="0.35"/>
    <row r="41296" s="8" customFormat="1" x14ac:dyDescent="0.35"/>
    <row r="41297" s="8" customFormat="1" x14ac:dyDescent="0.35"/>
    <row r="41298" s="8" customFormat="1" x14ac:dyDescent="0.35"/>
    <row r="41299" s="8" customFormat="1" x14ac:dyDescent="0.35"/>
    <row r="41300" s="8" customFormat="1" x14ac:dyDescent="0.35"/>
    <row r="41301" s="8" customFormat="1" x14ac:dyDescent="0.35"/>
    <row r="41302" s="8" customFormat="1" x14ac:dyDescent="0.35"/>
    <row r="41303" s="8" customFormat="1" x14ac:dyDescent="0.35"/>
    <row r="41304" s="8" customFormat="1" x14ac:dyDescent="0.35"/>
    <row r="41305" s="8" customFormat="1" x14ac:dyDescent="0.35"/>
    <row r="41306" s="8" customFormat="1" x14ac:dyDescent="0.35"/>
    <row r="41307" s="8" customFormat="1" x14ac:dyDescent="0.35"/>
    <row r="41308" s="8" customFormat="1" x14ac:dyDescent="0.35"/>
    <row r="41309" s="8" customFormat="1" x14ac:dyDescent="0.35"/>
    <row r="41310" s="8" customFormat="1" x14ac:dyDescent="0.35"/>
    <row r="41311" s="8" customFormat="1" x14ac:dyDescent="0.35"/>
    <row r="41312" s="8" customFormat="1" x14ac:dyDescent="0.35"/>
    <row r="41313" s="8" customFormat="1" x14ac:dyDescent="0.35"/>
    <row r="41314" s="8" customFormat="1" x14ac:dyDescent="0.35"/>
    <row r="41315" s="8" customFormat="1" x14ac:dyDescent="0.35"/>
    <row r="41316" s="8" customFormat="1" x14ac:dyDescent="0.35"/>
    <row r="41317" s="8" customFormat="1" x14ac:dyDescent="0.35"/>
    <row r="41318" s="8" customFormat="1" x14ac:dyDescent="0.35"/>
    <row r="41319" s="8" customFormat="1" x14ac:dyDescent="0.35"/>
    <row r="41320" s="8" customFormat="1" x14ac:dyDescent="0.35"/>
    <row r="41321" s="8" customFormat="1" x14ac:dyDescent="0.35"/>
    <row r="41322" s="8" customFormat="1" x14ac:dyDescent="0.35"/>
    <row r="41323" s="8" customFormat="1" x14ac:dyDescent="0.35"/>
    <row r="41324" s="8" customFormat="1" x14ac:dyDescent="0.35"/>
    <row r="41325" s="8" customFormat="1" x14ac:dyDescent="0.35"/>
    <row r="41326" s="8" customFormat="1" x14ac:dyDescent="0.35"/>
    <row r="41327" s="8" customFormat="1" x14ac:dyDescent="0.35"/>
    <row r="41328" s="8" customFormat="1" x14ac:dyDescent="0.35"/>
    <row r="41329" s="8" customFormat="1" x14ac:dyDescent="0.35"/>
    <row r="41330" s="8" customFormat="1" x14ac:dyDescent="0.35"/>
    <row r="41331" s="8" customFormat="1" x14ac:dyDescent="0.35"/>
    <row r="41332" s="8" customFormat="1" x14ac:dyDescent="0.35"/>
    <row r="41333" s="8" customFormat="1" x14ac:dyDescent="0.35"/>
    <row r="41334" s="8" customFormat="1" x14ac:dyDescent="0.35"/>
    <row r="41335" s="8" customFormat="1" x14ac:dyDescent="0.35"/>
    <row r="41336" s="8" customFormat="1" x14ac:dyDescent="0.35"/>
    <row r="41337" s="8" customFormat="1" x14ac:dyDescent="0.35"/>
    <row r="41338" s="8" customFormat="1" x14ac:dyDescent="0.35"/>
    <row r="41339" s="8" customFormat="1" x14ac:dyDescent="0.35"/>
    <row r="41340" s="8" customFormat="1" x14ac:dyDescent="0.35"/>
    <row r="41341" s="8" customFormat="1" x14ac:dyDescent="0.35"/>
    <row r="41342" s="8" customFormat="1" x14ac:dyDescent="0.35"/>
    <row r="41343" s="8" customFormat="1" x14ac:dyDescent="0.35"/>
    <row r="41344" s="8" customFormat="1" x14ac:dyDescent="0.35"/>
    <row r="41345" s="8" customFormat="1" x14ac:dyDescent="0.35"/>
    <row r="41346" s="8" customFormat="1" x14ac:dyDescent="0.35"/>
    <row r="41347" s="8" customFormat="1" x14ac:dyDescent="0.35"/>
    <row r="41348" s="8" customFormat="1" x14ac:dyDescent="0.35"/>
    <row r="41349" s="8" customFormat="1" x14ac:dyDescent="0.35"/>
    <row r="41350" s="8" customFormat="1" x14ac:dyDescent="0.35"/>
    <row r="41351" s="8" customFormat="1" x14ac:dyDescent="0.35"/>
    <row r="41352" s="8" customFormat="1" x14ac:dyDescent="0.35"/>
    <row r="41353" s="8" customFormat="1" x14ac:dyDescent="0.35"/>
    <row r="41354" s="8" customFormat="1" x14ac:dyDescent="0.35"/>
    <row r="41355" s="8" customFormat="1" x14ac:dyDescent="0.35"/>
    <row r="41356" s="8" customFormat="1" x14ac:dyDescent="0.35"/>
    <row r="41357" s="8" customFormat="1" x14ac:dyDescent="0.35"/>
    <row r="41358" s="8" customFormat="1" x14ac:dyDescent="0.35"/>
    <row r="41359" s="8" customFormat="1" x14ac:dyDescent="0.35"/>
    <row r="41360" s="8" customFormat="1" x14ac:dyDescent="0.35"/>
    <row r="41361" s="8" customFormat="1" x14ac:dyDescent="0.35"/>
    <row r="41362" s="8" customFormat="1" x14ac:dyDescent="0.35"/>
    <row r="41363" s="8" customFormat="1" x14ac:dyDescent="0.35"/>
    <row r="41364" s="8" customFormat="1" x14ac:dyDescent="0.35"/>
    <row r="41365" s="8" customFormat="1" x14ac:dyDescent="0.35"/>
    <row r="41366" s="8" customFormat="1" x14ac:dyDescent="0.35"/>
    <row r="41367" s="8" customFormat="1" x14ac:dyDescent="0.35"/>
    <row r="41368" s="8" customFormat="1" x14ac:dyDescent="0.35"/>
    <row r="41369" s="8" customFormat="1" x14ac:dyDescent="0.35"/>
    <row r="41370" s="8" customFormat="1" x14ac:dyDescent="0.35"/>
    <row r="41371" s="8" customFormat="1" x14ac:dyDescent="0.35"/>
    <row r="41372" s="8" customFormat="1" x14ac:dyDescent="0.35"/>
    <row r="41373" s="8" customFormat="1" x14ac:dyDescent="0.35"/>
    <row r="41374" s="8" customFormat="1" x14ac:dyDescent="0.35"/>
    <row r="41375" s="8" customFormat="1" x14ac:dyDescent="0.35"/>
    <row r="41376" s="8" customFormat="1" x14ac:dyDescent="0.35"/>
    <row r="41377" s="8" customFormat="1" x14ac:dyDescent="0.35"/>
    <row r="41378" s="8" customFormat="1" x14ac:dyDescent="0.35"/>
    <row r="41379" s="8" customFormat="1" x14ac:dyDescent="0.35"/>
    <row r="41380" s="8" customFormat="1" x14ac:dyDescent="0.35"/>
    <row r="41381" s="8" customFormat="1" x14ac:dyDescent="0.35"/>
    <row r="41382" s="8" customFormat="1" x14ac:dyDescent="0.35"/>
    <row r="41383" s="8" customFormat="1" x14ac:dyDescent="0.35"/>
    <row r="41384" s="8" customFormat="1" x14ac:dyDescent="0.35"/>
    <row r="41385" s="8" customFormat="1" x14ac:dyDescent="0.35"/>
    <row r="41386" s="8" customFormat="1" x14ac:dyDescent="0.35"/>
    <row r="41387" s="8" customFormat="1" x14ac:dyDescent="0.35"/>
    <row r="41388" s="8" customFormat="1" x14ac:dyDescent="0.35"/>
    <row r="41389" s="8" customFormat="1" x14ac:dyDescent="0.35"/>
    <row r="41390" s="8" customFormat="1" x14ac:dyDescent="0.35"/>
    <row r="41391" s="8" customFormat="1" x14ac:dyDescent="0.35"/>
    <row r="41392" s="8" customFormat="1" x14ac:dyDescent="0.35"/>
    <row r="41393" s="8" customFormat="1" x14ac:dyDescent="0.35"/>
    <row r="41394" s="8" customFormat="1" x14ac:dyDescent="0.35"/>
    <row r="41395" s="8" customFormat="1" x14ac:dyDescent="0.35"/>
    <row r="41396" s="8" customFormat="1" x14ac:dyDescent="0.35"/>
    <row r="41397" s="8" customFormat="1" x14ac:dyDescent="0.35"/>
    <row r="41398" s="8" customFormat="1" x14ac:dyDescent="0.35"/>
    <row r="41399" s="8" customFormat="1" x14ac:dyDescent="0.35"/>
    <row r="41400" s="8" customFormat="1" x14ac:dyDescent="0.35"/>
    <row r="41401" s="8" customFormat="1" x14ac:dyDescent="0.35"/>
    <row r="41402" s="8" customFormat="1" x14ac:dyDescent="0.35"/>
    <row r="41403" s="8" customFormat="1" x14ac:dyDescent="0.35"/>
    <row r="41404" s="8" customFormat="1" x14ac:dyDescent="0.35"/>
    <row r="41405" s="8" customFormat="1" x14ac:dyDescent="0.35"/>
    <row r="41406" s="8" customFormat="1" x14ac:dyDescent="0.35"/>
    <row r="41407" s="8" customFormat="1" x14ac:dyDescent="0.35"/>
    <row r="41408" s="8" customFormat="1" x14ac:dyDescent="0.35"/>
    <row r="41409" s="8" customFormat="1" x14ac:dyDescent="0.35"/>
    <row r="41410" s="8" customFormat="1" x14ac:dyDescent="0.35"/>
    <row r="41411" s="8" customFormat="1" x14ac:dyDescent="0.35"/>
    <row r="41412" s="8" customFormat="1" x14ac:dyDescent="0.35"/>
    <row r="41413" s="8" customFormat="1" x14ac:dyDescent="0.35"/>
    <row r="41414" s="8" customFormat="1" x14ac:dyDescent="0.35"/>
    <row r="41415" s="8" customFormat="1" x14ac:dyDescent="0.35"/>
    <row r="41416" s="8" customFormat="1" x14ac:dyDescent="0.35"/>
    <row r="41417" s="8" customFormat="1" x14ac:dyDescent="0.35"/>
    <row r="41418" s="8" customFormat="1" x14ac:dyDescent="0.35"/>
    <row r="41419" s="8" customFormat="1" x14ac:dyDescent="0.35"/>
    <row r="41420" s="8" customFormat="1" x14ac:dyDescent="0.35"/>
    <row r="41421" s="8" customFormat="1" x14ac:dyDescent="0.35"/>
    <row r="41422" s="8" customFormat="1" x14ac:dyDescent="0.35"/>
    <row r="41423" s="8" customFormat="1" x14ac:dyDescent="0.35"/>
    <row r="41424" s="8" customFormat="1" x14ac:dyDescent="0.35"/>
    <row r="41425" s="8" customFormat="1" x14ac:dyDescent="0.35"/>
    <row r="41426" s="8" customFormat="1" x14ac:dyDescent="0.35"/>
    <row r="41427" s="8" customFormat="1" x14ac:dyDescent="0.35"/>
    <row r="41428" s="8" customFormat="1" x14ac:dyDescent="0.35"/>
    <row r="41429" s="8" customFormat="1" x14ac:dyDescent="0.35"/>
    <row r="41430" s="8" customFormat="1" x14ac:dyDescent="0.35"/>
    <row r="41431" s="8" customFormat="1" x14ac:dyDescent="0.35"/>
    <row r="41432" s="8" customFormat="1" x14ac:dyDescent="0.35"/>
    <row r="41433" s="8" customFormat="1" x14ac:dyDescent="0.35"/>
    <row r="41434" s="8" customFormat="1" x14ac:dyDescent="0.35"/>
    <row r="41435" s="8" customFormat="1" x14ac:dyDescent="0.35"/>
    <row r="41436" s="8" customFormat="1" x14ac:dyDescent="0.35"/>
    <row r="41437" s="8" customFormat="1" x14ac:dyDescent="0.35"/>
    <row r="41438" s="8" customFormat="1" x14ac:dyDescent="0.35"/>
    <row r="41439" s="8" customFormat="1" x14ac:dyDescent="0.35"/>
    <row r="41440" s="8" customFormat="1" x14ac:dyDescent="0.35"/>
    <row r="41441" s="8" customFormat="1" x14ac:dyDescent="0.35"/>
    <row r="41442" s="8" customFormat="1" x14ac:dyDescent="0.35"/>
    <row r="41443" s="8" customFormat="1" x14ac:dyDescent="0.35"/>
    <row r="41444" s="8" customFormat="1" x14ac:dyDescent="0.35"/>
    <row r="41445" s="8" customFormat="1" x14ac:dyDescent="0.35"/>
    <row r="41446" s="8" customFormat="1" x14ac:dyDescent="0.35"/>
    <row r="41447" s="8" customFormat="1" x14ac:dyDescent="0.35"/>
    <row r="41448" s="8" customFormat="1" x14ac:dyDescent="0.35"/>
    <row r="41449" s="8" customFormat="1" x14ac:dyDescent="0.35"/>
    <row r="41450" s="8" customFormat="1" x14ac:dyDescent="0.35"/>
    <row r="41451" s="8" customFormat="1" x14ac:dyDescent="0.35"/>
    <row r="41452" s="8" customFormat="1" x14ac:dyDescent="0.35"/>
    <row r="41453" s="8" customFormat="1" x14ac:dyDescent="0.35"/>
    <row r="41454" s="8" customFormat="1" x14ac:dyDescent="0.35"/>
    <row r="41455" s="8" customFormat="1" x14ac:dyDescent="0.35"/>
    <row r="41456" s="8" customFormat="1" x14ac:dyDescent="0.35"/>
    <row r="41457" s="8" customFormat="1" x14ac:dyDescent="0.35"/>
    <row r="41458" s="8" customFormat="1" x14ac:dyDescent="0.35"/>
    <row r="41459" s="8" customFormat="1" x14ac:dyDescent="0.35"/>
    <row r="41460" s="8" customFormat="1" x14ac:dyDescent="0.35"/>
    <row r="41461" s="8" customFormat="1" x14ac:dyDescent="0.35"/>
    <row r="41462" s="8" customFormat="1" x14ac:dyDescent="0.35"/>
    <row r="41463" s="8" customFormat="1" x14ac:dyDescent="0.35"/>
    <row r="41464" s="8" customFormat="1" x14ac:dyDescent="0.35"/>
    <row r="41465" s="8" customFormat="1" x14ac:dyDescent="0.35"/>
    <row r="41466" s="8" customFormat="1" x14ac:dyDescent="0.35"/>
    <row r="41467" s="8" customFormat="1" x14ac:dyDescent="0.35"/>
    <row r="41468" s="8" customFormat="1" x14ac:dyDescent="0.35"/>
    <row r="41469" s="8" customFormat="1" x14ac:dyDescent="0.35"/>
    <row r="41470" s="8" customFormat="1" x14ac:dyDescent="0.35"/>
    <row r="41471" s="8" customFormat="1" x14ac:dyDescent="0.35"/>
    <row r="41472" s="8" customFormat="1" x14ac:dyDescent="0.35"/>
    <row r="41473" s="8" customFormat="1" x14ac:dyDescent="0.35"/>
    <row r="41474" s="8" customFormat="1" x14ac:dyDescent="0.35"/>
    <row r="41475" s="8" customFormat="1" x14ac:dyDescent="0.35"/>
    <row r="41476" s="8" customFormat="1" x14ac:dyDescent="0.35"/>
    <row r="41477" s="8" customFormat="1" x14ac:dyDescent="0.35"/>
    <row r="41478" s="8" customFormat="1" x14ac:dyDescent="0.35"/>
    <row r="41479" s="8" customFormat="1" x14ac:dyDescent="0.35"/>
    <row r="41480" s="8" customFormat="1" x14ac:dyDescent="0.35"/>
    <row r="41481" s="8" customFormat="1" x14ac:dyDescent="0.35"/>
    <row r="41482" s="8" customFormat="1" x14ac:dyDescent="0.35"/>
    <row r="41483" s="8" customFormat="1" x14ac:dyDescent="0.35"/>
    <row r="41484" s="8" customFormat="1" x14ac:dyDescent="0.35"/>
    <row r="41485" s="8" customFormat="1" x14ac:dyDescent="0.35"/>
    <row r="41486" s="8" customFormat="1" x14ac:dyDescent="0.35"/>
    <row r="41487" s="8" customFormat="1" x14ac:dyDescent="0.35"/>
    <row r="41488" s="8" customFormat="1" x14ac:dyDescent="0.35"/>
    <row r="41489" s="8" customFormat="1" x14ac:dyDescent="0.35"/>
    <row r="41490" s="8" customFormat="1" x14ac:dyDescent="0.35"/>
    <row r="41491" s="8" customFormat="1" x14ac:dyDescent="0.35"/>
    <row r="41492" s="8" customFormat="1" x14ac:dyDescent="0.35"/>
    <row r="41493" s="8" customFormat="1" x14ac:dyDescent="0.35"/>
    <row r="41494" s="8" customFormat="1" x14ac:dyDescent="0.35"/>
    <row r="41495" s="8" customFormat="1" x14ac:dyDescent="0.35"/>
    <row r="41496" s="8" customFormat="1" x14ac:dyDescent="0.35"/>
    <row r="41497" s="8" customFormat="1" x14ac:dyDescent="0.35"/>
    <row r="41498" s="8" customFormat="1" x14ac:dyDescent="0.35"/>
    <row r="41499" s="8" customFormat="1" x14ac:dyDescent="0.35"/>
    <row r="41500" s="8" customFormat="1" x14ac:dyDescent="0.35"/>
    <row r="41501" s="8" customFormat="1" x14ac:dyDescent="0.35"/>
    <row r="41502" s="8" customFormat="1" x14ac:dyDescent="0.35"/>
    <row r="41503" s="8" customFormat="1" x14ac:dyDescent="0.35"/>
    <row r="41504" s="8" customFormat="1" x14ac:dyDescent="0.35"/>
    <row r="41505" s="8" customFormat="1" x14ac:dyDescent="0.35"/>
    <row r="41506" s="8" customFormat="1" x14ac:dyDescent="0.35"/>
    <row r="41507" s="8" customFormat="1" x14ac:dyDescent="0.35"/>
    <row r="41508" s="8" customFormat="1" x14ac:dyDescent="0.35"/>
    <row r="41509" s="8" customFormat="1" x14ac:dyDescent="0.35"/>
    <row r="41510" s="8" customFormat="1" x14ac:dyDescent="0.35"/>
    <row r="41511" s="8" customFormat="1" x14ac:dyDescent="0.35"/>
    <row r="41512" s="8" customFormat="1" x14ac:dyDescent="0.35"/>
    <row r="41513" s="8" customFormat="1" x14ac:dyDescent="0.35"/>
    <row r="41514" s="8" customFormat="1" x14ac:dyDescent="0.35"/>
    <row r="41515" s="8" customFormat="1" x14ac:dyDescent="0.35"/>
    <row r="41516" s="8" customFormat="1" x14ac:dyDescent="0.35"/>
    <row r="41517" s="8" customFormat="1" x14ac:dyDescent="0.35"/>
    <row r="41518" s="8" customFormat="1" x14ac:dyDescent="0.35"/>
    <row r="41519" s="8" customFormat="1" x14ac:dyDescent="0.35"/>
    <row r="41520" s="8" customFormat="1" x14ac:dyDescent="0.35"/>
    <row r="41521" s="8" customFormat="1" x14ac:dyDescent="0.35"/>
    <row r="41522" s="8" customFormat="1" x14ac:dyDescent="0.35"/>
    <row r="41523" s="8" customFormat="1" x14ac:dyDescent="0.35"/>
    <row r="41524" s="8" customFormat="1" x14ac:dyDescent="0.35"/>
    <row r="41525" s="8" customFormat="1" x14ac:dyDescent="0.35"/>
    <row r="41526" s="8" customFormat="1" x14ac:dyDescent="0.35"/>
    <row r="41527" s="8" customFormat="1" x14ac:dyDescent="0.35"/>
    <row r="41528" s="8" customFormat="1" x14ac:dyDescent="0.35"/>
    <row r="41529" s="8" customFormat="1" x14ac:dyDescent="0.35"/>
    <row r="41530" s="8" customFormat="1" x14ac:dyDescent="0.35"/>
    <row r="41531" s="8" customFormat="1" x14ac:dyDescent="0.35"/>
    <row r="41532" s="8" customFormat="1" x14ac:dyDescent="0.35"/>
    <row r="41533" s="8" customFormat="1" x14ac:dyDescent="0.35"/>
    <row r="41534" s="8" customFormat="1" x14ac:dyDescent="0.35"/>
    <row r="41535" s="8" customFormat="1" x14ac:dyDescent="0.35"/>
    <row r="41536" s="8" customFormat="1" x14ac:dyDescent="0.35"/>
    <row r="41537" s="8" customFormat="1" x14ac:dyDescent="0.35"/>
    <row r="41538" s="8" customFormat="1" x14ac:dyDescent="0.35"/>
    <row r="41539" s="8" customFormat="1" x14ac:dyDescent="0.35"/>
    <row r="41540" s="8" customFormat="1" x14ac:dyDescent="0.35"/>
    <row r="41541" s="8" customFormat="1" x14ac:dyDescent="0.35"/>
    <row r="41542" s="8" customFormat="1" x14ac:dyDescent="0.35"/>
    <row r="41543" s="8" customFormat="1" x14ac:dyDescent="0.35"/>
    <row r="41544" s="8" customFormat="1" x14ac:dyDescent="0.35"/>
    <row r="41545" s="8" customFormat="1" x14ac:dyDescent="0.35"/>
    <row r="41546" s="8" customFormat="1" x14ac:dyDescent="0.35"/>
    <row r="41547" s="8" customFormat="1" x14ac:dyDescent="0.35"/>
    <row r="41548" s="8" customFormat="1" x14ac:dyDescent="0.35"/>
    <row r="41549" s="8" customFormat="1" x14ac:dyDescent="0.35"/>
    <row r="41550" s="8" customFormat="1" x14ac:dyDescent="0.35"/>
    <row r="41551" s="8" customFormat="1" x14ac:dyDescent="0.35"/>
    <row r="41552" s="8" customFormat="1" x14ac:dyDescent="0.35"/>
    <row r="41553" s="8" customFormat="1" x14ac:dyDescent="0.35"/>
    <row r="41554" s="8" customFormat="1" x14ac:dyDescent="0.35"/>
    <row r="41555" s="8" customFormat="1" x14ac:dyDescent="0.35"/>
    <row r="41556" s="8" customFormat="1" x14ac:dyDescent="0.35"/>
    <row r="41557" s="8" customFormat="1" x14ac:dyDescent="0.35"/>
    <row r="41558" s="8" customFormat="1" x14ac:dyDescent="0.35"/>
    <row r="41559" s="8" customFormat="1" x14ac:dyDescent="0.35"/>
    <row r="41560" s="8" customFormat="1" x14ac:dyDescent="0.35"/>
    <row r="41561" s="8" customFormat="1" x14ac:dyDescent="0.35"/>
    <row r="41562" s="8" customFormat="1" x14ac:dyDescent="0.35"/>
    <row r="41563" s="8" customFormat="1" x14ac:dyDescent="0.35"/>
    <row r="41564" s="8" customFormat="1" x14ac:dyDescent="0.35"/>
    <row r="41565" s="8" customFormat="1" x14ac:dyDescent="0.35"/>
    <row r="41566" s="8" customFormat="1" x14ac:dyDescent="0.35"/>
    <row r="41567" s="8" customFormat="1" x14ac:dyDescent="0.35"/>
    <row r="41568" s="8" customFormat="1" x14ac:dyDescent="0.35"/>
    <row r="41569" s="8" customFormat="1" x14ac:dyDescent="0.35"/>
    <row r="41570" s="8" customFormat="1" x14ac:dyDescent="0.35"/>
    <row r="41571" s="8" customFormat="1" x14ac:dyDescent="0.35"/>
    <row r="41572" s="8" customFormat="1" x14ac:dyDescent="0.35"/>
    <row r="41573" s="8" customFormat="1" x14ac:dyDescent="0.35"/>
    <row r="41574" s="8" customFormat="1" x14ac:dyDescent="0.35"/>
    <row r="41575" s="8" customFormat="1" x14ac:dyDescent="0.35"/>
    <row r="41576" s="8" customFormat="1" x14ac:dyDescent="0.35"/>
    <row r="41577" s="8" customFormat="1" x14ac:dyDescent="0.35"/>
    <row r="41578" s="8" customFormat="1" x14ac:dyDescent="0.35"/>
    <row r="41579" s="8" customFormat="1" x14ac:dyDescent="0.35"/>
    <row r="41580" s="8" customFormat="1" x14ac:dyDescent="0.35"/>
    <row r="41581" s="8" customFormat="1" x14ac:dyDescent="0.35"/>
    <row r="41582" s="8" customFormat="1" x14ac:dyDescent="0.35"/>
    <row r="41583" s="8" customFormat="1" x14ac:dyDescent="0.35"/>
    <row r="41584" s="8" customFormat="1" x14ac:dyDescent="0.35"/>
    <row r="41585" s="8" customFormat="1" x14ac:dyDescent="0.35"/>
    <row r="41586" s="8" customFormat="1" x14ac:dyDescent="0.35"/>
    <row r="41587" s="8" customFormat="1" x14ac:dyDescent="0.35"/>
    <row r="41588" s="8" customFormat="1" x14ac:dyDescent="0.35"/>
    <row r="41589" s="8" customFormat="1" x14ac:dyDescent="0.35"/>
    <row r="41590" s="8" customFormat="1" x14ac:dyDescent="0.35"/>
    <row r="41591" s="8" customFormat="1" x14ac:dyDescent="0.35"/>
    <row r="41592" s="8" customFormat="1" x14ac:dyDescent="0.35"/>
    <row r="41593" s="8" customFormat="1" x14ac:dyDescent="0.35"/>
    <row r="41594" s="8" customFormat="1" x14ac:dyDescent="0.35"/>
    <row r="41595" s="8" customFormat="1" x14ac:dyDescent="0.35"/>
    <row r="41596" s="8" customFormat="1" x14ac:dyDescent="0.35"/>
    <row r="41597" s="8" customFormat="1" x14ac:dyDescent="0.35"/>
    <row r="41598" s="8" customFormat="1" x14ac:dyDescent="0.35"/>
    <row r="41599" s="8" customFormat="1" x14ac:dyDescent="0.35"/>
    <row r="41600" s="8" customFormat="1" x14ac:dyDescent="0.35"/>
    <row r="41601" s="8" customFormat="1" x14ac:dyDescent="0.35"/>
    <row r="41602" s="8" customFormat="1" x14ac:dyDescent="0.35"/>
    <row r="41603" s="8" customFormat="1" x14ac:dyDescent="0.35"/>
    <row r="41604" s="8" customFormat="1" x14ac:dyDescent="0.35"/>
    <row r="41605" s="8" customFormat="1" x14ac:dyDescent="0.35"/>
    <row r="41606" s="8" customFormat="1" x14ac:dyDescent="0.35"/>
    <row r="41607" s="8" customFormat="1" x14ac:dyDescent="0.35"/>
    <row r="41608" s="8" customFormat="1" x14ac:dyDescent="0.35"/>
    <row r="41609" s="8" customFormat="1" x14ac:dyDescent="0.35"/>
    <row r="41610" s="8" customFormat="1" x14ac:dyDescent="0.35"/>
    <row r="41611" s="8" customFormat="1" x14ac:dyDescent="0.35"/>
    <row r="41612" s="8" customFormat="1" x14ac:dyDescent="0.35"/>
    <row r="41613" s="8" customFormat="1" x14ac:dyDescent="0.35"/>
    <row r="41614" s="8" customFormat="1" x14ac:dyDescent="0.35"/>
    <row r="41615" s="8" customFormat="1" x14ac:dyDescent="0.35"/>
    <row r="41616" s="8" customFormat="1" x14ac:dyDescent="0.35"/>
    <row r="41617" s="8" customFormat="1" x14ac:dyDescent="0.35"/>
    <row r="41618" s="8" customFormat="1" x14ac:dyDescent="0.35"/>
    <row r="41619" s="8" customFormat="1" x14ac:dyDescent="0.35"/>
    <row r="41620" s="8" customFormat="1" x14ac:dyDescent="0.35"/>
    <row r="41621" s="8" customFormat="1" x14ac:dyDescent="0.35"/>
    <row r="41622" s="8" customFormat="1" x14ac:dyDescent="0.35"/>
    <row r="41623" s="8" customFormat="1" x14ac:dyDescent="0.35"/>
    <row r="41624" s="8" customFormat="1" x14ac:dyDescent="0.35"/>
    <row r="41625" s="8" customFormat="1" x14ac:dyDescent="0.35"/>
    <row r="41626" s="8" customFormat="1" x14ac:dyDescent="0.35"/>
    <row r="41627" s="8" customFormat="1" x14ac:dyDescent="0.35"/>
    <row r="41628" s="8" customFormat="1" x14ac:dyDescent="0.35"/>
    <row r="41629" s="8" customFormat="1" x14ac:dyDescent="0.35"/>
    <row r="41630" s="8" customFormat="1" x14ac:dyDescent="0.35"/>
    <row r="41631" s="8" customFormat="1" x14ac:dyDescent="0.35"/>
    <row r="41632" s="8" customFormat="1" x14ac:dyDescent="0.35"/>
    <row r="41633" s="8" customFormat="1" x14ac:dyDescent="0.35"/>
    <row r="41634" s="8" customFormat="1" x14ac:dyDescent="0.35"/>
    <row r="41635" s="8" customFormat="1" x14ac:dyDescent="0.35"/>
    <row r="41636" s="8" customFormat="1" x14ac:dyDescent="0.35"/>
    <row r="41637" s="8" customFormat="1" x14ac:dyDescent="0.35"/>
    <row r="41638" s="8" customFormat="1" x14ac:dyDescent="0.35"/>
    <row r="41639" s="8" customFormat="1" x14ac:dyDescent="0.35"/>
    <row r="41640" s="8" customFormat="1" x14ac:dyDescent="0.35"/>
    <row r="41641" s="8" customFormat="1" x14ac:dyDescent="0.35"/>
    <row r="41642" s="8" customFormat="1" x14ac:dyDescent="0.35"/>
    <row r="41643" s="8" customFormat="1" x14ac:dyDescent="0.35"/>
    <row r="41644" s="8" customFormat="1" x14ac:dyDescent="0.35"/>
    <row r="41645" s="8" customFormat="1" x14ac:dyDescent="0.35"/>
    <row r="41646" s="8" customFormat="1" x14ac:dyDescent="0.35"/>
    <row r="41647" s="8" customFormat="1" x14ac:dyDescent="0.35"/>
    <row r="41648" s="8" customFormat="1" x14ac:dyDescent="0.35"/>
    <row r="41649" s="8" customFormat="1" x14ac:dyDescent="0.35"/>
    <row r="41650" s="8" customFormat="1" x14ac:dyDescent="0.35"/>
    <row r="41651" s="8" customFormat="1" x14ac:dyDescent="0.35"/>
    <row r="41652" s="8" customFormat="1" x14ac:dyDescent="0.35"/>
    <row r="41653" s="8" customFormat="1" x14ac:dyDescent="0.35"/>
    <row r="41654" s="8" customFormat="1" x14ac:dyDescent="0.35"/>
    <row r="41655" s="8" customFormat="1" x14ac:dyDescent="0.35"/>
    <row r="41656" s="8" customFormat="1" x14ac:dyDescent="0.35"/>
    <row r="41657" s="8" customFormat="1" x14ac:dyDescent="0.35"/>
    <row r="41658" s="8" customFormat="1" x14ac:dyDescent="0.35"/>
    <row r="41659" s="8" customFormat="1" x14ac:dyDescent="0.35"/>
    <row r="41660" s="8" customFormat="1" x14ac:dyDescent="0.35"/>
    <row r="41661" s="8" customFormat="1" x14ac:dyDescent="0.35"/>
    <row r="41662" s="8" customFormat="1" x14ac:dyDescent="0.35"/>
    <row r="41663" s="8" customFormat="1" x14ac:dyDescent="0.35"/>
    <row r="41664" s="8" customFormat="1" x14ac:dyDescent="0.35"/>
    <row r="41665" s="8" customFormat="1" x14ac:dyDescent="0.35"/>
    <row r="41666" s="8" customFormat="1" x14ac:dyDescent="0.35"/>
    <row r="41667" s="8" customFormat="1" x14ac:dyDescent="0.35"/>
    <row r="41668" s="8" customFormat="1" x14ac:dyDescent="0.35"/>
    <row r="41669" s="8" customFormat="1" x14ac:dyDescent="0.35"/>
    <row r="41670" s="8" customFormat="1" x14ac:dyDescent="0.35"/>
    <row r="41671" s="8" customFormat="1" x14ac:dyDescent="0.35"/>
    <row r="41672" s="8" customFormat="1" x14ac:dyDescent="0.35"/>
    <row r="41673" s="8" customFormat="1" x14ac:dyDescent="0.35"/>
    <row r="41674" s="8" customFormat="1" x14ac:dyDescent="0.35"/>
    <row r="41675" s="8" customFormat="1" x14ac:dyDescent="0.35"/>
    <row r="41676" s="8" customFormat="1" x14ac:dyDescent="0.35"/>
    <row r="41677" s="8" customFormat="1" x14ac:dyDescent="0.35"/>
    <row r="41678" s="8" customFormat="1" x14ac:dyDescent="0.35"/>
    <row r="41679" s="8" customFormat="1" x14ac:dyDescent="0.35"/>
    <row r="41680" s="8" customFormat="1" x14ac:dyDescent="0.35"/>
    <row r="41681" s="8" customFormat="1" x14ac:dyDescent="0.35"/>
    <row r="41682" s="8" customFormat="1" x14ac:dyDescent="0.35"/>
    <row r="41683" s="8" customFormat="1" x14ac:dyDescent="0.35"/>
    <row r="41684" s="8" customFormat="1" x14ac:dyDescent="0.35"/>
    <row r="41685" s="8" customFormat="1" x14ac:dyDescent="0.35"/>
    <row r="41686" s="8" customFormat="1" x14ac:dyDescent="0.35"/>
    <row r="41687" s="8" customFormat="1" x14ac:dyDescent="0.35"/>
    <row r="41688" s="8" customFormat="1" x14ac:dyDescent="0.35"/>
    <row r="41689" s="8" customFormat="1" x14ac:dyDescent="0.35"/>
    <row r="41690" s="8" customFormat="1" x14ac:dyDescent="0.35"/>
    <row r="41691" s="8" customFormat="1" x14ac:dyDescent="0.35"/>
    <row r="41692" s="8" customFormat="1" x14ac:dyDescent="0.35"/>
    <row r="41693" s="8" customFormat="1" x14ac:dyDescent="0.35"/>
    <row r="41694" s="8" customFormat="1" x14ac:dyDescent="0.35"/>
    <row r="41695" s="8" customFormat="1" x14ac:dyDescent="0.35"/>
    <row r="41696" s="8" customFormat="1" x14ac:dyDescent="0.35"/>
    <row r="41697" s="8" customFormat="1" x14ac:dyDescent="0.35"/>
    <row r="41698" s="8" customFormat="1" x14ac:dyDescent="0.35"/>
    <row r="41699" s="8" customFormat="1" x14ac:dyDescent="0.35"/>
    <row r="41700" s="8" customFormat="1" x14ac:dyDescent="0.35"/>
    <row r="41701" s="8" customFormat="1" x14ac:dyDescent="0.35"/>
    <row r="41702" s="8" customFormat="1" x14ac:dyDescent="0.35"/>
    <row r="41703" s="8" customFormat="1" x14ac:dyDescent="0.35"/>
    <row r="41704" s="8" customFormat="1" x14ac:dyDescent="0.35"/>
    <row r="41705" s="8" customFormat="1" x14ac:dyDescent="0.35"/>
    <row r="41706" s="8" customFormat="1" x14ac:dyDescent="0.35"/>
    <row r="41707" s="8" customFormat="1" x14ac:dyDescent="0.35"/>
    <row r="41708" s="8" customFormat="1" x14ac:dyDescent="0.35"/>
    <row r="41709" s="8" customFormat="1" x14ac:dyDescent="0.35"/>
    <row r="41710" s="8" customFormat="1" x14ac:dyDescent="0.35"/>
    <row r="41711" s="8" customFormat="1" x14ac:dyDescent="0.35"/>
    <row r="41712" s="8" customFormat="1" x14ac:dyDescent="0.35"/>
    <row r="41713" s="8" customFormat="1" x14ac:dyDescent="0.35"/>
    <row r="41714" s="8" customFormat="1" x14ac:dyDescent="0.35"/>
    <row r="41715" s="8" customFormat="1" x14ac:dyDescent="0.35"/>
    <row r="41716" s="8" customFormat="1" x14ac:dyDescent="0.35"/>
    <row r="41717" s="8" customFormat="1" x14ac:dyDescent="0.35"/>
    <row r="41718" s="8" customFormat="1" x14ac:dyDescent="0.35"/>
    <row r="41719" s="8" customFormat="1" x14ac:dyDescent="0.35"/>
    <row r="41720" s="8" customFormat="1" x14ac:dyDescent="0.35"/>
    <row r="41721" s="8" customFormat="1" x14ac:dyDescent="0.35"/>
    <row r="41722" s="8" customFormat="1" x14ac:dyDescent="0.35"/>
    <row r="41723" s="8" customFormat="1" x14ac:dyDescent="0.35"/>
    <row r="41724" s="8" customFormat="1" x14ac:dyDescent="0.35"/>
    <row r="41725" s="8" customFormat="1" x14ac:dyDescent="0.35"/>
    <row r="41726" s="8" customFormat="1" x14ac:dyDescent="0.35"/>
    <row r="41727" s="8" customFormat="1" x14ac:dyDescent="0.35"/>
    <row r="41728" s="8" customFormat="1" x14ac:dyDescent="0.35"/>
    <row r="41729" s="8" customFormat="1" x14ac:dyDescent="0.35"/>
    <row r="41730" s="8" customFormat="1" x14ac:dyDescent="0.35"/>
    <row r="41731" s="8" customFormat="1" x14ac:dyDescent="0.35"/>
    <row r="41732" s="8" customFormat="1" x14ac:dyDescent="0.35"/>
    <row r="41733" s="8" customFormat="1" x14ac:dyDescent="0.35"/>
    <row r="41734" s="8" customFormat="1" x14ac:dyDescent="0.35"/>
    <row r="41735" s="8" customFormat="1" x14ac:dyDescent="0.35"/>
    <row r="41736" s="8" customFormat="1" x14ac:dyDescent="0.35"/>
    <row r="41737" s="8" customFormat="1" x14ac:dyDescent="0.35"/>
    <row r="41738" s="8" customFormat="1" x14ac:dyDescent="0.35"/>
    <row r="41739" s="8" customFormat="1" x14ac:dyDescent="0.35"/>
    <row r="41740" s="8" customFormat="1" x14ac:dyDescent="0.35"/>
    <row r="41741" s="8" customFormat="1" x14ac:dyDescent="0.35"/>
    <row r="41742" s="8" customFormat="1" x14ac:dyDescent="0.35"/>
    <row r="41743" s="8" customFormat="1" x14ac:dyDescent="0.35"/>
    <row r="41744" s="8" customFormat="1" x14ac:dyDescent="0.35"/>
    <row r="41745" s="8" customFormat="1" x14ac:dyDescent="0.35"/>
    <row r="41746" s="8" customFormat="1" x14ac:dyDescent="0.35"/>
    <row r="41747" s="8" customFormat="1" x14ac:dyDescent="0.35"/>
    <row r="41748" s="8" customFormat="1" x14ac:dyDescent="0.35"/>
    <row r="41749" s="8" customFormat="1" x14ac:dyDescent="0.35"/>
    <row r="41750" s="8" customFormat="1" x14ac:dyDescent="0.35"/>
    <row r="41751" s="8" customFormat="1" x14ac:dyDescent="0.35"/>
    <row r="41752" s="8" customFormat="1" x14ac:dyDescent="0.35"/>
    <row r="41753" s="8" customFormat="1" x14ac:dyDescent="0.35"/>
    <row r="41754" s="8" customFormat="1" x14ac:dyDescent="0.35"/>
    <row r="41755" s="8" customFormat="1" x14ac:dyDescent="0.35"/>
    <row r="41756" s="8" customFormat="1" x14ac:dyDescent="0.35"/>
    <row r="41757" s="8" customFormat="1" x14ac:dyDescent="0.35"/>
    <row r="41758" s="8" customFormat="1" x14ac:dyDescent="0.35"/>
    <row r="41759" s="8" customFormat="1" x14ac:dyDescent="0.35"/>
    <row r="41760" s="8" customFormat="1" x14ac:dyDescent="0.35"/>
    <row r="41761" s="8" customFormat="1" x14ac:dyDescent="0.35"/>
    <row r="41762" s="8" customFormat="1" x14ac:dyDescent="0.35"/>
    <row r="41763" s="8" customFormat="1" x14ac:dyDescent="0.35"/>
    <row r="41764" s="8" customFormat="1" x14ac:dyDescent="0.35"/>
    <row r="41765" s="8" customFormat="1" x14ac:dyDescent="0.35"/>
    <row r="41766" s="8" customFormat="1" x14ac:dyDescent="0.35"/>
    <row r="41767" s="8" customFormat="1" x14ac:dyDescent="0.35"/>
    <row r="41768" s="8" customFormat="1" x14ac:dyDescent="0.35"/>
    <row r="41769" s="8" customFormat="1" x14ac:dyDescent="0.35"/>
    <row r="41770" s="8" customFormat="1" x14ac:dyDescent="0.35"/>
    <row r="41771" s="8" customFormat="1" x14ac:dyDescent="0.35"/>
    <row r="41772" s="8" customFormat="1" x14ac:dyDescent="0.35"/>
    <row r="41773" s="8" customFormat="1" x14ac:dyDescent="0.35"/>
    <row r="41774" s="8" customFormat="1" x14ac:dyDescent="0.35"/>
    <row r="41775" s="8" customFormat="1" x14ac:dyDescent="0.35"/>
    <row r="41776" s="8" customFormat="1" x14ac:dyDescent="0.35"/>
    <row r="41777" s="8" customFormat="1" x14ac:dyDescent="0.35"/>
    <row r="41778" s="8" customFormat="1" x14ac:dyDescent="0.35"/>
    <row r="41779" s="8" customFormat="1" x14ac:dyDescent="0.35"/>
    <row r="41780" s="8" customFormat="1" x14ac:dyDescent="0.35"/>
    <row r="41781" s="8" customFormat="1" x14ac:dyDescent="0.35"/>
    <row r="41782" s="8" customFormat="1" x14ac:dyDescent="0.35"/>
    <row r="41783" s="8" customFormat="1" x14ac:dyDescent="0.35"/>
    <row r="41784" s="8" customFormat="1" x14ac:dyDescent="0.35"/>
    <row r="41785" s="8" customFormat="1" x14ac:dyDescent="0.35"/>
    <row r="41786" s="8" customFormat="1" x14ac:dyDescent="0.35"/>
    <row r="41787" s="8" customFormat="1" x14ac:dyDescent="0.35"/>
    <row r="41788" s="8" customFormat="1" x14ac:dyDescent="0.35"/>
    <row r="41789" s="8" customFormat="1" x14ac:dyDescent="0.35"/>
    <row r="41790" s="8" customFormat="1" x14ac:dyDescent="0.35"/>
    <row r="41791" s="8" customFormat="1" x14ac:dyDescent="0.35"/>
    <row r="41792" s="8" customFormat="1" x14ac:dyDescent="0.35"/>
    <row r="41793" s="8" customFormat="1" x14ac:dyDescent="0.35"/>
    <row r="41794" s="8" customFormat="1" x14ac:dyDescent="0.35"/>
    <row r="41795" s="8" customFormat="1" x14ac:dyDescent="0.35"/>
    <row r="41796" s="8" customFormat="1" x14ac:dyDescent="0.35"/>
    <row r="41797" s="8" customFormat="1" x14ac:dyDescent="0.35"/>
    <row r="41798" s="8" customFormat="1" x14ac:dyDescent="0.35"/>
    <row r="41799" s="8" customFormat="1" x14ac:dyDescent="0.35"/>
    <row r="41800" s="8" customFormat="1" x14ac:dyDescent="0.35"/>
    <row r="41801" s="8" customFormat="1" x14ac:dyDescent="0.35"/>
    <row r="41802" s="8" customFormat="1" x14ac:dyDescent="0.35"/>
    <row r="41803" s="8" customFormat="1" x14ac:dyDescent="0.35"/>
    <row r="41804" s="8" customFormat="1" x14ac:dyDescent="0.35"/>
    <row r="41805" s="8" customFormat="1" x14ac:dyDescent="0.35"/>
    <row r="41806" s="8" customFormat="1" x14ac:dyDescent="0.35"/>
    <row r="41807" s="8" customFormat="1" x14ac:dyDescent="0.35"/>
    <row r="41808" s="8" customFormat="1" x14ac:dyDescent="0.35"/>
    <row r="41809" s="8" customFormat="1" x14ac:dyDescent="0.35"/>
    <row r="41810" s="8" customFormat="1" x14ac:dyDescent="0.35"/>
    <row r="41811" s="8" customFormat="1" x14ac:dyDescent="0.35"/>
    <row r="41812" s="8" customFormat="1" x14ac:dyDescent="0.35"/>
    <row r="41813" s="8" customFormat="1" x14ac:dyDescent="0.35"/>
    <row r="41814" s="8" customFormat="1" x14ac:dyDescent="0.35"/>
    <row r="41815" s="8" customFormat="1" x14ac:dyDescent="0.35"/>
    <row r="41816" s="8" customFormat="1" x14ac:dyDescent="0.35"/>
    <row r="41817" s="8" customFormat="1" x14ac:dyDescent="0.35"/>
    <row r="41818" s="8" customFormat="1" x14ac:dyDescent="0.35"/>
    <row r="41819" s="8" customFormat="1" x14ac:dyDescent="0.35"/>
    <row r="41820" s="8" customFormat="1" x14ac:dyDescent="0.35"/>
    <row r="41821" s="8" customFormat="1" x14ac:dyDescent="0.35"/>
    <row r="41822" s="8" customFormat="1" x14ac:dyDescent="0.35"/>
    <row r="41823" s="8" customFormat="1" x14ac:dyDescent="0.35"/>
    <row r="41824" s="8" customFormat="1" x14ac:dyDescent="0.35"/>
    <row r="41825" s="8" customFormat="1" x14ac:dyDescent="0.35"/>
    <row r="41826" s="8" customFormat="1" x14ac:dyDescent="0.35"/>
    <row r="41827" s="8" customFormat="1" x14ac:dyDescent="0.35"/>
    <row r="41828" s="8" customFormat="1" x14ac:dyDescent="0.35"/>
    <row r="41829" s="8" customFormat="1" x14ac:dyDescent="0.35"/>
    <row r="41830" s="8" customFormat="1" x14ac:dyDescent="0.35"/>
    <row r="41831" s="8" customFormat="1" x14ac:dyDescent="0.35"/>
    <row r="41832" s="8" customFormat="1" x14ac:dyDescent="0.35"/>
    <row r="41833" s="8" customFormat="1" x14ac:dyDescent="0.35"/>
    <row r="41834" s="8" customFormat="1" x14ac:dyDescent="0.35"/>
    <row r="41835" s="8" customFormat="1" x14ac:dyDescent="0.35"/>
    <row r="41836" s="8" customFormat="1" x14ac:dyDescent="0.35"/>
    <row r="41837" s="8" customFormat="1" x14ac:dyDescent="0.35"/>
    <row r="41838" s="8" customFormat="1" x14ac:dyDescent="0.35"/>
    <row r="41839" s="8" customFormat="1" x14ac:dyDescent="0.35"/>
    <row r="41840" s="8" customFormat="1" x14ac:dyDescent="0.35"/>
    <row r="41841" s="8" customFormat="1" x14ac:dyDescent="0.35"/>
    <row r="41842" s="8" customFormat="1" x14ac:dyDescent="0.35"/>
    <row r="41843" s="8" customFormat="1" x14ac:dyDescent="0.35"/>
    <row r="41844" s="8" customFormat="1" x14ac:dyDescent="0.35"/>
    <row r="41845" s="8" customFormat="1" x14ac:dyDescent="0.35"/>
    <row r="41846" s="8" customFormat="1" x14ac:dyDescent="0.35"/>
    <row r="41847" s="8" customFormat="1" x14ac:dyDescent="0.35"/>
    <row r="41848" s="8" customFormat="1" x14ac:dyDescent="0.35"/>
    <row r="41849" s="8" customFormat="1" x14ac:dyDescent="0.35"/>
    <row r="41850" s="8" customFormat="1" x14ac:dyDescent="0.35"/>
    <row r="41851" s="8" customFormat="1" x14ac:dyDescent="0.35"/>
    <row r="41852" s="8" customFormat="1" x14ac:dyDescent="0.35"/>
    <row r="41853" s="8" customFormat="1" x14ac:dyDescent="0.35"/>
    <row r="41854" s="8" customFormat="1" x14ac:dyDescent="0.35"/>
    <row r="41855" s="8" customFormat="1" x14ac:dyDescent="0.35"/>
    <row r="41856" s="8" customFormat="1" x14ac:dyDescent="0.35"/>
    <row r="41857" s="8" customFormat="1" x14ac:dyDescent="0.35"/>
    <row r="41858" s="8" customFormat="1" x14ac:dyDescent="0.35"/>
    <row r="41859" s="8" customFormat="1" x14ac:dyDescent="0.35"/>
    <row r="41860" s="8" customFormat="1" x14ac:dyDescent="0.35"/>
    <row r="41861" s="8" customFormat="1" x14ac:dyDescent="0.35"/>
    <row r="41862" s="8" customFormat="1" x14ac:dyDescent="0.35"/>
    <row r="41863" s="8" customFormat="1" x14ac:dyDescent="0.35"/>
    <row r="41864" s="8" customFormat="1" x14ac:dyDescent="0.35"/>
    <row r="41865" s="8" customFormat="1" x14ac:dyDescent="0.35"/>
    <row r="41866" s="8" customFormat="1" x14ac:dyDescent="0.35"/>
    <row r="41867" s="8" customFormat="1" x14ac:dyDescent="0.35"/>
    <row r="41868" s="8" customFormat="1" x14ac:dyDescent="0.35"/>
    <row r="41869" s="8" customFormat="1" x14ac:dyDescent="0.35"/>
    <row r="41870" s="8" customFormat="1" x14ac:dyDescent="0.35"/>
    <row r="41871" s="8" customFormat="1" x14ac:dyDescent="0.35"/>
    <row r="41872" s="8" customFormat="1" x14ac:dyDescent="0.35"/>
    <row r="41873" s="8" customFormat="1" x14ac:dyDescent="0.35"/>
    <row r="41874" s="8" customFormat="1" x14ac:dyDescent="0.35"/>
    <row r="41875" s="8" customFormat="1" x14ac:dyDescent="0.35"/>
    <row r="41876" s="8" customFormat="1" x14ac:dyDescent="0.35"/>
    <row r="41877" s="8" customFormat="1" x14ac:dyDescent="0.35"/>
    <row r="41878" s="8" customFormat="1" x14ac:dyDescent="0.35"/>
    <row r="41879" s="8" customFormat="1" x14ac:dyDescent="0.35"/>
    <row r="41880" s="8" customFormat="1" x14ac:dyDescent="0.35"/>
    <row r="41881" s="8" customFormat="1" x14ac:dyDescent="0.35"/>
    <row r="41882" s="8" customFormat="1" x14ac:dyDescent="0.35"/>
    <row r="41883" s="8" customFormat="1" x14ac:dyDescent="0.35"/>
    <row r="41884" s="8" customFormat="1" x14ac:dyDescent="0.35"/>
    <row r="41885" s="8" customFormat="1" x14ac:dyDescent="0.35"/>
    <row r="41886" s="8" customFormat="1" x14ac:dyDescent="0.35"/>
    <row r="41887" s="8" customFormat="1" x14ac:dyDescent="0.35"/>
    <row r="41888" s="8" customFormat="1" x14ac:dyDescent="0.35"/>
    <row r="41889" s="8" customFormat="1" x14ac:dyDescent="0.35"/>
    <row r="41890" s="8" customFormat="1" x14ac:dyDescent="0.35"/>
    <row r="41891" s="8" customFormat="1" x14ac:dyDescent="0.35"/>
    <row r="41892" s="8" customFormat="1" x14ac:dyDescent="0.35"/>
    <row r="41893" s="8" customFormat="1" x14ac:dyDescent="0.35"/>
    <row r="41894" s="8" customFormat="1" x14ac:dyDescent="0.35"/>
    <row r="41895" s="8" customFormat="1" x14ac:dyDescent="0.35"/>
    <row r="41896" s="8" customFormat="1" x14ac:dyDescent="0.35"/>
    <row r="41897" s="8" customFormat="1" x14ac:dyDescent="0.35"/>
    <row r="41898" s="8" customFormat="1" x14ac:dyDescent="0.35"/>
    <row r="41899" s="8" customFormat="1" x14ac:dyDescent="0.35"/>
    <row r="41900" s="8" customFormat="1" x14ac:dyDescent="0.35"/>
    <row r="41901" s="8" customFormat="1" x14ac:dyDescent="0.35"/>
    <row r="41902" s="8" customFormat="1" x14ac:dyDescent="0.35"/>
    <row r="41903" s="8" customFormat="1" x14ac:dyDescent="0.35"/>
    <row r="41904" s="8" customFormat="1" x14ac:dyDescent="0.35"/>
    <row r="41905" s="8" customFormat="1" x14ac:dyDescent="0.35"/>
    <row r="41906" s="8" customFormat="1" x14ac:dyDescent="0.35"/>
    <row r="41907" s="8" customFormat="1" x14ac:dyDescent="0.35"/>
    <row r="41908" s="8" customFormat="1" x14ac:dyDescent="0.35"/>
    <row r="41909" s="8" customFormat="1" x14ac:dyDescent="0.35"/>
    <row r="41910" s="8" customFormat="1" x14ac:dyDescent="0.35"/>
    <row r="41911" s="8" customFormat="1" x14ac:dyDescent="0.35"/>
    <row r="41912" s="8" customFormat="1" x14ac:dyDescent="0.35"/>
    <row r="41913" s="8" customFormat="1" x14ac:dyDescent="0.35"/>
    <row r="41914" s="8" customFormat="1" x14ac:dyDescent="0.35"/>
    <row r="41915" s="8" customFormat="1" x14ac:dyDescent="0.35"/>
    <row r="41916" s="8" customFormat="1" x14ac:dyDescent="0.35"/>
    <row r="41917" s="8" customFormat="1" x14ac:dyDescent="0.35"/>
    <row r="41918" s="8" customFormat="1" x14ac:dyDescent="0.35"/>
    <row r="41919" s="8" customFormat="1" x14ac:dyDescent="0.35"/>
    <row r="41920" s="8" customFormat="1" x14ac:dyDescent="0.35"/>
    <row r="41921" s="8" customFormat="1" x14ac:dyDescent="0.35"/>
    <row r="41922" s="8" customFormat="1" x14ac:dyDescent="0.35"/>
    <row r="41923" s="8" customFormat="1" x14ac:dyDescent="0.35"/>
    <row r="41924" s="8" customFormat="1" x14ac:dyDescent="0.35"/>
    <row r="41925" s="8" customFormat="1" x14ac:dyDescent="0.35"/>
    <row r="41926" s="8" customFormat="1" x14ac:dyDescent="0.35"/>
    <row r="41927" s="8" customFormat="1" x14ac:dyDescent="0.35"/>
    <row r="41928" s="8" customFormat="1" x14ac:dyDescent="0.35"/>
    <row r="41929" s="8" customFormat="1" x14ac:dyDescent="0.35"/>
    <row r="41930" s="8" customFormat="1" x14ac:dyDescent="0.35"/>
    <row r="41931" s="8" customFormat="1" x14ac:dyDescent="0.35"/>
    <row r="41932" s="8" customFormat="1" x14ac:dyDescent="0.35"/>
    <row r="41933" s="8" customFormat="1" x14ac:dyDescent="0.35"/>
    <row r="41934" s="8" customFormat="1" x14ac:dyDescent="0.35"/>
    <row r="41935" s="8" customFormat="1" x14ac:dyDescent="0.35"/>
    <row r="41936" s="8" customFormat="1" x14ac:dyDescent="0.35"/>
    <row r="41937" s="8" customFormat="1" x14ac:dyDescent="0.35"/>
    <row r="41938" s="8" customFormat="1" x14ac:dyDescent="0.35"/>
    <row r="41939" s="8" customFormat="1" x14ac:dyDescent="0.35"/>
    <row r="41940" s="8" customFormat="1" x14ac:dyDescent="0.35"/>
    <row r="41941" s="8" customFormat="1" x14ac:dyDescent="0.35"/>
    <row r="41942" s="8" customFormat="1" x14ac:dyDescent="0.35"/>
    <row r="41943" s="8" customFormat="1" x14ac:dyDescent="0.35"/>
    <row r="41944" s="8" customFormat="1" x14ac:dyDescent="0.35"/>
    <row r="41945" s="8" customFormat="1" x14ac:dyDescent="0.35"/>
    <row r="41946" s="8" customFormat="1" x14ac:dyDescent="0.35"/>
    <row r="41947" s="8" customFormat="1" x14ac:dyDescent="0.35"/>
    <row r="41948" s="8" customFormat="1" x14ac:dyDescent="0.35"/>
    <row r="41949" s="8" customFormat="1" x14ac:dyDescent="0.35"/>
    <row r="41950" s="8" customFormat="1" x14ac:dyDescent="0.35"/>
    <row r="41951" s="8" customFormat="1" x14ac:dyDescent="0.35"/>
    <row r="41952" s="8" customFormat="1" x14ac:dyDescent="0.35"/>
    <row r="41953" s="8" customFormat="1" x14ac:dyDescent="0.35"/>
    <row r="41954" s="8" customFormat="1" x14ac:dyDescent="0.35"/>
    <row r="41955" s="8" customFormat="1" x14ac:dyDescent="0.35"/>
    <row r="41956" s="8" customFormat="1" x14ac:dyDescent="0.35"/>
    <row r="41957" s="8" customFormat="1" x14ac:dyDescent="0.35"/>
    <row r="41958" s="8" customFormat="1" x14ac:dyDescent="0.35"/>
    <row r="41959" s="8" customFormat="1" x14ac:dyDescent="0.35"/>
    <row r="41960" s="8" customFormat="1" x14ac:dyDescent="0.35"/>
    <row r="41961" s="8" customFormat="1" x14ac:dyDescent="0.35"/>
    <row r="41962" s="8" customFormat="1" x14ac:dyDescent="0.35"/>
    <row r="41963" s="8" customFormat="1" x14ac:dyDescent="0.35"/>
    <row r="41964" s="8" customFormat="1" x14ac:dyDescent="0.35"/>
    <row r="41965" s="8" customFormat="1" x14ac:dyDescent="0.35"/>
    <row r="41966" s="8" customFormat="1" x14ac:dyDescent="0.35"/>
    <row r="41967" s="8" customFormat="1" x14ac:dyDescent="0.35"/>
    <row r="41968" s="8" customFormat="1" x14ac:dyDescent="0.35"/>
    <row r="41969" s="8" customFormat="1" x14ac:dyDescent="0.35"/>
    <row r="41970" s="8" customFormat="1" x14ac:dyDescent="0.35"/>
    <row r="41971" s="8" customFormat="1" x14ac:dyDescent="0.35"/>
    <row r="41972" s="8" customFormat="1" x14ac:dyDescent="0.35"/>
    <row r="41973" s="8" customFormat="1" x14ac:dyDescent="0.35"/>
    <row r="41974" s="8" customFormat="1" x14ac:dyDescent="0.35"/>
    <row r="41975" s="8" customFormat="1" x14ac:dyDescent="0.35"/>
    <row r="41976" s="8" customFormat="1" x14ac:dyDescent="0.35"/>
    <row r="41977" s="8" customFormat="1" x14ac:dyDescent="0.35"/>
    <row r="41978" s="8" customFormat="1" x14ac:dyDescent="0.35"/>
    <row r="41979" s="8" customFormat="1" x14ac:dyDescent="0.35"/>
    <row r="41980" s="8" customFormat="1" x14ac:dyDescent="0.35"/>
    <row r="41981" s="8" customFormat="1" x14ac:dyDescent="0.35"/>
    <row r="41982" s="8" customFormat="1" x14ac:dyDescent="0.35"/>
    <row r="41983" s="8" customFormat="1" x14ac:dyDescent="0.35"/>
    <row r="41984" s="8" customFormat="1" x14ac:dyDescent="0.35"/>
    <row r="41985" s="8" customFormat="1" x14ac:dyDescent="0.35"/>
    <row r="41986" s="8" customFormat="1" x14ac:dyDescent="0.35"/>
    <row r="41987" s="8" customFormat="1" x14ac:dyDescent="0.35"/>
    <row r="41988" s="8" customFormat="1" x14ac:dyDescent="0.35"/>
    <row r="41989" s="8" customFormat="1" x14ac:dyDescent="0.35"/>
    <row r="41990" s="8" customFormat="1" x14ac:dyDescent="0.35"/>
    <row r="41991" s="8" customFormat="1" x14ac:dyDescent="0.35"/>
    <row r="41992" s="8" customFormat="1" x14ac:dyDescent="0.35"/>
    <row r="41993" s="8" customFormat="1" x14ac:dyDescent="0.35"/>
    <row r="41994" s="8" customFormat="1" x14ac:dyDescent="0.35"/>
    <row r="41995" s="8" customFormat="1" x14ac:dyDescent="0.35"/>
    <row r="41996" s="8" customFormat="1" x14ac:dyDescent="0.35"/>
    <row r="41997" s="8" customFormat="1" x14ac:dyDescent="0.35"/>
    <row r="41998" s="8" customFormat="1" x14ac:dyDescent="0.35"/>
    <row r="41999" s="8" customFormat="1" x14ac:dyDescent="0.35"/>
    <row r="42000" s="8" customFormat="1" x14ac:dyDescent="0.35"/>
    <row r="42001" s="8" customFormat="1" x14ac:dyDescent="0.35"/>
    <row r="42002" s="8" customFormat="1" x14ac:dyDescent="0.35"/>
    <row r="42003" s="8" customFormat="1" x14ac:dyDescent="0.35"/>
    <row r="42004" s="8" customFormat="1" x14ac:dyDescent="0.35"/>
    <row r="42005" s="8" customFormat="1" x14ac:dyDescent="0.35"/>
    <row r="42006" s="8" customFormat="1" x14ac:dyDescent="0.35"/>
    <row r="42007" s="8" customFormat="1" x14ac:dyDescent="0.35"/>
    <row r="42008" s="8" customFormat="1" x14ac:dyDescent="0.35"/>
    <row r="42009" s="8" customFormat="1" x14ac:dyDescent="0.35"/>
    <row r="42010" s="8" customFormat="1" x14ac:dyDescent="0.35"/>
    <row r="42011" s="8" customFormat="1" x14ac:dyDescent="0.35"/>
    <row r="42012" s="8" customFormat="1" x14ac:dyDescent="0.35"/>
    <row r="42013" s="8" customFormat="1" x14ac:dyDescent="0.35"/>
    <row r="42014" s="8" customFormat="1" x14ac:dyDescent="0.35"/>
    <row r="42015" s="8" customFormat="1" x14ac:dyDescent="0.35"/>
    <row r="42016" s="8" customFormat="1" x14ac:dyDescent="0.35"/>
    <row r="42017" s="8" customFormat="1" x14ac:dyDescent="0.35"/>
    <row r="42018" s="8" customFormat="1" x14ac:dyDescent="0.35"/>
    <row r="42019" s="8" customFormat="1" x14ac:dyDescent="0.35"/>
    <row r="42020" s="8" customFormat="1" x14ac:dyDescent="0.35"/>
    <row r="42021" s="8" customFormat="1" x14ac:dyDescent="0.35"/>
    <row r="42022" s="8" customFormat="1" x14ac:dyDescent="0.35"/>
    <row r="42023" s="8" customFormat="1" x14ac:dyDescent="0.35"/>
    <row r="42024" s="8" customFormat="1" x14ac:dyDescent="0.35"/>
    <row r="42025" s="8" customFormat="1" x14ac:dyDescent="0.35"/>
    <row r="42026" s="8" customFormat="1" x14ac:dyDescent="0.35"/>
    <row r="42027" s="8" customFormat="1" x14ac:dyDescent="0.35"/>
    <row r="42028" s="8" customFormat="1" x14ac:dyDescent="0.35"/>
    <row r="42029" s="8" customFormat="1" x14ac:dyDescent="0.35"/>
    <row r="42030" s="8" customFormat="1" x14ac:dyDescent="0.35"/>
    <row r="42031" s="8" customFormat="1" x14ac:dyDescent="0.35"/>
    <row r="42032" s="8" customFormat="1" x14ac:dyDescent="0.35"/>
    <row r="42033" s="8" customFormat="1" x14ac:dyDescent="0.35"/>
    <row r="42034" s="8" customFormat="1" x14ac:dyDescent="0.35"/>
    <row r="42035" s="8" customFormat="1" x14ac:dyDescent="0.35"/>
    <row r="42036" s="8" customFormat="1" x14ac:dyDescent="0.35"/>
    <row r="42037" s="8" customFormat="1" x14ac:dyDescent="0.35"/>
    <row r="42038" s="8" customFormat="1" x14ac:dyDescent="0.35"/>
    <row r="42039" s="8" customFormat="1" x14ac:dyDescent="0.35"/>
    <row r="42040" s="8" customFormat="1" x14ac:dyDescent="0.35"/>
    <row r="42041" s="8" customFormat="1" x14ac:dyDescent="0.35"/>
    <row r="42042" s="8" customFormat="1" x14ac:dyDescent="0.35"/>
    <row r="42043" s="8" customFormat="1" x14ac:dyDescent="0.35"/>
    <row r="42044" s="8" customFormat="1" x14ac:dyDescent="0.35"/>
    <row r="42045" s="8" customFormat="1" x14ac:dyDescent="0.35"/>
    <row r="42046" s="8" customFormat="1" x14ac:dyDescent="0.35"/>
    <row r="42047" s="8" customFormat="1" x14ac:dyDescent="0.35"/>
    <row r="42048" s="8" customFormat="1" x14ac:dyDescent="0.35"/>
    <row r="42049" s="8" customFormat="1" x14ac:dyDescent="0.35"/>
    <row r="42050" s="8" customFormat="1" x14ac:dyDescent="0.35"/>
    <row r="42051" s="8" customFormat="1" x14ac:dyDescent="0.35"/>
    <row r="42052" s="8" customFormat="1" x14ac:dyDescent="0.35"/>
    <row r="42053" s="8" customFormat="1" x14ac:dyDescent="0.35"/>
    <row r="42054" s="8" customFormat="1" x14ac:dyDescent="0.35"/>
    <row r="42055" s="8" customFormat="1" x14ac:dyDescent="0.35"/>
    <row r="42056" s="8" customFormat="1" x14ac:dyDescent="0.35"/>
    <row r="42057" s="8" customFormat="1" x14ac:dyDescent="0.35"/>
    <row r="42058" s="8" customFormat="1" x14ac:dyDescent="0.35"/>
    <row r="42059" s="8" customFormat="1" x14ac:dyDescent="0.35"/>
    <row r="42060" s="8" customFormat="1" x14ac:dyDescent="0.35"/>
    <row r="42061" s="8" customFormat="1" x14ac:dyDescent="0.35"/>
    <row r="42062" s="8" customFormat="1" x14ac:dyDescent="0.35"/>
    <row r="42063" s="8" customFormat="1" x14ac:dyDescent="0.35"/>
    <row r="42064" s="8" customFormat="1" x14ac:dyDescent="0.35"/>
    <row r="42065" s="8" customFormat="1" x14ac:dyDescent="0.35"/>
    <row r="42066" s="8" customFormat="1" x14ac:dyDescent="0.35"/>
    <row r="42067" s="8" customFormat="1" x14ac:dyDescent="0.35"/>
    <row r="42068" s="8" customFormat="1" x14ac:dyDescent="0.35"/>
    <row r="42069" s="8" customFormat="1" x14ac:dyDescent="0.35"/>
    <row r="42070" s="8" customFormat="1" x14ac:dyDescent="0.35"/>
    <row r="42071" s="8" customFormat="1" x14ac:dyDescent="0.35"/>
    <row r="42072" s="8" customFormat="1" x14ac:dyDescent="0.35"/>
    <row r="42073" s="8" customFormat="1" x14ac:dyDescent="0.35"/>
    <row r="42074" s="8" customFormat="1" x14ac:dyDescent="0.35"/>
    <row r="42075" s="8" customFormat="1" x14ac:dyDescent="0.35"/>
    <row r="42076" s="8" customFormat="1" x14ac:dyDescent="0.35"/>
    <row r="42077" s="8" customFormat="1" x14ac:dyDescent="0.35"/>
    <row r="42078" s="8" customFormat="1" x14ac:dyDescent="0.35"/>
    <row r="42079" s="8" customFormat="1" x14ac:dyDescent="0.35"/>
    <row r="42080" s="8" customFormat="1" x14ac:dyDescent="0.35"/>
    <row r="42081" s="8" customFormat="1" x14ac:dyDescent="0.35"/>
    <row r="42082" s="8" customFormat="1" x14ac:dyDescent="0.35"/>
    <row r="42083" s="8" customFormat="1" x14ac:dyDescent="0.35"/>
    <row r="42084" s="8" customFormat="1" x14ac:dyDescent="0.35"/>
    <row r="42085" s="8" customFormat="1" x14ac:dyDescent="0.35"/>
    <row r="42086" s="8" customFormat="1" x14ac:dyDescent="0.35"/>
    <row r="42087" s="8" customFormat="1" x14ac:dyDescent="0.35"/>
    <row r="42088" s="8" customFormat="1" x14ac:dyDescent="0.35"/>
    <row r="42089" s="8" customFormat="1" x14ac:dyDescent="0.35"/>
    <row r="42090" s="8" customFormat="1" x14ac:dyDescent="0.35"/>
    <row r="42091" s="8" customFormat="1" x14ac:dyDescent="0.35"/>
    <row r="42092" s="8" customFormat="1" x14ac:dyDescent="0.35"/>
    <row r="42093" s="8" customFormat="1" x14ac:dyDescent="0.35"/>
    <row r="42094" s="8" customFormat="1" x14ac:dyDescent="0.35"/>
    <row r="42095" s="8" customFormat="1" x14ac:dyDescent="0.35"/>
    <row r="42096" s="8" customFormat="1" x14ac:dyDescent="0.35"/>
    <row r="42097" s="8" customFormat="1" x14ac:dyDescent="0.35"/>
    <row r="42098" s="8" customFormat="1" x14ac:dyDescent="0.35"/>
    <row r="42099" s="8" customFormat="1" x14ac:dyDescent="0.35"/>
    <row r="42100" s="8" customFormat="1" x14ac:dyDescent="0.35"/>
    <row r="42101" s="8" customFormat="1" x14ac:dyDescent="0.35"/>
    <row r="42102" s="8" customFormat="1" x14ac:dyDescent="0.35"/>
    <row r="42103" s="8" customFormat="1" x14ac:dyDescent="0.35"/>
    <row r="42104" s="8" customFormat="1" x14ac:dyDescent="0.35"/>
    <row r="42105" s="8" customFormat="1" x14ac:dyDescent="0.35"/>
    <row r="42106" s="8" customFormat="1" x14ac:dyDescent="0.35"/>
    <row r="42107" s="8" customFormat="1" x14ac:dyDescent="0.35"/>
    <row r="42108" s="8" customFormat="1" x14ac:dyDescent="0.35"/>
    <row r="42109" s="8" customFormat="1" x14ac:dyDescent="0.35"/>
    <row r="42110" s="8" customFormat="1" x14ac:dyDescent="0.35"/>
    <row r="42111" s="8" customFormat="1" x14ac:dyDescent="0.35"/>
    <row r="42112" s="8" customFormat="1" x14ac:dyDescent="0.35"/>
    <row r="42113" s="8" customFormat="1" x14ac:dyDescent="0.35"/>
    <row r="42114" s="8" customFormat="1" x14ac:dyDescent="0.35"/>
    <row r="42115" s="8" customFormat="1" x14ac:dyDescent="0.35"/>
    <row r="42116" s="8" customFormat="1" x14ac:dyDescent="0.35"/>
    <row r="42117" s="8" customFormat="1" x14ac:dyDescent="0.35"/>
    <row r="42118" s="8" customFormat="1" x14ac:dyDescent="0.35"/>
    <row r="42119" s="8" customFormat="1" x14ac:dyDescent="0.35"/>
    <row r="42120" s="8" customFormat="1" x14ac:dyDescent="0.35"/>
    <row r="42121" s="8" customFormat="1" x14ac:dyDescent="0.35"/>
    <row r="42122" s="8" customFormat="1" x14ac:dyDescent="0.35"/>
    <row r="42123" s="8" customFormat="1" x14ac:dyDescent="0.35"/>
    <row r="42124" s="8" customFormat="1" x14ac:dyDescent="0.35"/>
    <row r="42125" s="8" customFormat="1" x14ac:dyDescent="0.35"/>
    <row r="42126" s="8" customFormat="1" x14ac:dyDescent="0.35"/>
    <row r="42127" s="8" customFormat="1" x14ac:dyDescent="0.35"/>
    <row r="42128" s="8" customFormat="1" x14ac:dyDescent="0.35"/>
    <row r="42129" s="8" customFormat="1" x14ac:dyDescent="0.35"/>
    <row r="42130" s="8" customFormat="1" x14ac:dyDescent="0.35"/>
    <row r="42131" s="8" customFormat="1" x14ac:dyDescent="0.35"/>
    <row r="42132" s="8" customFormat="1" x14ac:dyDescent="0.35"/>
    <row r="42133" s="8" customFormat="1" x14ac:dyDescent="0.35"/>
    <row r="42134" s="8" customFormat="1" x14ac:dyDescent="0.35"/>
    <row r="42135" s="8" customFormat="1" x14ac:dyDescent="0.35"/>
    <row r="42136" s="8" customFormat="1" x14ac:dyDescent="0.35"/>
    <row r="42137" s="8" customFormat="1" x14ac:dyDescent="0.35"/>
    <row r="42138" s="8" customFormat="1" x14ac:dyDescent="0.35"/>
    <row r="42139" s="8" customFormat="1" x14ac:dyDescent="0.35"/>
    <row r="42140" s="8" customFormat="1" x14ac:dyDescent="0.35"/>
    <row r="42141" s="8" customFormat="1" x14ac:dyDescent="0.35"/>
    <row r="42142" s="8" customFormat="1" x14ac:dyDescent="0.35"/>
    <row r="42143" s="8" customFormat="1" x14ac:dyDescent="0.35"/>
    <row r="42144" s="8" customFormat="1" x14ac:dyDescent="0.35"/>
    <row r="42145" s="8" customFormat="1" x14ac:dyDescent="0.35"/>
    <row r="42146" s="8" customFormat="1" x14ac:dyDescent="0.35"/>
    <row r="42147" s="8" customFormat="1" x14ac:dyDescent="0.35"/>
    <row r="42148" s="8" customFormat="1" x14ac:dyDescent="0.35"/>
    <row r="42149" s="8" customFormat="1" x14ac:dyDescent="0.35"/>
    <row r="42150" s="8" customFormat="1" x14ac:dyDescent="0.35"/>
    <row r="42151" s="8" customFormat="1" x14ac:dyDescent="0.35"/>
    <row r="42152" s="8" customFormat="1" x14ac:dyDescent="0.35"/>
    <row r="42153" s="8" customFormat="1" x14ac:dyDescent="0.35"/>
    <row r="42154" s="8" customFormat="1" x14ac:dyDescent="0.35"/>
    <row r="42155" s="8" customFormat="1" x14ac:dyDescent="0.35"/>
    <row r="42156" s="8" customFormat="1" x14ac:dyDescent="0.35"/>
    <row r="42157" s="8" customFormat="1" x14ac:dyDescent="0.35"/>
    <row r="42158" s="8" customFormat="1" x14ac:dyDescent="0.35"/>
    <row r="42159" s="8" customFormat="1" x14ac:dyDescent="0.35"/>
    <row r="42160" s="8" customFormat="1" x14ac:dyDescent="0.35"/>
    <row r="42161" s="8" customFormat="1" x14ac:dyDescent="0.35"/>
    <row r="42162" s="8" customFormat="1" x14ac:dyDescent="0.35"/>
    <row r="42163" s="8" customFormat="1" x14ac:dyDescent="0.35"/>
    <row r="42164" s="8" customFormat="1" x14ac:dyDescent="0.35"/>
    <row r="42165" s="8" customFormat="1" x14ac:dyDescent="0.35"/>
    <row r="42166" s="8" customFormat="1" x14ac:dyDescent="0.35"/>
    <row r="42167" s="8" customFormat="1" x14ac:dyDescent="0.35"/>
    <row r="42168" s="8" customFormat="1" x14ac:dyDescent="0.35"/>
    <row r="42169" s="8" customFormat="1" x14ac:dyDescent="0.35"/>
    <row r="42170" s="8" customFormat="1" x14ac:dyDescent="0.35"/>
    <row r="42171" s="8" customFormat="1" x14ac:dyDescent="0.35"/>
    <row r="42172" s="8" customFormat="1" x14ac:dyDescent="0.35"/>
    <row r="42173" s="8" customFormat="1" x14ac:dyDescent="0.35"/>
    <row r="42174" s="8" customFormat="1" x14ac:dyDescent="0.35"/>
    <row r="42175" s="8" customFormat="1" x14ac:dyDescent="0.35"/>
    <row r="42176" s="8" customFormat="1" x14ac:dyDescent="0.35"/>
    <row r="42177" s="8" customFormat="1" x14ac:dyDescent="0.35"/>
    <row r="42178" s="8" customFormat="1" x14ac:dyDescent="0.35"/>
    <row r="42179" s="8" customFormat="1" x14ac:dyDescent="0.35"/>
    <row r="42180" s="8" customFormat="1" x14ac:dyDescent="0.35"/>
    <row r="42181" s="8" customFormat="1" x14ac:dyDescent="0.35"/>
    <row r="42182" s="8" customFormat="1" x14ac:dyDescent="0.35"/>
    <row r="42183" s="8" customFormat="1" x14ac:dyDescent="0.35"/>
    <row r="42184" s="8" customFormat="1" x14ac:dyDescent="0.35"/>
    <row r="42185" s="8" customFormat="1" x14ac:dyDescent="0.35"/>
    <row r="42186" s="8" customFormat="1" x14ac:dyDescent="0.35"/>
    <row r="42187" s="8" customFormat="1" x14ac:dyDescent="0.35"/>
    <row r="42188" s="8" customFormat="1" x14ac:dyDescent="0.35"/>
    <row r="42189" s="8" customFormat="1" x14ac:dyDescent="0.35"/>
    <row r="42190" s="8" customFormat="1" x14ac:dyDescent="0.35"/>
    <row r="42191" s="8" customFormat="1" x14ac:dyDescent="0.35"/>
    <row r="42192" s="8" customFormat="1" x14ac:dyDescent="0.35"/>
    <row r="42193" s="8" customFormat="1" x14ac:dyDescent="0.35"/>
    <row r="42194" s="8" customFormat="1" x14ac:dyDescent="0.35"/>
    <row r="42195" s="8" customFormat="1" x14ac:dyDescent="0.35"/>
    <row r="42196" s="8" customFormat="1" x14ac:dyDescent="0.35"/>
    <row r="42197" s="8" customFormat="1" x14ac:dyDescent="0.35"/>
    <row r="42198" s="8" customFormat="1" x14ac:dyDescent="0.35"/>
    <row r="42199" s="8" customFormat="1" x14ac:dyDescent="0.35"/>
    <row r="42200" s="8" customFormat="1" x14ac:dyDescent="0.35"/>
    <row r="42201" s="8" customFormat="1" x14ac:dyDescent="0.35"/>
    <row r="42202" s="8" customFormat="1" x14ac:dyDescent="0.35"/>
    <row r="42203" s="8" customFormat="1" x14ac:dyDescent="0.35"/>
    <row r="42204" s="8" customFormat="1" x14ac:dyDescent="0.35"/>
    <row r="42205" s="8" customFormat="1" x14ac:dyDescent="0.35"/>
    <row r="42206" s="8" customFormat="1" x14ac:dyDescent="0.35"/>
    <row r="42207" s="8" customFormat="1" x14ac:dyDescent="0.35"/>
    <row r="42208" s="8" customFormat="1" x14ac:dyDescent="0.35"/>
    <row r="42209" s="8" customFormat="1" x14ac:dyDescent="0.35"/>
    <row r="42210" s="8" customFormat="1" x14ac:dyDescent="0.35"/>
    <row r="42211" s="8" customFormat="1" x14ac:dyDescent="0.35"/>
    <row r="42212" s="8" customFormat="1" x14ac:dyDescent="0.35"/>
    <row r="42213" s="8" customFormat="1" x14ac:dyDescent="0.35"/>
    <row r="42214" s="8" customFormat="1" x14ac:dyDescent="0.35"/>
    <row r="42215" s="8" customFormat="1" x14ac:dyDescent="0.35"/>
    <row r="42216" s="8" customFormat="1" x14ac:dyDescent="0.35"/>
    <row r="42217" s="8" customFormat="1" x14ac:dyDescent="0.35"/>
    <row r="42218" s="8" customFormat="1" x14ac:dyDescent="0.35"/>
    <row r="42219" s="8" customFormat="1" x14ac:dyDescent="0.35"/>
    <row r="42220" s="8" customFormat="1" x14ac:dyDescent="0.35"/>
    <row r="42221" s="8" customFormat="1" x14ac:dyDescent="0.35"/>
    <row r="42222" s="8" customFormat="1" x14ac:dyDescent="0.35"/>
    <row r="42223" s="8" customFormat="1" x14ac:dyDescent="0.35"/>
    <row r="42224" s="8" customFormat="1" x14ac:dyDescent="0.35"/>
    <row r="42225" s="8" customFormat="1" x14ac:dyDescent="0.35"/>
    <row r="42226" s="8" customFormat="1" x14ac:dyDescent="0.35"/>
    <row r="42227" s="8" customFormat="1" x14ac:dyDescent="0.35"/>
    <row r="42228" s="8" customFormat="1" x14ac:dyDescent="0.35"/>
    <row r="42229" s="8" customFormat="1" x14ac:dyDescent="0.35"/>
    <row r="42230" s="8" customFormat="1" x14ac:dyDescent="0.35"/>
    <row r="42231" s="8" customFormat="1" x14ac:dyDescent="0.35"/>
    <row r="42232" s="8" customFormat="1" x14ac:dyDescent="0.35"/>
    <row r="42233" s="8" customFormat="1" x14ac:dyDescent="0.35"/>
    <row r="42234" s="8" customFormat="1" x14ac:dyDescent="0.35"/>
    <row r="42235" s="8" customFormat="1" x14ac:dyDescent="0.35"/>
    <row r="42236" s="8" customFormat="1" x14ac:dyDescent="0.35"/>
    <row r="42237" s="8" customFormat="1" x14ac:dyDescent="0.35"/>
    <row r="42238" s="8" customFormat="1" x14ac:dyDescent="0.35"/>
    <row r="42239" s="8" customFormat="1" x14ac:dyDescent="0.35"/>
    <row r="42240" s="8" customFormat="1" x14ac:dyDescent="0.35"/>
    <row r="42241" s="8" customFormat="1" x14ac:dyDescent="0.35"/>
    <row r="42242" s="8" customFormat="1" x14ac:dyDescent="0.35"/>
    <row r="42243" s="8" customFormat="1" x14ac:dyDescent="0.35"/>
    <row r="42244" s="8" customFormat="1" x14ac:dyDescent="0.35"/>
    <row r="42245" s="8" customFormat="1" x14ac:dyDescent="0.35"/>
    <row r="42246" s="8" customFormat="1" x14ac:dyDescent="0.35"/>
    <row r="42247" s="8" customFormat="1" x14ac:dyDescent="0.35"/>
    <row r="42248" s="8" customFormat="1" x14ac:dyDescent="0.35"/>
    <row r="42249" s="8" customFormat="1" x14ac:dyDescent="0.35"/>
    <row r="42250" s="8" customFormat="1" x14ac:dyDescent="0.35"/>
    <row r="42251" s="8" customFormat="1" x14ac:dyDescent="0.35"/>
    <row r="42252" s="8" customFormat="1" x14ac:dyDescent="0.35"/>
    <row r="42253" s="8" customFormat="1" x14ac:dyDescent="0.35"/>
    <row r="42254" s="8" customFormat="1" x14ac:dyDescent="0.35"/>
    <row r="42255" s="8" customFormat="1" x14ac:dyDescent="0.35"/>
    <row r="42256" s="8" customFormat="1" x14ac:dyDescent="0.35"/>
    <row r="42257" s="8" customFormat="1" x14ac:dyDescent="0.35"/>
    <row r="42258" s="8" customFormat="1" x14ac:dyDescent="0.35"/>
    <row r="42259" s="8" customFormat="1" x14ac:dyDescent="0.35"/>
    <row r="42260" s="8" customFormat="1" x14ac:dyDescent="0.35"/>
    <row r="42261" s="8" customFormat="1" x14ac:dyDescent="0.35"/>
    <row r="42262" s="8" customFormat="1" x14ac:dyDescent="0.35"/>
    <row r="42263" s="8" customFormat="1" x14ac:dyDescent="0.35"/>
    <row r="42264" s="8" customFormat="1" x14ac:dyDescent="0.35"/>
    <row r="42265" s="8" customFormat="1" x14ac:dyDescent="0.35"/>
    <row r="42266" s="8" customFormat="1" x14ac:dyDescent="0.35"/>
    <row r="42267" s="8" customFormat="1" x14ac:dyDescent="0.35"/>
    <row r="42268" s="8" customFormat="1" x14ac:dyDescent="0.35"/>
    <row r="42269" s="8" customFormat="1" x14ac:dyDescent="0.35"/>
    <row r="42270" s="8" customFormat="1" x14ac:dyDescent="0.35"/>
    <row r="42271" s="8" customFormat="1" x14ac:dyDescent="0.35"/>
    <row r="42272" s="8" customFormat="1" x14ac:dyDescent="0.35"/>
    <row r="42273" s="8" customFormat="1" x14ac:dyDescent="0.35"/>
    <row r="42274" s="8" customFormat="1" x14ac:dyDescent="0.35"/>
    <row r="42275" s="8" customFormat="1" x14ac:dyDescent="0.35"/>
    <row r="42276" s="8" customFormat="1" x14ac:dyDescent="0.35"/>
    <row r="42277" s="8" customFormat="1" x14ac:dyDescent="0.35"/>
    <row r="42278" s="8" customFormat="1" x14ac:dyDescent="0.35"/>
    <row r="42279" s="8" customFormat="1" x14ac:dyDescent="0.35"/>
    <row r="42280" s="8" customFormat="1" x14ac:dyDescent="0.35"/>
    <row r="42281" s="8" customFormat="1" x14ac:dyDescent="0.35"/>
    <row r="42282" s="8" customFormat="1" x14ac:dyDescent="0.35"/>
    <row r="42283" s="8" customFormat="1" x14ac:dyDescent="0.35"/>
    <row r="42284" s="8" customFormat="1" x14ac:dyDescent="0.35"/>
    <row r="42285" s="8" customFormat="1" x14ac:dyDescent="0.35"/>
    <row r="42286" s="8" customFormat="1" x14ac:dyDescent="0.35"/>
    <row r="42287" s="8" customFormat="1" x14ac:dyDescent="0.35"/>
    <row r="42288" s="8" customFormat="1" x14ac:dyDescent="0.35"/>
    <row r="42289" s="8" customFormat="1" x14ac:dyDescent="0.35"/>
    <row r="42290" s="8" customFormat="1" x14ac:dyDescent="0.35"/>
    <row r="42291" s="8" customFormat="1" x14ac:dyDescent="0.35"/>
    <row r="42292" s="8" customFormat="1" x14ac:dyDescent="0.35"/>
    <row r="42293" s="8" customFormat="1" x14ac:dyDescent="0.35"/>
    <row r="42294" s="8" customFormat="1" x14ac:dyDescent="0.35"/>
    <row r="42295" s="8" customFormat="1" x14ac:dyDescent="0.35"/>
    <row r="42296" s="8" customFormat="1" x14ac:dyDescent="0.35"/>
    <row r="42297" s="8" customFormat="1" x14ac:dyDescent="0.35"/>
    <row r="42298" s="8" customFormat="1" x14ac:dyDescent="0.35"/>
    <row r="42299" s="8" customFormat="1" x14ac:dyDescent="0.35"/>
    <row r="42300" s="8" customFormat="1" x14ac:dyDescent="0.35"/>
    <row r="42301" s="8" customFormat="1" x14ac:dyDescent="0.35"/>
    <row r="42302" s="8" customFormat="1" x14ac:dyDescent="0.35"/>
    <row r="42303" s="8" customFormat="1" x14ac:dyDescent="0.35"/>
    <row r="42304" s="8" customFormat="1" x14ac:dyDescent="0.35"/>
    <row r="42305" s="8" customFormat="1" x14ac:dyDescent="0.35"/>
    <row r="42306" s="8" customFormat="1" x14ac:dyDescent="0.35"/>
    <row r="42307" s="8" customFormat="1" x14ac:dyDescent="0.35"/>
    <row r="42308" s="8" customFormat="1" x14ac:dyDescent="0.35"/>
    <row r="42309" s="8" customFormat="1" x14ac:dyDescent="0.35"/>
    <row r="42310" s="8" customFormat="1" x14ac:dyDescent="0.35"/>
    <row r="42311" s="8" customFormat="1" x14ac:dyDescent="0.35"/>
    <row r="42312" s="8" customFormat="1" x14ac:dyDescent="0.35"/>
    <row r="42313" s="8" customFormat="1" x14ac:dyDescent="0.35"/>
    <row r="42314" s="8" customFormat="1" x14ac:dyDescent="0.35"/>
    <row r="42315" s="8" customFormat="1" x14ac:dyDescent="0.35"/>
    <row r="42316" s="8" customFormat="1" x14ac:dyDescent="0.35"/>
    <row r="42317" s="8" customFormat="1" x14ac:dyDescent="0.35"/>
    <row r="42318" s="8" customFormat="1" x14ac:dyDescent="0.35"/>
    <row r="42319" s="8" customFormat="1" x14ac:dyDescent="0.35"/>
    <row r="42320" s="8" customFormat="1" x14ac:dyDescent="0.35"/>
    <row r="42321" s="8" customFormat="1" x14ac:dyDescent="0.35"/>
    <row r="42322" s="8" customFormat="1" x14ac:dyDescent="0.35"/>
    <row r="42323" s="8" customFormat="1" x14ac:dyDescent="0.35"/>
    <row r="42324" s="8" customFormat="1" x14ac:dyDescent="0.35"/>
    <row r="42325" s="8" customFormat="1" x14ac:dyDescent="0.35"/>
    <row r="42326" s="8" customFormat="1" x14ac:dyDescent="0.35"/>
    <row r="42327" s="8" customFormat="1" x14ac:dyDescent="0.35"/>
    <row r="42328" s="8" customFormat="1" x14ac:dyDescent="0.35"/>
    <row r="42329" s="8" customFormat="1" x14ac:dyDescent="0.35"/>
    <row r="42330" s="8" customFormat="1" x14ac:dyDescent="0.35"/>
    <row r="42331" s="8" customFormat="1" x14ac:dyDescent="0.35"/>
    <row r="42332" s="8" customFormat="1" x14ac:dyDescent="0.35"/>
    <row r="42333" s="8" customFormat="1" x14ac:dyDescent="0.35"/>
    <row r="42334" s="8" customFormat="1" x14ac:dyDescent="0.35"/>
    <row r="42335" s="8" customFormat="1" x14ac:dyDescent="0.35"/>
    <row r="42336" s="8" customFormat="1" x14ac:dyDescent="0.35"/>
    <row r="42337" s="8" customFormat="1" x14ac:dyDescent="0.35"/>
    <row r="42338" s="8" customFormat="1" x14ac:dyDescent="0.35"/>
    <row r="42339" s="8" customFormat="1" x14ac:dyDescent="0.35"/>
    <row r="42340" s="8" customFormat="1" x14ac:dyDescent="0.35"/>
    <row r="42341" s="8" customFormat="1" x14ac:dyDescent="0.35"/>
    <row r="42342" s="8" customFormat="1" x14ac:dyDescent="0.35"/>
    <row r="42343" s="8" customFormat="1" x14ac:dyDescent="0.35"/>
    <row r="42344" s="8" customFormat="1" x14ac:dyDescent="0.35"/>
    <row r="42345" s="8" customFormat="1" x14ac:dyDescent="0.35"/>
    <row r="42346" s="8" customFormat="1" x14ac:dyDescent="0.35"/>
    <row r="42347" s="8" customFormat="1" x14ac:dyDescent="0.35"/>
    <row r="42348" s="8" customFormat="1" x14ac:dyDescent="0.35"/>
    <row r="42349" s="8" customFormat="1" x14ac:dyDescent="0.35"/>
    <row r="42350" s="8" customFormat="1" x14ac:dyDescent="0.35"/>
    <row r="42351" s="8" customFormat="1" x14ac:dyDescent="0.35"/>
    <row r="42352" s="8" customFormat="1" x14ac:dyDescent="0.35"/>
    <row r="42353" s="8" customFormat="1" x14ac:dyDescent="0.35"/>
    <row r="42354" s="8" customFormat="1" x14ac:dyDescent="0.35"/>
    <row r="42355" s="8" customFormat="1" x14ac:dyDescent="0.35"/>
    <row r="42356" s="8" customFormat="1" x14ac:dyDescent="0.35"/>
    <row r="42357" s="8" customFormat="1" x14ac:dyDescent="0.35"/>
    <row r="42358" s="8" customFormat="1" x14ac:dyDescent="0.35"/>
    <row r="42359" s="8" customFormat="1" x14ac:dyDescent="0.35"/>
    <row r="42360" s="8" customFormat="1" x14ac:dyDescent="0.35"/>
    <row r="42361" s="8" customFormat="1" x14ac:dyDescent="0.35"/>
    <row r="42362" s="8" customFormat="1" x14ac:dyDescent="0.35"/>
    <row r="42363" s="8" customFormat="1" x14ac:dyDescent="0.35"/>
    <row r="42364" s="8" customFormat="1" x14ac:dyDescent="0.35"/>
    <row r="42365" s="8" customFormat="1" x14ac:dyDescent="0.35"/>
    <row r="42366" s="8" customFormat="1" x14ac:dyDescent="0.35"/>
    <row r="42367" s="8" customFormat="1" x14ac:dyDescent="0.35"/>
    <row r="42368" s="8" customFormat="1" x14ac:dyDescent="0.35"/>
    <row r="42369" s="8" customFormat="1" x14ac:dyDescent="0.35"/>
    <row r="42370" s="8" customFormat="1" x14ac:dyDescent="0.35"/>
    <row r="42371" s="8" customFormat="1" x14ac:dyDescent="0.35"/>
    <row r="42372" s="8" customFormat="1" x14ac:dyDescent="0.35"/>
    <row r="42373" s="8" customFormat="1" x14ac:dyDescent="0.35"/>
    <row r="42374" s="8" customFormat="1" x14ac:dyDescent="0.35"/>
    <row r="42375" s="8" customFormat="1" x14ac:dyDescent="0.35"/>
    <row r="42376" s="8" customFormat="1" x14ac:dyDescent="0.35"/>
    <row r="42377" s="8" customFormat="1" x14ac:dyDescent="0.35"/>
    <row r="42378" s="8" customFormat="1" x14ac:dyDescent="0.35"/>
    <row r="42379" s="8" customFormat="1" x14ac:dyDescent="0.35"/>
    <row r="42380" s="8" customFormat="1" x14ac:dyDescent="0.35"/>
    <row r="42381" s="8" customFormat="1" x14ac:dyDescent="0.35"/>
    <row r="42382" s="8" customFormat="1" x14ac:dyDescent="0.35"/>
    <row r="42383" s="8" customFormat="1" x14ac:dyDescent="0.35"/>
    <row r="42384" s="8" customFormat="1" x14ac:dyDescent="0.35"/>
    <row r="42385" s="8" customFormat="1" x14ac:dyDescent="0.35"/>
    <row r="42386" s="8" customFormat="1" x14ac:dyDescent="0.35"/>
    <row r="42387" s="8" customFormat="1" x14ac:dyDescent="0.35"/>
    <row r="42388" s="8" customFormat="1" x14ac:dyDescent="0.35"/>
    <row r="42389" s="8" customFormat="1" x14ac:dyDescent="0.35"/>
    <row r="42390" s="8" customFormat="1" x14ac:dyDescent="0.35"/>
    <row r="42391" s="8" customFormat="1" x14ac:dyDescent="0.35"/>
    <row r="42392" s="8" customFormat="1" x14ac:dyDescent="0.35"/>
    <row r="42393" s="8" customFormat="1" x14ac:dyDescent="0.35"/>
    <row r="42394" s="8" customFormat="1" x14ac:dyDescent="0.35"/>
    <row r="42395" s="8" customFormat="1" x14ac:dyDescent="0.35"/>
    <row r="42396" s="8" customFormat="1" x14ac:dyDescent="0.35"/>
    <row r="42397" s="8" customFormat="1" x14ac:dyDescent="0.35"/>
    <row r="42398" s="8" customFormat="1" x14ac:dyDescent="0.35"/>
    <row r="42399" s="8" customFormat="1" x14ac:dyDescent="0.35"/>
    <row r="42400" s="8" customFormat="1" x14ac:dyDescent="0.35"/>
    <row r="42401" s="8" customFormat="1" x14ac:dyDescent="0.35"/>
    <row r="42402" s="8" customFormat="1" x14ac:dyDescent="0.35"/>
    <row r="42403" s="8" customFormat="1" x14ac:dyDescent="0.35"/>
    <row r="42404" s="8" customFormat="1" x14ac:dyDescent="0.35"/>
    <row r="42405" s="8" customFormat="1" x14ac:dyDescent="0.35"/>
    <row r="42406" s="8" customFormat="1" x14ac:dyDescent="0.35"/>
    <row r="42407" s="8" customFormat="1" x14ac:dyDescent="0.35"/>
    <row r="42408" s="8" customFormat="1" x14ac:dyDescent="0.35"/>
    <row r="42409" s="8" customFormat="1" x14ac:dyDescent="0.35"/>
    <row r="42410" s="8" customFormat="1" x14ac:dyDescent="0.35"/>
    <row r="42411" s="8" customFormat="1" x14ac:dyDescent="0.35"/>
    <row r="42412" s="8" customFormat="1" x14ac:dyDescent="0.35"/>
    <row r="42413" s="8" customFormat="1" x14ac:dyDescent="0.35"/>
    <row r="42414" s="8" customFormat="1" x14ac:dyDescent="0.35"/>
    <row r="42415" s="8" customFormat="1" x14ac:dyDescent="0.35"/>
    <row r="42416" s="8" customFormat="1" x14ac:dyDescent="0.35"/>
    <row r="42417" s="8" customFormat="1" x14ac:dyDescent="0.35"/>
    <row r="42418" s="8" customFormat="1" x14ac:dyDescent="0.35"/>
    <row r="42419" s="8" customFormat="1" x14ac:dyDescent="0.35"/>
    <row r="42420" s="8" customFormat="1" x14ac:dyDescent="0.35"/>
    <row r="42421" s="8" customFormat="1" x14ac:dyDescent="0.35"/>
    <row r="42422" s="8" customFormat="1" x14ac:dyDescent="0.35"/>
    <row r="42423" s="8" customFormat="1" x14ac:dyDescent="0.35"/>
    <row r="42424" s="8" customFormat="1" x14ac:dyDescent="0.35"/>
    <row r="42425" s="8" customFormat="1" x14ac:dyDescent="0.35"/>
    <row r="42426" s="8" customFormat="1" x14ac:dyDescent="0.35"/>
    <row r="42427" s="8" customFormat="1" x14ac:dyDescent="0.35"/>
    <row r="42428" s="8" customFormat="1" x14ac:dyDescent="0.35"/>
    <row r="42429" s="8" customFormat="1" x14ac:dyDescent="0.35"/>
    <row r="42430" s="8" customFormat="1" x14ac:dyDescent="0.35"/>
    <row r="42431" s="8" customFormat="1" x14ac:dyDescent="0.35"/>
    <row r="42432" s="8" customFormat="1" x14ac:dyDescent="0.35"/>
    <row r="42433" s="8" customFormat="1" x14ac:dyDescent="0.35"/>
    <row r="42434" s="8" customFormat="1" x14ac:dyDescent="0.35"/>
    <row r="42435" s="8" customFormat="1" x14ac:dyDescent="0.35"/>
    <row r="42436" s="8" customFormat="1" x14ac:dyDescent="0.35"/>
    <row r="42437" s="8" customFormat="1" x14ac:dyDescent="0.35"/>
    <row r="42438" s="8" customFormat="1" x14ac:dyDescent="0.35"/>
    <row r="42439" s="8" customFormat="1" x14ac:dyDescent="0.35"/>
    <row r="42440" s="8" customFormat="1" x14ac:dyDescent="0.35"/>
    <row r="42441" s="8" customFormat="1" x14ac:dyDescent="0.35"/>
    <row r="42442" s="8" customFormat="1" x14ac:dyDescent="0.35"/>
    <row r="42443" s="8" customFormat="1" x14ac:dyDescent="0.35"/>
    <row r="42444" s="8" customFormat="1" x14ac:dyDescent="0.35"/>
    <row r="42445" s="8" customFormat="1" x14ac:dyDescent="0.35"/>
    <row r="42446" s="8" customFormat="1" x14ac:dyDescent="0.35"/>
    <row r="42447" s="8" customFormat="1" x14ac:dyDescent="0.35"/>
    <row r="42448" s="8" customFormat="1" x14ac:dyDescent="0.35"/>
    <row r="42449" s="8" customFormat="1" x14ac:dyDescent="0.35"/>
    <row r="42450" s="8" customFormat="1" x14ac:dyDescent="0.35"/>
    <row r="42451" s="8" customFormat="1" x14ac:dyDescent="0.35"/>
    <row r="42452" s="8" customFormat="1" x14ac:dyDescent="0.35"/>
    <row r="42453" s="8" customFormat="1" x14ac:dyDescent="0.35"/>
    <row r="42454" s="8" customFormat="1" x14ac:dyDescent="0.35"/>
    <row r="42455" s="8" customFormat="1" x14ac:dyDescent="0.35"/>
    <row r="42456" s="8" customFormat="1" x14ac:dyDescent="0.35"/>
    <row r="42457" s="8" customFormat="1" x14ac:dyDescent="0.35"/>
    <row r="42458" s="8" customFormat="1" x14ac:dyDescent="0.35"/>
    <row r="42459" s="8" customFormat="1" x14ac:dyDescent="0.35"/>
    <row r="42460" s="8" customFormat="1" x14ac:dyDescent="0.35"/>
    <row r="42461" s="8" customFormat="1" x14ac:dyDescent="0.35"/>
    <row r="42462" s="8" customFormat="1" x14ac:dyDescent="0.35"/>
    <row r="42463" s="8" customFormat="1" x14ac:dyDescent="0.35"/>
    <row r="42464" s="8" customFormat="1" x14ac:dyDescent="0.35"/>
    <row r="42465" s="8" customFormat="1" x14ac:dyDescent="0.35"/>
    <row r="42466" s="8" customFormat="1" x14ac:dyDescent="0.35"/>
    <row r="42467" s="8" customFormat="1" x14ac:dyDescent="0.35"/>
    <row r="42468" s="8" customFormat="1" x14ac:dyDescent="0.35"/>
    <row r="42469" s="8" customFormat="1" x14ac:dyDescent="0.35"/>
    <row r="42470" s="8" customFormat="1" x14ac:dyDescent="0.35"/>
    <row r="42471" s="8" customFormat="1" x14ac:dyDescent="0.35"/>
    <row r="42472" s="8" customFormat="1" x14ac:dyDescent="0.35"/>
    <row r="42473" s="8" customFormat="1" x14ac:dyDescent="0.35"/>
    <row r="42474" s="8" customFormat="1" x14ac:dyDescent="0.35"/>
    <row r="42475" s="8" customFormat="1" x14ac:dyDescent="0.35"/>
    <row r="42476" s="8" customFormat="1" x14ac:dyDescent="0.35"/>
    <row r="42477" s="8" customFormat="1" x14ac:dyDescent="0.35"/>
    <row r="42478" s="8" customFormat="1" x14ac:dyDescent="0.35"/>
    <row r="42479" s="8" customFormat="1" x14ac:dyDescent="0.35"/>
    <row r="42480" s="8" customFormat="1" x14ac:dyDescent="0.35"/>
    <row r="42481" s="8" customFormat="1" x14ac:dyDescent="0.35"/>
    <row r="42482" s="8" customFormat="1" x14ac:dyDescent="0.35"/>
    <row r="42483" s="8" customFormat="1" x14ac:dyDescent="0.35"/>
    <row r="42484" s="8" customFormat="1" x14ac:dyDescent="0.35"/>
    <row r="42485" s="8" customFormat="1" x14ac:dyDescent="0.35"/>
    <row r="42486" s="8" customFormat="1" x14ac:dyDescent="0.35"/>
    <row r="42487" s="8" customFormat="1" x14ac:dyDescent="0.35"/>
    <row r="42488" s="8" customFormat="1" x14ac:dyDescent="0.35"/>
    <row r="42489" s="8" customFormat="1" x14ac:dyDescent="0.35"/>
    <row r="42490" s="8" customFormat="1" x14ac:dyDescent="0.35"/>
    <row r="42491" s="8" customFormat="1" x14ac:dyDescent="0.35"/>
    <row r="42492" s="8" customFormat="1" x14ac:dyDescent="0.35"/>
    <row r="42493" s="8" customFormat="1" x14ac:dyDescent="0.35"/>
    <row r="42494" s="8" customFormat="1" x14ac:dyDescent="0.35"/>
    <row r="42495" s="8" customFormat="1" x14ac:dyDescent="0.35"/>
    <row r="42496" s="8" customFormat="1" x14ac:dyDescent="0.35"/>
    <row r="42497" s="8" customFormat="1" x14ac:dyDescent="0.35"/>
    <row r="42498" s="8" customFormat="1" x14ac:dyDescent="0.35"/>
    <row r="42499" s="8" customFormat="1" x14ac:dyDescent="0.35"/>
    <row r="42500" s="8" customFormat="1" x14ac:dyDescent="0.35"/>
    <row r="42501" s="8" customFormat="1" x14ac:dyDescent="0.35"/>
    <row r="42502" s="8" customFormat="1" x14ac:dyDescent="0.35"/>
    <row r="42503" s="8" customFormat="1" x14ac:dyDescent="0.35"/>
    <row r="42504" s="8" customFormat="1" x14ac:dyDescent="0.35"/>
    <row r="42505" s="8" customFormat="1" x14ac:dyDescent="0.35"/>
    <row r="42506" s="8" customFormat="1" x14ac:dyDescent="0.35"/>
    <row r="42507" s="8" customFormat="1" x14ac:dyDescent="0.35"/>
    <row r="42508" s="8" customFormat="1" x14ac:dyDescent="0.35"/>
    <row r="42509" s="8" customFormat="1" x14ac:dyDescent="0.35"/>
    <row r="42510" s="8" customFormat="1" x14ac:dyDescent="0.35"/>
    <row r="42511" s="8" customFormat="1" x14ac:dyDescent="0.35"/>
    <row r="42512" s="8" customFormat="1" x14ac:dyDescent="0.35"/>
    <row r="42513" s="8" customFormat="1" x14ac:dyDescent="0.35"/>
    <row r="42514" s="8" customFormat="1" x14ac:dyDescent="0.35"/>
    <row r="42515" s="8" customFormat="1" x14ac:dyDescent="0.35"/>
    <row r="42516" s="8" customFormat="1" x14ac:dyDescent="0.35"/>
    <row r="42517" s="8" customFormat="1" x14ac:dyDescent="0.35"/>
    <row r="42518" s="8" customFormat="1" x14ac:dyDescent="0.35"/>
    <row r="42519" s="8" customFormat="1" x14ac:dyDescent="0.35"/>
    <row r="42520" s="8" customFormat="1" x14ac:dyDescent="0.35"/>
    <row r="42521" s="8" customFormat="1" x14ac:dyDescent="0.35"/>
    <row r="42522" s="8" customFormat="1" x14ac:dyDescent="0.35"/>
    <row r="42523" s="8" customFormat="1" x14ac:dyDescent="0.35"/>
    <row r="42524" s="8" customFormat="1" x14ac:dyDescent="0.35"/>
    <row r="42525" s="8" customFormat="1" x14ac:dyDescent="0.35"/>
    <row r="42526" s="8" customFormat="1" x14ac:dyDescent="0.35"/>
    <row r="42527" s="8" customFormat="1" x14ac:dyDescent="0.35"/>
    <row r="42528" s="8" customFormat="1" x14ac:dyDescent="0.35"/>
    <row r="42529" s="8" customFormat="1" x14ac:dyDescent="0.35"/>
    <row r="42530" s="8" customFormat="1" x14ac:dyDescent="0.35"/>
    <row r="42531" s="8" customFormat="1" x14ac:dyDescent="0.35"/>
    <row r="42532" s="8" customFormat="1" x14ac:dyDescent="0.35"/>
    <row r="42533" s="8" customFormat="1" x14ac:dyDescent="0.35"/>
    <row r="42534" s="8" customFormat="1" x14ac:dyDescent="0.35"/>
    <row r="42535" s="8" customFormat="1" x14ac:dyDescent="0.35"/>
    <row r="42536" s="8" customFormat="1" x14ac:dyDescent="0.35"/>
    <row r="42537" s="8" customFormat="1" x14ac:dyDescent="0.35"/>
    <row r="42538" s="8" customFormat="1" x14ac:dyDescent="0.35"/>
    <row r="42539" s="8" customFormat="1" x14ac:dyDescent="0.35"/>
    <row r="42540" s="8" customFormat="1" x14ac:dyDescent="0.35"/>
    <row r="42541" s="8" customFormat="1" x14ac:dyDescent="0.35"/>
    <row r="42542" s="8" customFormat="1" x14ac:dyDescent="0.35"/>
    <row r="42543" s="8" customFormat="1" x14ac:dyDescent="0.35"/>
    <row r="42544" s="8" customFormat="1" x14ac:dyDescent="0.35"/>
    <row r="42545" s="8" customFormat="1" x14ac:dyDescent="0.35"/>
    <row r="42546" s="8" customFormat="1" x14ac:dyDescent="0.35"/>
    <row r="42547" s="8" customFormat="1" x14ac:dyDescent="0.35"/>
    <row r="42548" s="8" customFormat="1" x14ac:dyDescent="0.35"/>
    <row r="42549" s="8" customFormat="1" x14ac:dyDescent="0.35"/>
    <row r="42550" s="8" customFormat="1" x14ac:dyDescent="0.35"/>
    <row r="42551" s="8" customFormat="1" x14ac:dyDescent="0.35"/>
    <row r="42552" s="8" customFormat="1" x14ac:dyDescent="0.35"/>
    <row r="42553" s="8" customFormat="1" x14ac:dyDescent="0.35"/>
    <row r="42554" s="8" customFormat="1" x14ac:dyDescent="0.35"/>
    <row r="42555" s="8" customFormat="1" x14ac:dyDescent="0.35"/>
    <row r="42556" s="8" customFormat="1" x14ac:dyDescent="0.35"/>
    <row r="42557" s="8" customFormat="1" x14ac:dyDescent="0.35"/>
    <row r="42558" s="8" customFormat="1" x14ac:dyDescent="0.35"/>
    <row r="42559" s="8" customFormat="1" x14ac:dyDescent="0.35"/>
    <row r="42560" s="8" customFormat="1" x14ac:dyDescent="0.35"/>
    <row r="42561" s="8" customFormat="1" x14ac:dyDescent="0.35"/>
    <row r="42562" s="8" customFormat="1" x14ac:dyDescent="0.35"/>
    <row r="42563" s="8" customFormat="1" x14ac:dyDescent="0.35"/>
    <row r="42564" s="8" customFormat="1" x14ac:dyDescent="0.35"/>
    <row r="42565" s="8" customFormat="1" x14ac:dyDescent="0.35"/>
    <row r="42566" s="8" customFormat="1" x14ac:dyDescent="0.35"/>
    <row r="42567" s="8" customFormat="1" x14ac:dyDescent="0.35"/>
    <row r="42568" s="8" customFormat="1" x14ac:dyDescent="0.35"/>
    <row r="42569" s="8" customFormat="1" x14ac:dyDescent="0.35"/>
    <row r="42570" s="8" customFormat="1" x14ac:dyDescent="0.35"/>
    <row r="42571" s="8" customFormat="1" x14ac:dyDescent="0.35"/>
    <row r="42572" s="8" customFormat="1" x14ac:dyDescent="0.35"/>
    <row r="42573" s="8" customFormat="1" x14ac:dyDescent="0.35"/>
    <row r="42574" s="8" customFormat="1" x14ac:dyDescent="0.35"/>
    <row r="42575" s="8" customFormat="1" x14ac:dyDescent="0.35"/>
    <row r="42576" s="8" customFormat="1" x14ac:dyDescent="0.35"/>
    <row r="42577" s="8" customFormat="1" x14ac:dyDescent="0.35"/>
    <row r="42578" s="8" customFormat="1" x14ac:dyDescent="0.35"/>
    <row r="42579" s="8" customFormat="1" x14ac:dyDescent="0.35"/>
    <row r="42580" s="8" customFormat="1" x14ac:dyDescent="0.35"/>
    <row r="42581" s="8" customFormat="1" x14ac:dyDescent="0.35"/>
    <row r="42582" s="8" customFormat="1" x14ac:dyDescent="0.35"/>
    <row r="42583" s="8" customFormat="1" x14ac:dyDescent="0.35"/>
    <row r="42584" s="8" customFormat="1" x14ac:dyDescent="0.35"/>
    <row r="42585" s="8" customFormat="1" x14ac:dyDescent="0.35"/>
    <row r="42586" s="8" customFormat="1" x14ac:dyDescent="0.35"/>
    <row r="42587" s="8" customFormat="1" x14ac:dyDescent="0.35"/>
    <row r="42588" s="8" customFormat="1" x14ac:dyDescent="0.35"/>
    <row r="42589" s="8" customFormat="1" x14ac:dyDescent="0.35"/>
    <row r="42590" s="8" customFormat="1" x14ac:dyDescent="0.35"/>
    <row r="42591" s="8" customFormat="1" x14ac:dyDescent="0.35"/>
    <row r="42592" s="8" customFormat="1" x14ac:dyDescent="0.35"/>
    <row r="42593" s="8" customFormat="1" x14ac:dyDescent="0.35"/>
    <row r="42594" s="8" customFormat="1" x14ac:dyDescent="0.35"/>
    <row r="42595" s="8" customFormat="1" x14ac:dyDescent="0.35"/>
    <row r="42596" s="8" customFormat="1" x14ac:dyDescent="0.35"/>
    <row r="42597" s="8" customFormat="1" x14ac:dyDescent="0.35"/>
    <row r="42598" s="8" customFormat="1" x14ac:dyDescent="0.35"/>
    <row r="42599" s="8" customFormat="1" x14ac:dyDescent="0.35"/>
    <row r="42600" s="8" customFormat="1" x14ac:dyDescent="0.35"/>
    <row r="42601" s="8" customFormat="1" x14ac:dyDescent="0.35"/>
    <row r="42602" s="8" customFormat="1" x14ac:dyDescent="0.35"/>
    <row r="42603" s="8" customFormat="1" x14ac:dyDescent="0.35"/>
    <row r="42604" s="8" customFormat="1" x14ac:dyDescent="0.35"/>
    <row r="42605" s="8" customFormat="1" x14ac:dyDescent="0.35"/>
    <row r="42606" s="8" customFormat="1" x14ac:dyDescent="0.35"/>
    <row r="42607" s="8" customFormat="1" x14ac:dyDescent="0.35"/>
    <row r="42608" s="8" customFormat="1" x14ac:dyDescent="0.35"/>
    <row r="42609" s="8" customFormat="1" x14ac:dyDescent="0.35"/>
    <row r="42610" s="8" customFormat="1" x14ac:dyDescent="0.35"/>
    <row r="42611" s="8" customFormat="1" x14ac:dyDescent="0.35"/>
    <row r="42612" s="8" customFormat="1" x14ac:dyDescent="0.35"/>
    <row r="42613" s="8" customFormat="1" x14ac:dyDescent="0.35"/>
    <row r="42614" s="8" customFormat="1" x14ac:dyDescent="0.35"/>
    <row r="42615" s="8" customFormat="1" x14ac:dyDescent="0.35"/>
    <row r="42616" s="8" customFormat="1" x14ac:dyDescent="0.35"/>
    <row r="42617" s="8" customFormat="1" x14ac:dyDescent="0.35"/>
    <row r="42618" s="8" customFormat="1" x14ac:dyDescent="0.35"/>
    <row r="42619" s="8" customFormat="1" x14ac:dyDescent="0.35"/>
    <row r="42620" s="8" customFormat="1" x14ac:dyDescent="0.35"/>
    <row r="42621" s="8" customFormat="1" x14ac:dyDescent="0.35"/>
    <row r="42622" s="8" customFormat="1" x14ac:dyDescent="0.35"/>
    <row r="42623" s="8" customFormat="1" x14ac:dyDescent="0.35"/>
    <row r="42624" s="8" customFormat="1" x14ac:dyDescent="0.35"/>
    <row r="42625" s="8" customFormat="1" x14ac:dyDescent="0.35"/>
    <row r="42626" s="8" customFormat="1" x14ac:dyDescent="0.35"/>
    <row r="42627" s="8" customFormat="1" x14ac:dyDescent="0.35"/>
    <row r="42628" s="8" customFormat="1" x14ac:dyDescent="0.35"/>
    <row r="42629" s="8" customFormat="1" x14ac:dyDescent="0.35"/>
    <row r="42630" s="8" customFormat="1" x14ac:dyDescent="0.35"/>
    <row r="42631" s="8" customFormat="1" x14ac:dyDescent="0.35"/>
    <row r="42632" s="8" customFormat="1" x14ac:dyDescent="0.35"/>
    <row r="42633" s="8" customFormat="1" x14ac:dyDescent="0.35"/>
    <row r="42634" s="8" customFormat="1" x14ac:dyDescent="0.35"/>
    <row r="42635" s="8" customFormat="1" x14ac:dyDescent="0.35"/>
    <row r="42636" s="8" customFormat="1" x14ac:dyDescent="0.35"/>
    <row r="42637" s="8" customFormat="1" x14ac:dyDescent="0.35"/>
    <row r="42638" s="8" customFormat="1" x14ac:dyDescent="0.35"/>
    <row r="42639" s="8" customFormat="1" x14ac:dyDescent="0.35"/>
    <row r="42640" s="8" customFormat="1" x14ac:dyDescent="0.35"/>
    <row r="42641" s="8" customFormat="1" x14ac:dyDescent="0.35"/>
    <row r="42642" s="8" customFormat="1" x14ac:dyDescent="0.35"/>
    <row r="42643" s="8" customFormat="1" x14ac:dyDescent="0.35"/>
    <row r="42644" s="8" customFormat="1" x14ac:dyDescent="0.35"/>
    <row r="42645" s="8" customFormat="1" x14ac:dyDescent="0.35"/>
    <row r="42646" s="8" customFormat="1" x14ac:dyDescent="0.35"/>
    <row r="42647" s="8" customFormat="1" x14ac:dyDescent="0.35"/>
    <row r="42648" s="8" customFormat="1" x14ac:dyDescent="0.35"/>
    <row r="42649" s="8" customFormat="1" x14ac:dyDescent="0.35"/>
    <row r="42650" s="8" customFormat="1" x14ac:dyDescent="0.35"/>
    <row r="42651" s="8" customFormat="1" x14ac:dyDescent="0.35"/>
    <row r="42652" s="8" customFormat="1" x14ac:dyDescent="0.35"/>
    <row r="42653" s="8" customFormat="1" x14ac:dyDescent="0.35"/>
    <row r="42654" s="8" customFormat="1" x14ac:dyDescent="0.35"/>
    <row r="42655" s="8" customFormat="1" x14ac:dyDescent="0.35"/>
    <row r="42656" s="8" customFormat="1" x14ac:dyDescent="0.35"/>
    <row r="42657" s="8" customFormat="1" x14ac:dyDescent="0.35"/>
    <row r="42658" s="8" customFormat="1" x14ac:dyDescent="0.35"/>
    <row r="42659" s="8" customFormat="1" x14ac:dyDescent="0.35"/>
    <row r="42660" s="8" customFormat="1" x14ac:dyDescent="0.35"/>
    <row r="42661" s="8" customFormat="1" x14ac:dyDescent="0.35"/>
    <row r="42662" s="8" customFormat="1" x14ac:dyDescent="0.35"/>
    <row r="42663" s="8" customFormat="1" x14ac:dyDescent="0.35"/>
    <row r="42664" s="8" customFormat="1" x14ac:dyDescent="0.35"/>
    <row r="42665" s="8" customFormat="1" x14ac:dyDescent="0.35"/>
    <row r="42666" s="8" customFormat="1" x14ac:dyDescent="0.35"/>
    <row r="42667" s="8" customFormat="1" x14ac:dyDescent="0.35"/>
    <row r="42668" s="8" customFormat="1" x14ac:dyDescent="0.35"/>
    <row r="42669" s="8" customFormat="1" x14ac:dyDescent="0.35"/>
    <row r="42670" s="8" customFormat="1" x14ac:dyDescent="0.35"/>
    <row r="42671" s="8" customFormat="1" x14ac:dyDescent="0.35"/>
    <row r="42672" s="8" customFormat="1" x14ac:dyDescent="0.35"/>
    <row r="42673" s="8" customFormat="1" x14ac:dyDescent="0.35"/>
    <row r="42674" s="8" customFormat="1" x14ac:dyDescent="0.35"/>
    <row r="42675" s="8" customFormat="1" x14ac:dyDescent="0.35"/>
    <row r="42676" s="8" customFormat="1" x14ac:dyDescent="0.35"/>
    <row r="42677" s="8" customFormat="1" x14ac:dyDescent="0.35"/>
    <row r="42678" s="8" customFormat="1" x14ac:dyDescent="0.35"/>
    <row r="42679" s="8" customFormat="1" x14ac:dyDescent="0.35"/>
    <row r="42680" s="8" customFormat="1" x14ac:dyDescent="0.35"/>
    <row r="42681" s="8" customFormat="1" x14ac:dyDescent="0.35"/>
    <row r="42682" s="8" customFormat="1" x14ac:dyDescent="0.35"/>
    <row r="42683" s="8" customFormat="1" x14ac:dyDescent="0.35"/>
    <row r="42684" s="8" customFormat="1" x14ac:dyDescent="0.35"/>
    <row r="42685" s="8" customFormat="1" x14ac:dyDescent="0.35"/>
    <row r="42686" s="8" customFormat="1" x14ac:dyDescent="0.35"/>
    <row r="42687" s="8" customFormat="1" x14ac:dyDescent="0.35"/>
    <row r="42688" s="8" customFormat="1" x14ac:dyDescent="0.35"/>
    <row r="42689" s="8" customFormat="1" x14ac:dyDescent="0.35"/>
    <row r="42690" s="8" customFormat="1" x14ac:dyDescent="0.35"/>
    <row r="42691" s="8" customFormat="1" x14ac:dyDescent="0.35"/>
    <row r="42692" s="8" customFormat="1" x14ac:dyDescent="0.35"/>
    <row r="42693" s="8" customFormat="1" x14ac:dyDescent="0.35"/>
    <row r="42694" s="8" customFormat="1" x14ac:dyDescent="0.35"/>
    <row r="42695" s="8" customFormat="1" x14ac:dyDescent="0.35"/>
    <row r="42696" s="8" customFormat="1" x14ac:dyDescent="0.35"/>
    <row r="42697" s="8" customFormat="1" x14ac:dyDescent="0.35"/>
    <row r="42698" s="8" customFormat="1" x14ac:dyDescent="0.35"/>
    <row r="42699" s="8" customFormat="1" x14ac:dyDescent="0.35"/>
    <row r="42700" s="8" customFormat="1" x14ac:dyDescent="0.35"/>
    <row r="42701" s="8" customFormat="1" x14ac:dyDescent="0.35"/>
    <row r="42702" s="8" customFormat="1" x14ac:dyDescent="0.35"/>
    <row r="42703" s="8" customFormat="1" x14ac:dyDescent="0.35"/>
    <row r="42704" s="8" customFormat="1" x14ac:dyDescent="0.35"/>
    <row r="42705" s="8" customFormat="1" x14ac:dyDescent="0.35"/>
    <row r="42706" s="8" customFormat="1" x14ac:dyDescent="0.35"/>
    <row r="42707" s="8" customFormat="1" x14ac:dyDescent="0.35"/>
    <row r="42708" s="8" customFormat="1" x14ac:dyDescent="0.35"/>
    <row r="42709" s="8" customFormat="1" x14ac:dyDescent="0.35"/>
    <row r="42710" s="8" customFormat="1" x14ac:dyDescent="0.35"/>
    <row r="42711" s="8" customFormat="1" x14ac:dyDescent="0.35"/>
    <row r="42712" s="8" customFormat="1" x14ac:dyDescent="0.35"/>
    <row r="42713" s="8" customFormat="1" x14ac:dyDescent="0.35"/>
    <row r="42714" s="8" customFormat="1" x14ac:dyDescent="0.35"/>
    <row r="42715" s="8" customFormat="1" x14ac:dyDescent="0.35"/>
    <row r="42716" s="8" customFormat="1" x14ac:dyDescent="0.35"/>
    <row r="42717" s="8" customFormat="1" x14ac:dyDescent="0.35"/>
    <row r="42718" s="8" customFormat="1" x14ac:dyDescent="0.35"/>
    <row r="42719" s="8" customFormat="1" x14ac:dyDescent="0.35"/>
    <row r="42720" s="8" customFormat="1" x14ac:dyDescent="0.35"/>
    <row r="42721" s="8" customFormat="1" x14ac:dyDescent="0.35"/>
    <row r="42722" s="8" customFormat="1" x14ac:dyDescent="0.35"/>
    <row r="42723" s="8" customFormat="1" x14ac:dyDescent="0.35"/>
    <row r="42724" s="8" customFormat="1" x14ac:dyDescent="0.35"/>
    <row r="42725" s="8" customFormat="1" x14ac:dyDescent="0.35"/>
    <row r="42726" s="8" customFormat="1" x14ac:dyDescent="0.35"/>
    <row r="42727" s="8" customFormat="1" x14ac:dyDescent="0.35"/>
    <row r="42728" s="8" customFormat="1" x14ac:dyDescent="0.35"/>
    <row r="42729" s="8" customFormat="1" x14ac:dyDescent="0.35"/>
    <row r="42730" s="8" customFormat="1" x14ac:dyDescent="0.35"/>
    <row r="42731" s="8" customFormat="1" x14ac:dyDescent="0.35"/>
    <row r="42732" s="8" customFormat="1" x14ac:dyDescent="0.35"/>
    <row r="42733" s="8" customFormat="1" x14ac:dyDescent="0.35"/>
    <row r="42734" s="8" customFormat="1" x14ac:dyDescent="0.35"/>
    <row r="42735" s="8" customFormat="1" x14ac:dyDescent="0.35"/>
    <row r="42736" s="8" customFormat="1" x14ac:dyDescent="0.35"/>
    <row r="42737" s="8" customFormat="1" x14ac:dyDescent="0.35"/>
    <row r="42738" s="8" customFormat="1" x14ac:dyDescent="0.35"/>
    <row r="42739" s="8" customFormat="1" x14ac:dyDescent="0.35"/>
    <row r="42740" s="8" customFormat="1" x14ac:dyDescent="0.35"/>
    <row r="42741" s="8" customFormat="1" x14ac:dyDescent="0.35"/>
    <row r="42742" s="8" customFormat="1" x14ac:dyDescent="0.35"/>
    <row r="42743" s="8" customFormat="1" x14ac:dyDescent="0.35"/>
    <row r="42744" s="8" customFormat="1" x14ac:dyDescent="0.35"/>
    <row r="42745" s="8" customFormat="1" x14ac:dyDescent="0.35"/>
    <row r="42746" s="8" customFormat="1" x14ac:dyDescent="0.35"/>
    <row r="42747" s="8" customFormat="1" x14ac:dyDescent="0.35"/>
    <row r="42748" s="8" customFormat="1" x14ac:dyDescent="0.35"/>
    <row r="42749" s="8" customFormat="1" x14ac:dyDescent="0.35"/>
    <row r="42750" s="8" customFormat="1" x14ac:dyDescent="0.35"/>
    <row r="42751" s="8" customFormat="1" x14ac:dyDescent="0.35"/>
    <row r="42752" s="8" customFormat="1" x14ac:dyDescent="0.35"/>
    <row r="42753" s="8" customFormat="1" x14ac:dyDescent="0.35"/>
    <row r="42754" s="8" customFormat="1" x14ac:dyDescent="0.35"/>
    <row r="42755" s="8" customFormat="1" x14ac:dyDescent="0.35"/>
    <row r="42756" s="8" customFormat="1" x14ac:dyDescent="0.35"/>
    <row r="42757" s="8" customFormat="1" x14ac:dyDescent="0.35"/>
    <row r="42758" s="8" customFormat="1" x14ac:dyDescent="0.35"/>
    <row r="42759" s="8" customFormat="1" x14ac:dyDescent="0.35"/>
    <row r="42760" s="8" customFormat="1" x14ac:dyDescent="0.35"/>
    <row r="42761" s="8" customFormat="1" x14ac:dyDescent="0.35"/>
    <row r="42762" s="8" customFormat="1" x14ac:dyDescent="0.35"/>
    <row r="42763" s="8" customFormat="1" x14ac:dyDescent="0.35"/>
    <row r="42764" s="8" customFormat="1" x14ac:dyDescent="0.35"/>
    <row r="42765" s="8" customFormat="1" x14ac:dyDescent="0.35"/>
    <row r="42766" s="8" customFormat="1" x14ac:dyDescent="0.35"/>
    <row r="42767" s="8" customFormat="1" x14ac:dyDescent="0.35"/>
    <row r="42768" s="8" customFormat="1" x14ac:dyDescent="0.35"/>
    <row r="42769" s="8" customFormat="1" x14ac:dyDescent="0.35"/>
    <row r="42770" s="8" customFormat="1" x14ac:dyDescent="0.35"/>
    <row r="42771" s="8" customFormat="1" x14ac:dyDescent="0.35"/>
    <row r="42772" s="8" customFormat="1" x14ac:dyDescent="0.35"/>
    <row r="42773" s="8" customFormat="1" x14ac:dyDescent="0.35"/>
    <row r="42774" s="8" customFormat="1" x14ac:dyDescent="0.35"/>
    <row r="42775" s="8" customFormat="1" x14ac:dyDescent="0.35"/>
    <row r="42776" s="8" customFormat="1" x14ac:dyDescent="0.35"/>
    <row r="42777" s="8" customFormat="1" x14ac:dyDescent="0.35"/>
    <row r="42778" s="8" customFormat="1" x14ac:dyDescent="0.35"/>
    <row r="42779" s="8" customFormat="1" x14ac:dyDescent="0.35"/>
    <row r="42780" s="8" customFormat="1" x14ac:dyDescent="0.35"/>
    <row r="42781" s="8" customFormat="1" x14ac:dyDescent="0.35"/>
    <row r="42782" s="8" customFormat="1" x14ac:dyDescent="0.35"/>
    <row r="42783" s="8" customFormat="1" x14ac:dyDescent="0.35"/>
    <row r="42784" s="8" customFormat="1" x14ac:dyDescent="0.35"/>
    <row r="42785" s="8" customFormat="1" x14ac:dyDescent="0.35"/>
    <row r="42786" s="8" customFormat="1" x14ac:dyDescent="0.35"/>
    <row r="42787" s="8" customFormat="1" x14ac:dyDescent="0.35"/>
    <row r="42788" s="8" customFormat="1" x14ac:dyDescent="0.35"/>
    <row r="42789" s="8" customFormat="1" x14ac:dyDescent="0.35"/>
    <row r="42790" s="8" customFormat="1" x14ac:dyDescent="0.35"/>
    <row r="42791" s="8" customFormat="1" x14ac:dyDescent="0.35"/>
    <row r="42792" s="8" customFormat="1" x14ac:dyDescent="0.35"/>
    <row r="42793" s="8" customFormat="1" x14ac:dyDescent="0.35"/>
    <row r="42794" s="8" customFormat="1" x14ac:dyDescent="0.35"/>
    <row r="42795" s="8" customFormat="1" x14ac:dyDescent="0.35"/>
    <row r="42796" s="8" customFormat="1" x14ac:dyDescent="0.35"/>
    <row r="42797" s="8" customFormat="1" x14ac:dyDescent="0.35"/>
    <row r="42798" s="8" customFormat="1" x14ac:dyDescent="0.35"/>
    <row r="42799" s="8" customFormat="1" x14ac:dyDescent="0.35"/>
    <row r="42800" s="8" customFormat="1" x14ac:dyDescent="0.35"/>
    <row r="42801" s="8" customFormat="1" x14ac:dyDescent="0.35"/>
    <row r="42802" s="8" customFormat="1" x14ac:dyDescent="0.35"/>
    <row r="42803" s="8" customFormat="1" x14ac:dyDescent="0.35"/>
    <row r="42804" s="8" customFormat="1" x14ac:dyDescent="0.35"/>
    <row r="42805" s="8" customFormat="1" x14ac:dyDescent="0.35"/>
    <row r="42806" s="8" customFormat="1" x14ac:dyDescent="0.35"/>
    <row r="42807" s="8" customFormat="1" x14ac:dyDescent="0.35"/>
    <row r="42808" s="8" customFormat="1" x14ac:dyDescent="0.35"/>
    <row r="42809" s="8" customFormat="1" x14ac:dyDescent="0.35"/>
    <row r="42810" s="8" customFormat="1" x14ac:dyDescent="0.35"/>
    <row r="42811" s="8" customFormat="1" x14ac:dyDescent="0.35"/>
    <row r="42812" s="8" customFormat="1" x14ac:dyDescent="0.35"/>
    <row r="42813" s="8" customFormat="1" x14ac:dyDescent="0.35"/>
    <row r="42814" s="8" customFormat="1" x14ac:dyDescent="0.35"/>
    <row r="42815" s="8" customFormat="1" x14ac:dyDescent="0.35"/>
    <row r="42816" s="8" customFormat="1" x14ac:dyDescent="0.35"/>
    <row r="42817" s="8" customFormat="1" x14ac:dyDescent="0.35"/>
    <row r="42818" s="8" customFormat="1" x14ac:dyDescent="0.35"/>
    <row r="42819" s="8" customFormat="1" x14ac:dyDescent="0.35"/>
    <row r="42820" s="8" customFormat="1" x14ac:dyDescent="0.35"/>
    <row r="42821" s="8" customFormat="1" x14ac:dyDescent="0.35"/>
    <row r="42822" s="8" customFormat="1" x14ac:dyDescent="0.35"/>
    <row r="42823" s="8" customFormat="1" x14ac:dyDescent="0.35"/>
    <row r="42824" s="8" customFormat="1" x14ac:dyDescent="0.35"/>
    <row r="42825" s="8" customFormat="1" x14ac:dyDescent="0.35"/>
    <row r="42826" s="8" customFormat="1" x14ac:dyDescent="0.35"/>
    <row r="42827" s="8" customFormat="1" x14ac:dyDescent="0.35"/>
    <row r="42828" s="8" customFormat="1" x14ac:dyDescent="0.35"/>
    <row r="42829" s="8" customFormat="1" x14ac:dyDescent="0.35"/>
    <row r="42830" s="8" customFormat="1" x14ac:dyDescent="0.35"/>
    <row r="42831" s="8" customFormat="1" x14ac:dyDescent="0.35"/>
    <row r="42832" s="8" customFormat="1" x14ac:dyDescent="0.35"/>
    <row r="42833" s="8" customFormat="1" x14ac:dyDescent="0.35"/>
    <row r="42834" s="8" customFormat="1" x14ac:dyDescent="0.35"/>
    <row r="42835" s="8" customFormat="1" x14ac:dyDescent="0.35"/>
    <row r="42836" s="8" customFormat="1" x14ac:dyDescent="0.35"/>
    <row r="42837" s="8" customFormat="1" x14ac:dyDescent="0.35"/>
    <row r="42838" s="8" customFormat="1" x14ac:dyDescent="0.35"/>
    <row r="42839" s="8" customFormat="1" x14ac:dyDescent="0.35"/>
    <row r="42840" s="8" customFormat="1" x14ac:dyDescent="0.35"/>
    <row r="42841" s="8" customFormat="1" x14ac:dyDescent="0.35"/>
    <row r="42842" s="8" customFormat="1" x14ac:dyDescent="0.35"/>
    <row r="42843" s="8" customFormat="1" x14ac:dyDescent="0.35"/>
    <row r="42844" s="8" customFormat="1" x14ac:dyDescent="0.35"/>
    <row r="42845" s="8" customFormat="1" x14ac:dyDescent="0.35"/>
    <row r="42846" s="8" customFormat="1" x14ac:dyDescent="0.35"/>
    <row r="42847" s="8" customFormat="1" x14ac:dyDescent="0.35"/>
    <row r="42848" s="8" customFormat="1" x14ac:dyDescent="0.35"/>
    <row r="42849" s="8" customFormat="1" x14ac:dyDescent="0.35"/>
    <row r="42850" s="8" customFormat="1" x14ac:dyDescent="0.35"/>
    <row r="42851" s="8" customFormat="1" x14ac:dyDescent="0.35"/>
    <row r="42852" s="8" customFormat="1" x14ac:dyDescent="0.35"/>
    <row r="42853" s="8" customFormat="1" x14ac:dyDescent="0.35"/>
    <row r="42854" s="8" customFormat="1" x14ac:dyDescent="0.35"/>
    <row r="42855" s="8" customFormat="1" x14ac:dyDescent="0.35"/>
    <row r="42856" s="8" customFormat="1" x14ac:dyDescent="0.35"/>
    <row r="42857" s="8" customFormat="1" x14ac:dyDescent="0.35"/>
    <row r="42858" s="8" customFormat="1" x14ac:dyDescent="0.35"/>
    <row r="42859" s="8" customFormat="1" x14ac:dyDescent="0.35"/>
    <row r="42860" s="8" customFormat="1" x14ac:dyDescent="0.35"/>
    <row r="42861" s="8" customFormat="1" x14ac:dyDescent="0.35"/>
    <row r="42862" s="8" customFormat="1" x14ac:dyDescent="0.35"/>
    <row r="42863" s="8" customFormat="1" x14ac:dyDescent="0.35"/>
    <row r="42864" s="8" customFormat="1" x14ac:dyDescent="0.35"/>
    <row r="42865" s="8" customFormat="1" x14ac:dyDescent="0.35"/>
    <row r="42866" s="8" customFormat="1" x14ac:dyDescent="0.35"/>
    <row r="42867" s="8" customFormat="1" x14ac:dyDescent="0.35"/>
    <row r="42868" s="8" customFormat="1" x14ac:dyDescent="0.35"/>
    <row r="42869" s="8" customFormat="1" x14ac:dyDescent="0.35"/>
    <row r="42870" s="8" customFormat="1" x14ac:dyDescent="0.35"/>
    <row r="42871" s="8" customFormat="1" x14ac:dyDescent="0.35"/>
    <row r="42872" s="8" customFormat="1" x14ac:dyDescent="0.35"/>
    <row r="42873" s="8" customFormat="1" x14ac:dyDescent="0.35"/>
    <row r="42874" s="8" customFormat="1" x14ac:dyDescent="0.35"/>
    <row r="42875" s="8" customFormat="1" x14ac:dyDescent="0.35"/>
    <row r="42876" s="8" customFormat="1" x14ac:dyDescent="0.35"/>
    <row r="42877" s="8" customFormat="1" x14ac:dyDescent="0.35"/>
    <row r="42878" s="8" customFormat="1" x14ac:dyDescent="0.35"/>
    <row r="42879" s="8" customFormat="1" x14ac:dyDescent="0.35"/>
    <row r="42880" s="8" customFormat="1" x14ac:dyDescent="0.35"/>
    <row r="42881" s="8" customFormat="1" x14ac:dyDescent="0.35"/>
    <row r="42882" s="8" customFormat="1" x14ac:dyDescent="0.35"/>
    <row r="42883" s="8" customFormat="1" x14ac:dyDescent="0.35"/>
    <row r="42884" s="8" customFormat="1" x14ac:dyDescent="0.35"/>
    <row r="42885" s="8" customFormat="1" x14ac:dyDescent="0.35"/>
    <row r="42886" s="8" customFormat="1" x14ac:dyDescent="0.35"/>
    <row r="42887" s="8" customFormat="1" x14ac:dyDescent="0.35"/>
    <row r="42888" s="8" customFormat="1" x14ac:dyDescent="0.35"/>
    <row r="42889" s="8" customFormat="1" x14ac:dyDescent="0.35"/>
    <row r="42890" s="8" customFormat="1" x14ac:dyDescent="0.35"/>
    <row r="42891" s="8" customFormat="1" x14ac:dyDescent="0.35"/>
    <row r="42892" s="8" customFormat="1" x14ac:dyDescent="0.35"/>
    <row r="42893" s="8" customFormat="1" x14ac:dyDescent="0.35"/>
    <row r="42894" s="8" customFormat="1" x14ac:dyDescent="0.35"/>
    <row r="42895" s="8" customFormat="1" x14ac:dyDescent="0.35"/>
    <row r="42896" s="8" customFormat="1" x14ac:dyDescent="0.35"/>
    <row r="42897" s="8" customFormat="1" x14ac:dyDescent="0.35"/>
    <row r="42898" s="8" customFormat="1" x14ac:dyDescent="0.35"/>
    <row r="42899" s="8" customFormat="1" x14ac:dyDescent="0.35"/>
    <row r="42900" s="8" customFormat="1" x14ac:dyDescent="0.35"/>
    <row r="42901" s="8" customFormat="1" x14ac:dyDescent="0.35"/>
    <row r="42902" s="8" customFormat="1" x14ac:dyDescent="0.35"/>
    <row r="42903" s="8" customFormat="1" x14ac:dyDescent="0.35"/>
    <row r="42904" s="8" customFormat="1" x14ac:dyDescent="0.35"/>
    <row r="42905" s="8" customFormat="1" x14ac:dyDescent="0.35"/>
    <row r="42906" s="8" customFormat="1" x14ac:dyDescent="0.35"/>
    <row r="42907" s="8" customFormat="1" x14ac:dyDescent="0.35"/>
    <row r="42908" s="8" customFormat="1" x14ac:dyDescent="0.35"/>
    <row r="42909" s="8" customFormat="1" x14ac:dyDescent="0.35"/>
    <row r="42910" s="8" customFormat="1" x14ac:dyDescent="0.35"/>
    <row r="42911" s="8" customFormat="1" x14ac:dyDescent="0.35"/>
    <row r="42912" s="8" customFormat="1" x14ac:dyDescent="0.35"/>
    <row r="42913" s="8" customFormat="1" x14ac:dyDescent="0.35"/>
    <row r="42914" s="8" customFormat="1" x14ac:dyDescent="0.35"/>
    <row r="42915" s="8" customFormat="1" x14ac:dyDescent="0.35"/>
    <row r="42916" s="8" customFormat="1" x14ac:dyDescent="0.35"/>
    <row r="42917" s="8" customFormat="1" x14ac:dyDescent="0.35"/>
    <row r="42918" s="8" customFormat="1" x14ac:dyDescent="0.35"/>
    <row r="42919" s="8" customFormat="1" x14ac:dyDescent="0.35"/>
    <row r="42920" s="8" customFormat="1" x14ac:dyDescent="0.35"/>
    <row r="42921" s="8" customFormat="1" x14ac:dyDescent="0.35"/>
    <row r="42922" s="8" customFormat="1" x14ac:dyDescent="0.35"/>
    <row r="42923" s="8" customFormat="1" x14ac:dyDescent="0.35"/>
    <row r="42924" s="8" customFormat="1" x14ac:dyDescent="0.35"/>
    <row r="42925" s="8" customFormat="1" x14ac:dyDescent="0.35"/>
    <row r="42926" s="8" customFormat="1" x14ac:dyDescent="0.35"/>
    <row r="42927" s="8" customFormat="1" x14ac:dyDescent="0.35"/>
    <row r="42928" s="8" customFormat="1" x14ac:dyDescent="0.35"/>
    <row r="42929" s="8" customFormat="1" x14ac:dyDescent="0.35"/>
    <row r="42930" s="8" customFormat="1" x14ac:dyDescent="0.35"/>
    <row r="42931" s="8" customFormat="1" x14ac:dyDescent="0.35"/>
    <row r="42932" s="8" customFormat="1" x14ac:dyDescent="0.35"/>
    <row r="42933" s="8" customFormat="1" x14ac:dyDescent="0.35"/>
    <row r="42934" s="8" customFormat="1" x14ac:dyDescent="0.35"/>
    <row r="42935" s="8" customFormat="1" x14ac:dyDescent="0.35"/>
    <row r="42936" s="8" customFormat="1" x14ac:dyDescent="0.35"/>
    <row r="42937" s="8" customFormat="1" x14ac:dyDescent="0.35"/>
    <row r="42938" s="8" customFormat="1" x14ac:dyDescent="0.35"/>
    <row r="42939" s="8" customFormat="1" x14ac:dyDescent="0.35"/>
    <row r="42940" s="8" customFormat="1" x14ac:dyDescent="0.35"/>
    <row r="42941" s="8" customFormat="1" x14ac:dyDescent="0.35"/>
    <row r="42942" s="8" customFormat="1" x14ac:dyDescent="0.35"/>
    <row r="42943" s="8" customFormat="1" x14ac:dyDescent="0.35"/>
    <row r="42944" s="8" customFormat="1" x14ac:dyDescent="0.35"/>
    <row r="42945" s="8" customFormat="1" x14ac:dyDescent="0.35"/>
    <row r="42946" s="8" customFormat="1" x14ac:dyDescent="0.35"/>
    <row r="42947" s="8" customFormat="1" x14ac:dyDescent="0.35"/>
    <row r="42948" s="8" customFormat="1" x14ac:dyDescent="0.35"/>
    <row r="42949" s="8" customFormat="1" x14ac:dyDescent="0.35"/>
    <row r="42950" s="8" customFormat="1" x14ac:dyDescent="0.35"/>
    <row r="42951" s="8" customFormat="1" x14ac:dyDescent="0.35"/>
    <row r="42952" s="8" customFormat="1" x14ac:dyDescent="0.35"/>
    <row r="42953" s="8" customFormat="1" x14ac:dyDescent="0.35"/>
    <row r="42954" s="8" customFormat="1" x14ac:dyDescent="0.35"/>
    <row r="42955" s="8" customFormat="1" x14ac:dyDescent="0.35"/>
    <row r="42956" s="8" customFormat="1" x14ac:dyDescent="0.35"/>
    <row r="42957" s="8" customFormat="1" x14ac:dyDescent="0.35"/>
    <row r="42958" s="8" customFormat="1" x14ac:dyDescent="0.35"/>
    <row r="42959" s="8" customFormat="1" x14ac:dyDescent="0.35"/>
    <row r="42960" s="8" customFormat="1" x14ac:dyDescent="0.35"/>
    <row r="42961" s="8" customFormat="1" x14ac:dyDescent="0.35"/>
    <row r="42962" s="8" customFormat="1" x14ac:dyDescent="0.35"/>
    <row r="42963" s="8" customFormat="1" x14ac:dyDescent="0.35"/>
    <row r="42964" s="8" customFormat="1" x14ac:dyDescent="0.35"/>
    <row r="42965" s="8" customFormat="1" x14ac:dyDescent="0.35"/>
    <row r="42966" s="8" customFormat="1" x14ac:dyDescent="0.35"/>
    <row r="42967" s="8" customFormat="1" x14ac:dyDescent="0.35"/>
    <row r="42968" s="8" customFormat="1" x14ac:dyDescent="0.35"/>
    <row r="42969" s="8" customFormat="1" x14ac:dyDescent="0.35"/>
    <row r="42970" s="8" customFormat="1" x14ac:dyDescent="0.35"/>
    <row r="42971" s="8" customFormat="1" x14ac:dyDescent="0.35"/>
    <row r="42972" s="8" customFormat="1" x14ac:dyDescent="0.35"/>
    <row r="42973" s="8" customFormat="1" x14ac:dyDescent="0.35"/>
    <row r="42974" s="8" customFormat="1" x14ac:dyDescent="0.35"/>
    <row r="42975" s="8" customFormat="1" x14ac:dyDescent="0.35"/>
    <row r="42976" s="8" customFormat="1" x14ac:dyDescent="0.35"/>
    <row r="42977" s="8" customFormat="1" x14ac:dyDescent="0.35"/>
    <row r="42978" s="8" customFormat="1" x14ac:dyDescent="0.35"/>
    <row r="42979" s="8" customFormat="1" x14ac:dyDescent="0.35"/>
    <row r="42980" s="8" customFormat="1" x14ac:dyDescent="0.35"/>
    <row r="42981" s="8" customFormat="1" x14ac:dyDescent="0.35"/>
    <row r="42982" s="8" customFormat="1" x14ac:dyDescent="0.35"/>
    <row r="42983" s="8" customFormat="1" x14ac:dyDescent="0.35"/>
    <row r="42984" s="8" customFormat="1" x14ac:dyDescent="0.35"/>
    <row r="42985" s="8" customFormat="1" x14ac:dyDescent="0.35"/>
    <row r="42986" s="8" customFormat="1" x14ac:dyDescent="0.35"/>
    <row r="42987" s="8" customFormat="1" x14ac:dyDescent="0.35"/>
    <row r="42988" s="8" customFormat="1" x14ac:dyDescent="0.35"/>
    <row r="42989" s="8" customFormat="1" x14ac:dyDescent="0.35"/>
    <row r="42990" s="8" customFormat="1" x14ac:dyDescent="0.35"/>
    <row r="42991" s="8" customFormat="1" x14ac:dyDescent="0.35"/>
    <row r="42992" s="8" customFormat="1" x14ac:dyDescent="0.35"/>
    <row r="42993" s="8" customFormat="1" x14ac:dyDescent="0.35"/>
    <row r="42994" s="8" customFormat="1" x14ac:dyDescent="0.35"/>
    <row r="42995" s="8" customFormat="1" x14ac:dyDescent="0.35"/>
    <row r="42996" s="8" customFormat="1" x14ac:dyDescent="0.35"/>
    <row r="42997" s="8" customFormat="1" x14ac:dyDescent="0.35"/>
    <row r="42998" s="8" customFormat="1" x14ac:dyDescent="0.35"/>
    <row r="42999" s="8" customFormat="1" x14ac:dyDescent="0.35"/>
    <row r="43000" s="8" customFormat="1" x14ac:dyDescent="0.35"/>
    <row r="43001" s="8" customFormat="1" x14ac:dyDescent="0.35"/>
    <row r="43002" s="8" customFormat="1" x14ac:dyDescent="0.35"/>
    <row r="43003" s="8" customFormat="1" x14ac:dyDescent="0.35"/>
    <row r="43004" s="8" customFormat="1" x14ac:dyDescent="0.35"/>
    <row r="43005" s="8" customFormat="1" x14ac:dyDescent="0.35"/>
    <row r="43006" s="8" customFormat="1" x14ac:dyDescent="0.35"/>
    <row r="43007" s="8" customFormat="1" x14ac:dyDescent="0.35"/>
    <row r="43008" s="8" customFormat="1" x14ac:dyDescent="0.35"/>
    <row r="43009" s="8" customFormat="1" x14ac:dyDescent="0.35"/>
    <row r="43010" s="8" customFormat="1" x14ac:dyDescent="0.35"/>
    <row r="43011" s="8" customFormat="1" x14ac:dyDescent="0.35"/>
    <row r="43012" s="8" customFormat="1" x14ac:dyDescent="0.35"/>
    <row r="43013" s="8" customFormat="1" x14ac:dyDescent="0.35"/>
    <row r="43014" s="8" customFormat="1" x14ac:dyDescent="0.35"/>
    <row r="43015" s="8" customFormat="1" x14ac:dyDescent="0.35"/>
    <row r="43016" s="8" customFormat="1" x14ac:dyDescent="0.35"/>
    <row r="43017" s="8" customFormat="1" x14ac:dyDescent="0.35"/>
    <row r="43018" s="8" customFormat="1" x14ac:dyDescent="0.35"/>
    <row r="43019" s="8" customFormat="1" x14ac:dyDescent="0.35"/>
    <row r="43020" s="8" customFormat="1" x14ac:dyDescent="0.35"/>
    <row r="43021" s="8" customFormat="1" x14ac:dyDescent="0.35"/>
    <row r="43022" s="8" customFormat="1" x14ac:dyDescent="0.35"/>
    <row r="43023" s="8" customFormat="1" x14ac:dyDescent="0.35"/>
    <row r="43024" s="8" customFormat="1" x14ac:dyDescent="0.35"/>
    <row r="43025" s="8" customFormat="1" x14ac:dyDescent="0.35"/>
    <row r="43026" s="8" customFormat="1" x14ac:dyDescent="0.35"/>
    <row r="43027" s="8" customFormat="1" x14ac:dyDescent="0.35"/>
    <row r="43028" s="8" customFormat="1" x14ac:dyDescent="0.35"/>
    <row r="43029" s="8" customFormat="1" x14ac:dyDescent="0.35"/>
    <row r="43030" s="8" customFormat="1" x14ac:dyDescent="0.35"/>
    <row r="43031" s="8" customFormat="1" x14ac:dyDescent="0.35"/>
    <row r="43032" s="8" customFormat="1" x14ac:dyDescent="0.35"/>
    <row r="43033" s="8" customFormat="1" x14ac:dyDescent="0.35"/>
    <row r="43034" s="8" customFormat="1" x14ac:dyDescent="0.35"/>
    <row r="43035" s="8" customFormat="1" x14ac:dyDescent="0.35"/>
    <row r="43036" s="8" customFormat="1" x14ac:dyDescent="0.35"/>
    <row r="43037" s="8" customFormat="1" x14ac:dyDescent="0.35"/>
    <row r="43038" s="8" customFormat="1" x14ac:dyDescent="0.35"/>
    <row r="43039" s="8" customFormat="1" x14ac:dyDescent="0.35"/>
    <row r="43040" s="8" customFormat="1" x14ac:dyDescent="0.35"/>
    <row r="43041" s="8" customFormat="1" x14ac:dyDescent="0.35"/>
    <row r="43042" s="8" customFormat="1" x14ac:dyDescent="0.35"/>
    <row r="43043" s="8" customFormat="1" x14ac:dyDescent="0.35"/>
    <row r="43044" s="8" customFormat="1" x14ac:dyDescent="0.35"/>
    <row r="43045" s="8" customFormat="1" x14ac:dyDescent="0.35"/>
    <row r="43046" s="8" customFormat="1" x14ac:dyDescent="0.35"/>
    <row r="43047" s="8" customFormat="1" x14ac:dyDescent="0.35"/>
    <row r="43048" s="8" customFormat="1" x14ac:dyDescent="0.35"/>
    <row r="43049" s="8" customFormat="1" x14ac:dyDescent="0.35"/>
    <row r="43050" s="8" customFormat="1" x14ac:dyDescent="0.35"/>
    <row r="43051" s="8" customFormat="1" x14ac:dyDescent="0.35"/>
    <row r="43052" s="8" customFormat="1" x14ac:dyDescent="0.35"/>
    <row r="43053" s="8" customFormat="1" x14ac:dyDescent="0.35"/>
    <row r="43054" s="8" customFormat="1" x14ac:dyDescent="0.35"/>
    <row r="43055" s="8" customFormat="1" x14ac:dyDescent="0.35"/>
    <row r="43056" s="8" customFormat="1" x14ac:dyDescent="0.35"/>
    <row r="43057" s="8" customFormat="1" x14ac:dyDescent="0.35"/>
    <row r="43058" s="8" customFormat="1" x14ac:dyDescent="0.35"/>
    <row r="43059" s="8" customFormat="1" x14ac:dyDescent="0.35"/>
    <row r="43060" s="8" customFormat="1" x14ac:dyDescent="0.35"/>
    <row r="43061" s="8" customFormat="1" x14ac:dyDescent="0.35"/>
    <row r="43062" s="8" customFormat="1" x14ac:dyDescent="0.35"/>
    <row r="43063" s="8" customFormat="1" x14ac:dyDescent="0.35"/>
    <row r="43064" s="8" customFormat="1" x14ac:dyDescent="0.35"/>
    <row r="43065" s="8" customFormat="1" x14ac:dyDescent="0.35"/>
    <row r="43066" s="8" customFormat="1" x14ac:dyDescent="0.35"/>
    <row r="43067" s="8" customFormat="1" x14ac:dyDescent="0.35"/>
    <row r="43068" s="8" customFormat="1" x14ac:dyDescent="0.35"/>
    <row r="43069" s="8" customFormat="1" x14ac:dyDescent="0.35"/>
    <row r="43070" s="8" customFormat="1" x14ac:dyDescent="0.35"/>
    <row r="43071" s="8" customFormat="1" x14ac:dyDescent="0.35"/>
    <row r="43072" s="8" customFormat="1" x14ac:dyDescent="0.35"/>
    <row r="43073" s="8" customFormat="1" x14ac:dyDescent="0.35"/>
    <row r="43074" s="8" customFormat="1" x14ac:dyDescent="0.35"/>
    <row r="43075" s="8" customFormat="1" x14ac:dyDescent="0.35"/>
    <row r="43076" s="8" customFormat="1" x14ac:dyDescent="0.35"/>
    <row r="43077" s="8" customFormat="1" x14ac:dyDescent="0.35"/>
    <row r="43078" s="8" customFormat="1" x14ac:dyDescent="0.35"/>
    <row r="43079" s="8" customFormat="1" x14ac:dyDescent="0.35"/>
    <row r="43080" s="8" customFormat="1" x14ac:dyDescent="0.35"/>
    <row r="43081" s="8" customFormat="1" x14ac:dyDescent="0.35"/>
    <row r="43082" s="8" customFormat="1" x14ac:dyDescent="0.35"/>
    <row r="43083" s="8" customFormat="1" x14ac:dyDescent="0.35"/>
    <row r="43084" s="8" customFormat="1" x14ac:dyDescent="0.35"/>
    <row r="43085" s="8" customFormat="1" x14ac:dyDescent="0.35"/>
    <row r="43086" s="8" customFormat="1" x14ac:dyDescent="0.35"/>
    <row r="43087" s="8" customFormat="1" x14ac:dyDescent="0.35"/>
    <row r="43088" s="8" customFormat="1" x14ac:dyDescent="0.35"/>
    <row r="43089" s="8" customFormat="1" x14ac:dyDescent="0.35"/>
    <row r="43090" s="8" customFormat="1" x14ac:dyDescent="0.35"/>
    <row r="43091" s="8" customFormat="1" x14ac:dyDescent="0.35"/>
    <row r="43092" s="8" customFormat="1" x14ac:dyDescent="0.35"/>
    <row r="43093" s="8" customFormat="1" x14ac:dyDescent="0.35"/>
    <row r="43094" s="8" customFormat="1" x14ac:dyDescent="0.35"/>
    <row r="43095" s="8" customFormat="1" x14ac:dyDescent="0.35"/>
    <row r="43096" s="8" customFormat="1" x14ac:dyDescent="0.35"/>
    <row r="43097" s="8" customFormat="1" x14ac:dyDescent="0.35"/>
    <row r="43098" s="8" customFormat="1" x14ac:dyDescent="0.35"/>
    <row r="43099" s="8" customFormat="1" x14ac:dyDescent="0.35"/>
    <row r="43100" s="8" customFormat="1" x14ac:dyDescent="0.35"/>
    <row r="43101" s="8" customFormat="1" x14ac:dyDescent="0.35"/>
    <row r="43102" s="8" customFormat="1" x14ac:dyDescent="0.35"/>
    <row r="43103" s="8" customFormat="1" x14ac:dyDescent="0.35"/>
    <row r="43104" s="8" customFormat="1" x14ac:dyDescent="0.35"/>
    <row r="43105" s="8" customFormat="1" x14ac:dyDescent="0.35"/>
    <row r="43106" s="8" customFormat="1" x14ac:dyDescent="0.35"/>
    <row r="43107" s="8" customFormat="1" x14ac:dyDescent="0.35"/>
    <row r="43108" s="8" customFormat="1" x14ac:dyDescent="0.35"/>
    <row r="43109" s="8" customFormat="1" x14ac:dyDescent="0.35"/>
    <row r="43110" s="8" customFormat="1" x14ac:dyDescent="0.35"/>
    <row r="43111" s="8" customFormat="1" x14ac:dyDescent="0.35"/>
    <row r="43112" s="8" customFormat="1" x14ac:dyDescent="0.35"/>
    <row r="43113" s="8" customFormat="1" x14ac:dyDescent="0.35"/>
    <row r="43114" s="8" customFormat="1" x14ac:dyDescent="0.35"/>
    <row r="43115" s="8" customFormat="1" x14ac:dyDescent="0.35"/>
    <row r="43116" s="8" customFormat="1" x14ac:dyDescent="0.35"/>
    <row r="43117" s="8" customFormat="1" x14ac:dyDescent="0.35"/>
    <row r="43118" s="8" customFormat="1" x14ac:dyDescent="0.35"/>
    <row r="43119" s="8" customFormat="1" x14ac:dyDescent="0.35"/>
    <row r="43120" s="8" customFormat="1" x14ac:dyDescent="0.35"/>
    <row r="43121" s="8" customFormat="1" x14ac:dyDescent="0.35"/>
    <row r="43122" s="8" customFormat="1" x14ac:dyDescent="0.35"/>
    <row r="43123" s="8" customFormat="1" x14ac:dyDescent="0.35"/>
    <row r="43124" s="8" customFormat="1" x14ac:dyDescent="0.35"/>
    <row r="43125" s="8" customFormat="1" x14ac:dyDescent="0.35"/>
    <row r="43126" s="8" customFormat="1" x14ac:dyDescent="0.35"/>
    <row r="43127" s="8" customFormat="1" x14ac:dyDescent="0.35"/>
    <row r="43128" s="8" customFormat="1" x14ac:dyDescent="0.35"/>
    <row r="43129" s="8" customFormat="1" x14ac:dyDescent="0.35"/>
    <row r="43130" s="8" customFormat="1" x14ac:dyDescent="0.35"/>
    <row r="43131" s="8" customFormat="1" x14ac:dyDescent="0.35"/>
    <row r="43132" s="8" customFormat="1" x14ac:dyDescent="0.35"/>
    <row r="43133" s="8" customFormat="1" x14ac:dyDescent="0.35"/>
    <row r="43134" s="8" customFormat="1" x14ac:dyDescent="0.35"/>
    <row r="43135" s="8" customFormat="1" x14ac:dyDescent="0.35"/>
    <row r="43136" s="8" customFormat="1" x14ac:dyDescent="0.35"/>
    <row r="43137" s="8" customFormat="1" x14ac:dyDescent="0.35"/>
    <row r="43138" s="8" customFormat="1" x14ac:dyDescent="0.35"/>
    <row r="43139" s="8" customFormat="1" x14ac:dyDescent="0.35"/>
    <row r="43140" s="8" customFormat="1" x14ac:dyDescent="0.35"/>
    <row r="43141" s="8" customFormat="1" x14ac:dyDescent="0.35"/>
    <row r="43142" s="8" customFormat="1" x14ac:dyDescent="0.35"/>
    <row r="43143" s="8" customFormat="1" x14ac:dyDescent="0.35"/>
    <row r="43144" s="8" customFormat="1" x14ac:dyDescent="0.35"/>
    <row r="43145" s="8" customFormat="1" x14ac:dyDescent="0.35"/>
    <row r="43146" s="8" customFormat="1" x14ac:dyDescent="0.35"/>
    <row r="43147" s="8" customFormat="1" x14ac:dyDescent="0.35"/>
    <row r="43148" s="8" customFormat="1" x14ac:dyDescent="0.35"/>
    <row r="43149" s="8" customFormat="1" x14ac:dyDescent="0.35"/>
    <row r="43150" s="8" customFormat="1" x14ac:dyDescent="0.35"/>
    <row r="43151" s="8" customFormat="1" x14ac:dyDescent="0.35"/>
    <row r="43152" s="8" customFormat="1" x14ac:dyDescent="0.35"/>
    <row r="43153" s="8" customFormat="1" x14ac:dyDescent="0.35"/>
    <row r="43154" s="8" customFormat="1" x14ac:dyDescent="0.35"/>
    <row r="43155" s="8" customFormat="1" x14ac:dyDescent="0.35"/>
    <row r="43156" s="8" customFormat="1" x14ac:dyDescent="0.35"/>
    <row r="43157" s="8" customFormat="1" x14ac:dyDescent="0.35"/>
    <row r="43158" s="8" customFormat="1" x14ac:dyDescent="0.35"/>
    <row r="43159" s="8" customFormat="1" x14ac:dyDescent="0.35"/>
    <row r="43160" s="8" customFormat="1" x14ac:dyDescent="0.35"/>
    <row r="43161" s="8" customFormat="1" x14ac:dyDescent="0.35"/>
    <row r="43162" s="8" customFormat="1" x14ac:dyDescent="0.35"/>
    <row r="43163" s="8" customFormat="1" x14ac:dyDescent="0.35"/>
    <row r="43164" s="8" customFormat="1" x14ac:dyDescent="0.35"/>
    <row r="43165" s="8" customFormat="1" x14ac:dyDescent="0.35"/>
    <row r="43166" s="8" customFormat="1" x14ac:dyDescent="0.35"/>
    <row r="43167" s="8" customFormat="1" x14ac:dyDescent="0.35"/>
    <row r="43168" s="8" customFormat="1" x14ac:dyDescent="0.35"/>
    <row r="43169" s="8" customFormat="1" x14ac:dyDescent="0.35"/>
    <row r="43170" s="8" customFormat="1" x14ac:dyDescent="0.35"/>
    <row r="43171" s="8" customFormat="1" x14ac:dyDescent="0.35"/>
    <row r="43172" s="8" customFormat="1" x14ac:dyDescent="0.35"/>
    <row r="43173" s="8" customFormat="1" x14ac:dyDescent="0.35"/>
    <row r="43174" s="8" customFormat="1" x14ac:dyDescent="0.35"/>
    <row r="43175" s="8" customFormat="1" x14ac:dyDescent="0.35"/>
    <row r="43176" s="8" customFormat="1" x14ac:dyDescent="0.35"/>
    <row r="43177" s="8" customFormat="1" x14ac:dyDescent="0.35"/>
    <row r="43178" s="8" customFormat="1" x14ac:dyDescent="0.35"/>
    <row r="43179" s="8" customFormat="1" x14ac:dyDescent="0.35"/>
    <row r="43180" s="8" customFormat="1" x14ac:dyDescent="0.35"/>
    <row r="43181" s="8" customFormat="1" x14ac:dyDescent="0.35"/>
    <row r="43182" s="8" customFormat="1" x14ac:dyDescent="0.35"/>
    <row r="43183" s="8" customFormat="1" x14ac:dyDescent="0.35"/>
    <row r="43184" s="8" customFormat="1" x14ac:dyDescent="0.35"/>
    <row r="43185" s="8" customFormat="1" x14ac:dyDescent="0.35"/>
    <row r="43186" s="8" customFormat="1" x14ac:dyDescent="0.35"/>
    <row r="43187" s="8" customFormat="1" x14ac:dyDescent="0.35"/>
    <row r="43188" s="8" customFormat="1" x14ac:dyDescent="0.35"/>
    <row r="43189" s="8" customFormat="1" x14ac:dyDescent="0.35"/>
    <row r="43190" s="8" customFormat="1" x14ac:dyDescent="0.35"/>
    <row r="43191" s="8" customFormat="1" x14ac:dyDescent="0.35"/>
    <row r="43192" s="8" customFormat="1" x14ac:dyDescent="0.35"/>
    <row r="43193" s="8" customFormat="1" x14ac:dyDescent="0.35"/>
    <row r="43194" s="8" customFormat="1" x14ac:dyDescent="0.35"/>
    <row r="43195" s="8" customFormat="1" x14ac:dyDescent="0.35"/>
    <row r="43196" s="8" customFormat="1" x14ac:dyDescent="0.35"/>
    <row r="43197" s="8" customFormat="1" x14ac:dyDescent="0.35"/>
    <row r="43198" s="8" customFormat="1" x14ac:dyDescent="0.35"/>
    <row r="43199" s="8" customFormat="1" x14ac:dyDescent="0.35"/>
    <row r="43200" s="8" customFormat="1" x14ac:dyDescent="0.35"/>
    <row r="43201" s="8" customFormat="1" x14ac:dyDescent="0.35"/>
    <row r="43202" s="8" customFormat="1" x14ac:dyDescent="0.35"/>
    <row r="43203" s="8" customFormat="1" x14ac:dyDescent="0.35"/>
    <row r="43204" s="8" customFormat="1" x14ac:dyDescent="0.35"/>
    <row r="43205" s="8" customFormat="1" x14ac:dyDescent="0.35"/>
    <row r="43206" s="8" customFormat="1" x14ac:dyDescent="0.35"/>
    <row r="43207" s="8" customFormat="1" x14ac:dyDescent="0.35"/>
    <row r="43208" s="8" customFormat="1" x14ac:dyDescent="0.35"/>
    <row r="43209" s="8" customFormat="1" x14ac:dyDescent="0.35"/>
    <row r="43210" s="8" customFormat="1" x14ac:dyDescent="0.35"/>
    <row r="43211" s="8" customFormat="1" x14ac:dyDescent="0.35"/>
    <row r="43212" s="8" customFormat="1" x14ac:dyDescent="0.35"/>
    <row r="43213" s="8" customFormat="1" x14ac:dyDescent="0.35"/>
    <row r="43214" s="8" customFormat="1" x14ac:dyDescent="0.35"/>
    <row r="43215" s="8" customFormat="1" x14ac:dyDescent="0.35"/>
    <row r="43216" s="8" customFormat="1" x14ac:dyDescent="0.35"/>
    <row r="43217" s="8" customFormat="1" x14ac:dyDescent="0.35"/>
    <row r="43218" s="8" customFormat="1" x14ac:dyDescent="0.35"/>
    <row r="43219" s="8" customFormat="1" x14ac:dyDescent="0.35"/>
    <row r="43220" s="8" customFormat="1" x14ac:dyDescent="0.35"/>
    <row r="43221" s="8" customFormat="1" x14ac:dyDescent="0.35"/>
    <row r="43222" s="8" customFormat="1" x14ac:dyDescent="0.35"/>
    <row r="43223" s="8" customFormat="1" x14ac:dyDescent="0.35"/>
    <row r="43224" s="8" customFormat="1" x14ac:dyDescent="0.35"/>
    <row r="43225" s="8" customFormat="1" x14ac:dyDescent="0.35"/>
    <row r="43226" s="8" customFormat="1" x14ac:dyDescent="0.35"/>
    <row r="43227" s="8" customFormat="1" x14ac:dyDescent="0.35"/>
    <row r="43228" s="8" customFormat="1" x14ac:dyDescent="0.35"/>
    <row r="43229" s="8" customFormat="1" x14ac:dyDescent="0.35"/>
    <row r="43230" s="8" customFormat="1" x14ac:dyDescent="0.35"/>
    <row r="43231" s="8" customFormat="1" x14ac:dyDescent="0.35"/>
    <row r="43232" s="8" customFormat="1" x14ac:dyDescent="0.35"/>
    <row r="43233" s="8" customFormat="1" x14ac:dyDescent="0.35"/>
    <row r="43234" s="8" customFormat="1" x14ac:dyDescent="0.35"/>
    <row r="43235" s="8" customFormat="1" x14ac:dyDescent="0.35"/>
    <row r="43236" s="8" customFormat="1" x14ac:dyDescent="0.35"/>
    <row r="43237" s="8" customFormat="1" x14ac:dyDescent="0.35"/>
    <row r="43238" s="8" customFormat="1" x14ac:dyDescent="0.35"/>
    <row r="43239" s="8" customFormat="1" x14ac:dyDescent="0.35"/>
    <row r="43240" s="8" customFormat="1" x14ac:dyDescent="0.35"/>
    <row r="43241" s="8" customFormat="1" x14ac:dyDescent="0.35"/>
    <row r="43242" s="8" customFormat="1" x14ac:dyDescent="0.35"/>
    <row r="43243" s="8" customFormat="1" x14ac:dyDescent="0.35"/>
    <row r="43244" s="8" customFormat="1" x14ac:dyDescent="0.35"/>
    <row r="43245" s="8" customFormat="1" x14ac:dyDescent="0.35"/>
    <row r="43246" s="8" customFormat="1" x14ac:dyDescent="0.35"/>
    <row r="43247" s="8" customFormat="1" x14ac:dyDescent="0.35"/>
    <row r="43248" s="8" customFormat="1" x14ac:dyDescent="0.35"/>
    <row r="43249" s="8" customFormat="1" x14ac:dyDescent="0.35"/>
    <row r="43250" s="8" customFormat="1" x14ac:dyDescent="0.35"/>
    <row r="43251" s="8" customFormat="1" x14ac:dyDescent="0.35"/>
    <row r="43252" s="8" customFormat="1" x14ac:dyDescent="0.35"/>
    <row r="43253" s="8" customFormat="1" x14ac:dyDescent="0.35"/>
    <row r="43254" s="8" customFormat="1" x14ac:dyDescent="0.35"/>
    <row r="43255" s="8" customFormat="1" x14ac:dyDescent="0.35"/>
    <row r="43256" s="8" customFormat="1" x14ac:dyDescent="0.35"/>
    <row r="43257" s="8" customFormat="1" x14ac:dyDescent="0.35"/>
    <row r="43258" s="8" customFormat="1" x14ac:dyDescent="0.35"/>
    <row r="43259" s="8" customFormat="1" x14ac:dyDescent="0.35"/>
    <row r="43260" s="8" customFormat="1" x14ac:dyDescent="0.35"/>
    <row r="43261" s="8" customFormat="1" x14ac:dyDescent="0.35"/>
    <row r="43262" s="8" customFormat="1" x14ac:dyDescent="0.35"/>
    <row r="43263" s="8" customFormat="1" x14ac:dyDescent="0.35"/>
    <row r="43264" s="8" customFormat="1" x14ac:dyDescent="0.35"/>
    <row r="43265" s="8" customFormat="1" x14ac:dyDescent="0.35"/>
    <row r="43266" s="8" customFormat="1" x14ac:dyDescent="0.35"/>
    <row r="43267" s="8" customFormat="1" x14ac:dyDescent="0.35"/>
    <row r="43268" s="8" customFormat="1" x14ac:dyDescent="0.35"/>
    <row r="43269" s="8" customFormat="1" x14ac:dyDescent="0.35"/>
    <row r="43270" s="8" customFormat="1" x14ac:dyDescent="0.35"/>
    <row r="43271" s="8" customFormat="1" x14ac:dyDescent="0.35"/>
    <row r="43272" s="8" customFormat="1" x14ac:dyDescent="0.35"/>
    <row r="43273" s="8" customFormat="1" x14ac:dyDescent="0.35"/>
    <row r="43274" s="8" customFormat="1" x14ac:dyDescent="0.35"/>
    <row r="43275" s="8" customFormat="1" x14ac:dyDescent="0.35"/>
    <row r="43276" s="8" customFormat="1" x14ac:dyDescent="0.35"/>
    <row r="43277" s="8" customFormat="1" x14ac:dyDescent="0.35"/>
    <row r="43278" s="8" customFormat="1" x14ac:dyDescent="0.35"/>
    <row r="43279" s="8" customFormat="1" x14ac:dyDescent="0.35"/>
    <row r="43280" s="8" customFormat="1" x14ac:dyDescent="0.35"/>
    <row r="43281" s="8" customFormat="1" x14ac:dyDescent="0.35"/>
    <row r="43282" s="8" customFormat="1" x14ac:dyDescent="0.35"/>
    <row r="43283" s="8" customFormat="1" x14ac:dyDescent="0.35"/>
    <row r="43284" s="8" customFormat="1" x14ac:dyDescent="0.35"/>
    <row r="43285" s="8" customFormat="1" x14ac:dyDescent="0.35"/>
    <row r="43286" s="8" customFormat="1" x14ac:dyDescent="0.35"/>
    <row r="43287" s="8" customFormat="1" x14ac:dyDescent="0.35"/>
    <row r="43288" s="8" customFormat="1" x14ac:dyDescent="0.35"/>
    <row r="43289" s="8" customFormat="1" x14ac:dyDescent="0.35"/>
    <row r="43290" s="8" customFormat="1" x14ac:dyDescent="0.35"/>
    <row r="43291" s="8" customFormat="1" x14ac:dyDescent="0.35"/>
    <row r="43292" s="8" customFormat="1" x14ac:dyDescent="0.35"/>
    <row r="43293" s="8" customFormat="1" x14ac:dyDescent="0.35"/>
    <row r="43294" s="8" customFormat="1" x14ac:dyDescent="0.35"/>
    <row r="43295" s="8" customFormat="1" x14ac:dyDescent="0.35"/>
    <row r="43296" s="8" customFormat="1" x14ac:dyDescent="0.35"/>
    <row r="43297" s="8" customFormat="1" x14ac:dyDescent="0.35"/>
    <row r="43298" s="8" customFormat="1" x14ac:dyDescent="0.35"/>
    <row r="43299" s="8" customFormat="1" x14ac:dyDescent="0.35"/>
    <row r="43300" s="8" customFormat="1" x14ac:dyDescent="0.35"/>
    <row r="43301" s="8" customFormat="1" x14ac:dyDescent="0.35"/>
    <row r="43302" s="8" customFormat="1" x14ac:dyDescent="0.35"/>
    <row r="43303" s="8" customFormat="1" x14ac:dyDescent="0.35"/>
    <row r="43304" s="8" customFormat="1" x14ac:dyDescent="0.35"/>
    <row r="43305" s="8" customFormat="1" x14ac:dyDescent="0.35"/>
    <row r="43306" s="8" customFormat="1" x14ac:dyDescent="0.35"/>
    <row r="43307" s="8" customFormat="1" x14ac:dyDescent="0.35"/>
    <row r="43308" s="8" customFormat="1" x14ac:dyDescent="0.35"/>
    <row r="43309" s="8" customFormat="1" x14ac:dyDescent="0.35"/>
    <row r="43310" s="8" customFormat="1" x14ac:dyDescent="0.35"/>
    <row r="43311" s="8" customFormat="1" x14ac:dyDescent="0.35"/>
    <row r="43312" s="8" customFormat="1" x14ac:dyDescent="0.35"/>
    <row r="43313" s="8" customFormat="1" x14ac:dyDescent="0.35"/>
    <row r="43314" s="8" customFormat="1" x14ac:dyDescent="0.35"/>
    <row r="43315" s="8" customFormat="1" x14ac:dyDescent="0.35"/>
    <row r="43316" s="8" customFormat="1" x14ac:dyDescent="0.35"/>
    <row r="43317" s="8" customFormat="1" x14ac:dyDescent="0.35"/>
    <row r="43318" s="8" customFormat="1" x14ac:dyDescent="0.35"/>
    <row r="43319" s="8" customFormat="1" x14ac:dyDescent="0.35"/>
    <row r="43320" s="8" customFormat="1" x14ac:dyDescent="0.35"/>
    <row r="43321" s="8" customFormat="1" x14ac:dyDescent="0.35"/>
    <row r="43322" s="8" customFormat="1" x14ac:dyDescent="0.35"/>
    <row r="43323" s="8" customFormat="1" x14ac:dyDescent="0.35"/>
    <row r="43324" s="8" customFormat="1" x14ac:dyDescent="0.35"/>
    <row r="43325" s="8" customFormat="1" x14ac:dyDescent="0.35"/>
    <row r="43326" s="8" customFormat="1" x14ac:dyDescent="0.35"/>
    <row r="43327" s="8" customFormat="1" x14ac:dyDescent="0.35"/>
    <row r="43328" s="8" customFormat="1" x14ac:dyDescent="0.35"/>
    <row r="43329" s="8" customFormat="1" x14ac:dyDescent="0.35"/>
    <row r="43330" s="8" customFormat="1" x14ac:dyDescent="0.35"/>
    <row r="43331" s="8" customFormat="1" x14ac:dyDescent="0.35"/>
    <row r="43332" s="8" customFormat="1" x14ac:dyDescent="0.35"/>
    <row r="43333" s="8" customFormat="1" x14ac:dyDescent="0.35"/>
    <row r="43334" s="8" customFormat="1" x14ac:dyDescent="0.35"/>
    <row r="43335" s="8" customFormat="1" x14ac:dyDescent="0.35"/>
    <row r="43336" s="8" customFormat="1" x14ac:dyDescent="0.35"/>
    <row r="43337" s="8" customFormat="1" x14ac:dyDescent="0.35"/>
    <row r="43338" s="8" customFormat="1" x14ac:dyDescent="0.35"/>
    <row r="43339" s="8" customFormat="1" x14ac:dyDescent="0.35"/>
    <row r="43340" s="8" customFormat="1" x14ac:dyDescent="0.35"/>
    <row r="43341" s="8" customFormat="1" x14ac:dyDescent="0.35"/>
    <row r="43342" s="8" customFormat="1" x14ac:dyDescent="0.35"/>
    <row r="43343" s="8" customFormat="1" x14ac:dyDescent="0.35"/>
    <row r="43344" s="8" customFormat="1" x14ac:dyDescent="0.35"/>
    <row r="43345" s="8" customFormat="1" x14ac:dyDescent="0.35"/>
    <row r="43346" s="8" customFormat="1" x14ac:dyDescent="0.35"/>
    <row r="43347" s="8" customFormat="1" x14ac:dyDescent="0.35"/>
    <row r="43348" s="8" customFormat="1" x14ac:dyDescent="0.35"/>
    <row r="43349" s="8" customFormat="1" x14ac:dyDescent="0.35"/>
    <row r="43350" s="8" customFormat="1" x14ac:dyDescent="0.35"/>
    <row r="43351" s="8" customFormat="1" x14ac:dyDescent="0.35"/>
    <row r="43352" s="8" customFormat="1" x14ac:dyDescent="0.35"/>
    <row r="43353" s="8" customFormat="1" x14ac:dyDescent="0.35"/>
    <row r="43354" s="8" customFormat="1" x14ac:dyDescent="0.35"/>
    <row r="43355" s="8" customFormat="1" x14ac:dyDescent="0.35"/>
    <row r="43356" s="8" customFormat="1" x14ac:dyDescent="0.35"/>
    <row r="43357" s="8" customFormat="1" x14ac:dyDescent="0.35"/>
    <row r="43358" s="8" customFormat="1" x14ac:dyDescent="0.35"/>
    <row r="43359" s="8" customFormat="1" x14ac:dyDescent="0.35"/>
    <row r="43360" s="8" customFormat="1" x14ac:dyDescent="0.35"/>
    <row r="43361" s="8" customFormat="1" x14ac:dyDescent="0.35"/>
    <row r="43362" s="8" customFormat="1" x14ac:dyDescent="0.35"/>
    <row r="43363" s="8" customFormat="1" x14ac:dyDescent="0.35"/>
    <row r="43364" s="8" customFormat="1" x14ac:dyDescent="0.35"/>
    <row r="43365" s="8" customFormat="1" x14ac:dyDescent="0.35"/>
    <row r="43366" s="8" customFormat="1" x14ac:dyDescent="0.35"/>
    <row r="43367" s="8" customFormat="1" x14ac:dyDescent="0.35"/>
    <row r="43368" s="8" customFormat="1" x14ac:dyDescent="0.35"/>
    <row r="43369" s="8" customFormat="1" x14ac:dyDescent="0.35"/>
    <row r="43370" s="8" customFormat="1" x14ac:dyDescent="0.35"/>
    <row r="43371" s="8" customFormat="1" x14ac:dyDescent="0.35"/>
    <row r="43372" s="8" customFormat="1" x14ac:dyDescent="0.35"/>
    <row r="43373" s="8" customFormat="1" x14ac:dyDescent="0.35"/>
    <row r="43374" s="8" customFormat="1" x14ac:dyDescent="0.35"/>
    <row r="43375" s="8" customFormat="1" x14ac:dyDescent="0.35"/>
    <row r="43376" s="8" customFormat="1" x14ac:dyDescent="0.35"/>
    <row r="43377" s="8" customFormat="1" x14ac:dyDescent="0.35"/>
    <row r="43378" s="8" customFormat="1" x14ac:dyDescent="0.35"/>
    <row r="43379" s="8" customFormat="1" x14ac:dyDescent="0.35"/>
    <row r="43380" s="8" customFormat="1" x14ac:dyDescent="0.35"/>
    <row r="43381" s="8" customFormat="1" x14ac:dyDescent="0.35"/>
    <row r="43382" s="8" customFormat="1" x14ac:dyDescent="0.35"/>
    <row r="43383" s="8" customFormat="1" x14ac:dyDescent="0.35"/>
    <row r="43384" s="8" customFormat="1" x14ac:dyDescent="0.35"/>
    <row r="43385" s="8" customFormat="1" x14ac:dyDescent="0.35"/>
    <row r="43386" s="8" customFormat="1" x14ac:dyDescent="0.35"/>
    <row r="43387" s="8" customFormat="1" x14ac:dyDescent="0.35"/>
    <row r="43388" s="8" customFormat="1" x14ac:dyDescent="0.35"/>
    <row r="43389" s="8" customFormat="1" x14ac:dyDescent="0.35"/>
    <row r="43390" s="8" customFormat="1" x14ac:dyDescent="0.35"/>
    <row r="43391" s="8" customFormat="1" x14ac:dyDescent="0.35"/>
    <row r="43392" s="8" customFormat="1" x14ac:dyDescent="0.35"/>
    <row r="43393" s="8" customFormat="1" x14ac:dyDescent="0.35"/>
    <row r="43394" s="8" customFormat="1" x14ac:dyDescent="0.35"/>
    <row r="43395" s="8" customFormat="1" x14ac:dyDescent="0.35"/>
    <row r="43396" s="8" customFormat="1" x14ac:dyDescent="0.35"/>
    <row r="43397" s="8" customFormat="1" x14ac:dyDescent="0.35"/>
    <row r="43398" s="8" customFormat="1" x14ac:dyDescent="0.35"/>
    <row r="43399" s="8" customFormat="1" x14ac:dyDescent="0.35"/>
    <row r="43400" s="8" customFormat="1" x14ac:dyDescent="0.35"/>
    <row r="43401" s="8" customFormat="1" x14ac:dyDescent="0.35"/>
    <row r="43402" s="8" customFormat="1" x14ac:dyDescent="0.35"/>
    <row r="43403" s="8" customFormat="1" x14ac:dyDescent="0.35"/>
    <row r="43404" s="8" customFormat="1" x14ac:dyDescent="0.35"/>
    <row r="43405" s="8" customFormat="1" x14ac:dyDescent="0.35"/>
    <row r="43406" s="8" customFormat="1" x14ac:dyDescent="0.35"/>
    <row r="43407" s="8" customFormat="1" x14ac:dyDescent="0.35"/>
    <row r="43408" s="8" customFormat="1" x14ac:dyDescent="0.35"/>
    <row r="43409" s="8" customFormat="1" x14ac:dyDescent="0.35"/>
    <row r="43410" s="8" customFormat="1" x14ac:dyDescent="0.35"/>
    <row r="43411" s="8" customFormat="1" x14ac:dyDescent="0.35"/>
    <row r="43412" s="8" customFormat="1" x14ac:dyDescent="0.35"/>
    <row r="43413" s="8" customFormat="1" x14ac:dyDescent="0.35"/>
    <row r="43414" s="8" customFormat="1" x14ac:dyDescent="0.35"/>
    <row r="43415" s="8" customFormat="1" x14ac:dyDescent="0.35"/>
    <row r="43416" s="8" customFormat="1" x14ac:dyDescent="0.35"/>
    <row r="43417" s="8" customFormat="1" x14ac:dyDescent="0.35"/>
    <row r="43418" s="8" customFormat="1" x14ac:dyDescent="0.35"/>
    <row r="43419" s="8" customFormat="1" x14ac:dyDescent="0.35"/>
    <row r="43420" s="8" customFormat="1" x14ac:dyDescent="0.35"/>
    <row r="43421" s="8" customFormat="1" x14ac:dyDescent="0.35"/>
    <row r="43422" s="8" customFormat="1" x14ac:dyDescent="0.35"/>
    <row r="43423" s="8" customFormat="1" x14ac:dyDescent="0.35"/>
    <row r="43424" s="8" customFormat="1" x14ac:dyDescent="0.35"/>
    <row r="43425" s="8" customFormat="1" x14ac:dyDescent="0.35"/>
    <row r="43426" s="8" customFormat="1" x14ac:dyDescent="0.35"/>
    <row r="43427" s="8" customFormat="1" x14ac:dyDescent="0.35"/>
    <row r="43428" s="8" customFormat="1" x14ac:dyDescent="0.35"/>
    <row r="43429" s="8" customFormat="1" x14ac:dyDescent="0.35"/>
    <row r="43430" s="8" customFormat="1" x14ac:dyDescent="0.35"/>
    <row r="43431" s="8" customFormat="1" x14ac:dyDescent="0.35"/>
    <row r="43432" s="8" customFormat="1" x14ac:dyDescent="0.35"/>
    <row r="43433" s="8" customFormat="1" x14ac:dyDescent="0.35"/>
    <row r="43434" s="8" customFormat="1" x14ac:dyDescent="0.35"/>
    <row r="43435" s="8" customFormat="1" x14ac:dyDescent="0.35"/>
    <row r="43436" s="8" customFormat="1" x14ac:dyDescent="0.35"/>
    <row r="43437" s="8" customFormat="1" x14ac:dyDescent="0.35"/>
    <row r="43438" s="8" customFormat="1" x14ac:dyDescent="0.35"/>
    <row r="43439" s="8" customFormat="1" x14ac:dyDescent="0.35"/>
    <row r="43440" s="8" customFormat="1" x14ac:dyDescent="0.35"/>
    <row r="43441" s="8" customFormat="1" x14ac:dyDescent="0.35"/>
    <row r="43442" s="8" customFormat="1" x14ac:dyDescent="0.35"/>
    <row r="43443" s="8" customFormat="1" x14ac:dyDescent="0.35"/>
    <row r="43444" s="8" customFormat="1" x14ac:dyDescent="0.35"/>
    <row r="43445" s="8" customFormat="1" x14ac:dyDescent="0.35"/>
    <row r="43446" s="8" customFormat="1" x14ac:dyDescent="0.35"/>
    <row r="43447" s="8" customFormat="1" x14ac:dyDescent="0.35"/>
    <row r="43448" s="8" customFormat="1" x14ac:dyDescent="0.35"/>
    <row r="43449" s="8" customFormat="1" x14ac:dyDescent="0.35"/>
    <row r="43450" s="8" customFormat="1" x14ac:dyDescent="0.35"/>
    <row r="43451" s="8" customFormat="1" x14ac:dyDescent="0.35"/>
    <row r="43452" s="8" customFormat="1" x14ac:dyDescent="0.35"/>
    <row r="43453" s="8" customFormat="1" x14ac:dyDescent="0.35"/>
    <row r="43454" s="8" customFormat="1" x14ac:dyDescent="0.35"/>
    <row r="43455" s="8" customFormat="1" x14ac:dyDescent="0.35"/>
    <row r="43456" s="8" customFormat="1" x14ac:dyDescent="0.35"/>
    <row r="43457" s="8" customFormat="1" x14ac:dyDescent="0.35"/>
    <row r="43458" s="8" customFormat="1" x14ac:dyDescent="0.35"/>
    <row r="43459" s="8" customFormat="1" x14ac:dyDescent="0.35"/>
    <row r="43460" s="8" customFormat="1" x14ac:dyDescent="0.35"/>
    <row r="43461" s="8" customFormat="1" x14ac:dyDescent="0.35"/>
    <row r="43462" s="8" customFormat="1" x14ac:dyDescent="0.35"/>
    <row r="43463" s="8" customFormat="1" x14ac:dyDescent="0.35"/>
    <row r="43464" s="8" customFormat="1" x14ac:dyDescent="0.35"/>
    <row r="43465" s="8" customFormat="1" x14ac:dyDescent="0.35"/>
    <row r="43466" s="8" customFormat="1" x14ac:dyDescent="0.35"/>
    <row r="43467" s="8" customFormat="1" x14ac:dyDescent="0.35"/>
    <row r="43468" s="8" customFormat="1" x14ac:dyDescent="0.35"/>
    <row r="43469" s="8" customFormat="1" x14ac:dyDescent="0.35"/>
    <row r="43470" s="8" customFormat="1" x14ac:dyDescent="0.35"/>
    <row r="43471" s="8" customFormat="1" x14ac:dyDescent="0.35"/>
    <row r="43472" s="8" customFormat="1" x14ac:dyDescent="0.35"/>
    <row r="43473" s="8" customFormat="1" x14ac:dyDescent="0.35"/>
    <row r="43474" s="8" customFormat="1" x14ac:dyDescent="0.35"/>
    <row r="43475" s="8" customFormat="1" x14ac:dyDescent="0.35"/>
    <row r="43476" s="8" customFormat="1" x14ac:dyDescent="0.35"/>
    <row r="43477" s="8" customFormat="1" x14ac:dyDescent="0.35"/>
    <row r="43478" s="8" customFormat="1" x14ac:dyDescent="0.35"/>
    <row r="43479" s="8" customFormat="1" x14ac:dyDescent="0.35"/>
    <row r="43480" s="8" customFormat="1" x14ac:dyDescent="0.35"/>
    <row r="43481" s="8" customFormat="1" x14ac:dyDescent="0.35"/>
    <row r="43482" s="8" customFormat="1" x14ac:dyDescent="0.35"/>
    <row r="43483" s="8" customFormat="1" x14ac:dyDescent="0.35"/>
    <row r="43484" s="8" customFormat="1" x14ac:dyDescent="0.35"/>
    <row r="43485" s="8" customFormat="1" x14ac:dyDescent="0.35"/>
    <row r="43486" s="8" customFormat="1" x14ac:dyDescent="0.35"/>
    <row r="43487" s="8" customFormat="1" x14ac:dyDescent="0.35"/>
    <row r="43488" s="8" customFormat="1" x14ac:dyDescent="0.35"/>
    <row r="43489" s="8" customFormat="1" x14ac:dyDescent="0.35"/>
    <row r="43490" s="8" customFormat="1" x14ac:dyDescent="0.35"/>
    <row r="43491" s="8" customFormat="1" x14ac:dyDescent="0.35"/>
    <row r="43492" s="8" customFormat="1" x14ac:dyDescent="0.35"/>
    <row r="43493" s="8" customFormat="1" x14ac:dyDescent="0.35"/>
    <row r="43494" s="8" customFormat="1" x14ac:dyDescent="0.35"/>
    <row r="43495" s="8" customFormat="1" x14ac:dyDescent="0.35"/>
    <row r="43496" s="8" customFormat="1" x14ac:dyDescent="0.35"/>
    <row r="43497" s="8" customFormat="1" x14ac:dyDescent="0.35"/>
    <row r="43498" s="8" customFormat="1" x14ac:dyDescent="0.35"/>
    <row r="43499" s="8" customFormat="1" x14ac:dyDescent="0.35"/>
    <row r="43500" s="8" customFormat="1" x14ac:dyDescent="0.35"/>
    <row r="43501" s="8" customFormat="1" x14ac:dyDescent="0.35"/>
    <row r="43502" s="8" customFormat="1" x14ac:dyDescent="0.35"/>
    <row r="43503" s="8" customFormat="1" x14ac:dyDescent="0.35"/>
    <row r="43504" s="8" customFormat="1" x14ac:dyDescent="0.35"/>
    <row r="43505" s="8" customFormat="1" x14ac:dyDescent="0.35"/>
    <row r="43506" s="8" customFormat="1" x14ac:dyDescent="0.35"/>
    <row r="43507" s="8" customFormat="1" x14ac:dyDescent="0.35"/>
    <row r="43508" s="8" customFormat="1" x14ac:dyDescent="0.35"/>
    <row r="43509" s="8" customFormat="1" x14ac:dyDescent="0.35"/>
    <row r="43510" s="8" customFormat="1" x14ac:dyDescent="0.35"/>
    <row r="43511" s="8" customFormat="1" x14ac:dyDescent="0.35"/>
    <row r="43512" s="8" customFormat="1" x14ac:dyDescent="0.35"/>
    <row r="43513" s="8" customFormat="1" x14ac:dyDescent="0.35"/>
    <row r="43514" s="8" customFormat="1" x14ac:dyDescent="0.35"/>
    <row r="43515" s="8" customFormat="1" x14ac:dyDescent="0.35"/>
    <row r="43516" s="8" customFormat="1" x14ac:dyDescent="0.35"/>
    <row r="43517" s="8" customFormat="1" x14ac:dyDescent="0.35"/>
    <row r="43518" s="8" customFormat="1" x14ac:dyDescent="0.35"/>
    <row r="43519" s="8" customFormat="1" x14ac:dyDescent="0.35"/>
    <row r="43520" s="8" customFormat="1" x14ac:dyDescent="0.35"/>
    <row r="43521" s="8" customFormat="1" x14ac:dyDescent="0.35"/>
    <row r="43522" s="8" customFormat="1" x14ac:dyDescent="0.35"/>
    <row r="43523" s="8" customFormat="1" x14ac:dyDescent="0.35"/>
    <row r="43524" s="8" customFormat="1" x14ac:dyDescent="0.35"/>
    <row r="43525" s="8" customFormat="1" x14ac:dyDescent="0.35"/>
    <row r="43526" s="8" customFormat="1" x14ac:dyDescent="0.35"/>
    <row r="43527" s="8" customFormat="1" x14ac:dyDescent="0.35"/>
    <row r="43528" s="8" customFormat="1" x14ac:dyDescent="0.35"/>
    <row r="43529" s="8" customFormat="1" x14ac:dyDescent="0.35"/>
    <row r="43530" s="8" customFormat="1" x14ac:dyDescent="0.35"/>
    <row r="43531" s="8" customFormat="1" x14ac:dyDescent="0.35"/>
    <row r="43532" s="8" customFormat="1" x14ac:dyDescent="0.35"/>
    <row r="43533" s="8" customFormat="1" x14ac:dyDescent="0.35"/>
    <row r="43534" s="8" customFormat="1" x14ac:dyDescent="0.35"/>
    <row r="43535" s="8" customFormat="1" x14ac:dyDescent="0.35"/>
    <row r="43536" s="8" customFormat="1" x14ac:dyDescent="0.35"/>
    <row r="43537" s="8" customFormat="1" x14ac:dyDescent="0.35"/>
    <row r="43538" s="8" customFormat="1" x14ac:dyDescent="0.35"/>
    <row r="43539" s="8" customFormat="1" x14ac:dyDescent="0.35"/>
    <row r="43540" s="8" customFormat="1" x14ac:dyDescent="0.35"/>
    <row r="43541" s="8" customFormat="1" x14ac:dyDescent="0.35"/>
    <row r="43542" s="8" customFormat="1" x14ac:dyDescent="0.35"/>
    <row r="43543" s="8" customFormat="1" x14ac:dyDescent="0.35"/>
    <row r="43544" s="8" customFormat="1" x14ac:dyDescent="0.35"/>
    <row r="43545" s="8" customFormat="1" x14ac:dyDescent="0.35"/>
    <row r="43546" s="8" customFormat="1" x14ac:dyDescent="0.35"/>
    <row r="43547" s="8" customFormat="1" x14ac:dyDescent="0.35"/>
    <row r="43548" s="8" customFormat="1" x14ac:dyDescent="0.35"/>
    <row r="43549" s="8" customFormat="1" x14ac:dyDescent="0.35"/>
    <row r="43550" s="8" customFormat="1" x14ac:dyDescent="0.35"/>
    <row r="43551" s="8" customFormat="1" x14ac:dyDescent="0.35"/>
    <row r="43552" s="8" customFormat="1" x14ac:dyDescent="0.35"/>
    <row r="43553" s="8" customFormat="1" x14ac:dyDescent="0.35"/>
    <row r="43554" s="8" customFormat="1" x14ac:dyDescent="0.35"/>
    <row r="43555" s="8" customFormat="1" x14ac:dyDescent="0.35"/>
    <row r="43556" s="8" customFormat="1" x14ac:dyDescent="0.35"/>
    <row r="43557" s="8" customFormat="1" x14ac:dyDescent="0.35"/>
    <row r="43558" s="8" customFormat="1" x14ac:dyDescent="0.35"/>
    <row r="43559" s="8" customFormat="1" x14ac:dyDescent="0.35"/>
    <row r="43560" s="8" customFormat="1" x14ac:dyDescent="0.35"/>
    <row r="43561" s="8" customFormat="1" x14ac:dyDescent="0.35"/>
    <row r="43562" s="8" customFormat="1" x14ac:dyDescent="0.35"/>
    <row r="43563" s="8" customFormat="1" x14ac:dyDescent="0.35"/>
    <row r="43564" s="8" customFormat="1" x14ac:dyDescent="0.35"/>
    <row r="43565" s="8" customFormat="1" x14ac:dyDescent="0.35"/>
    <row r="43566" s="8" customFormat="1" x14ac:dyDescent="0.35"/>
    <row r="43567" s="8" customFormat="1" x14ac:dyDescent="0.35"/>
    <row r="43568" s="8" customFormat="1" x14ac:dyDescent="0.35"/>
    <row r="43569" s="8" customFormat="1" x14ac:dyDescent="0.35"/>
    <row r="43570" s="8" customFormat="1" x14ac:dyDescent="0.35"/>
    <row r="43571" s="8" customFormat="1" x14ac:dyDescent="0.35"/>
    <row r="43572" s="8" customFormat="1" x14ac:dyDescent="0.35"/>
    <row r="43573" s="8" customFormat="1" x14ac:dyDescent="0.35"/>
    <row r="43574" s="8" customFormat="1" x14ac:dyDescent="0.35"/>
    <row r="43575" s="8" customFormat="1" x14ac:dyDescent="0.35"/>
    <row r="43576" s="8" customFormat="1" x14ac:dyDescent="0.35"/>
    <row r="43577" s="8" customFormat="1" x14ac:dyDescent="0.35"/>
    <row r="43578" s="8" customFormat="1" x14ac:dyDescent="0.35"/>
    <row r="43579" s="8" customFormat="1" x14ac:dyDescent="0.35"/>
    <row r="43580" s="8" customFormat="1" x14ac:dyDescent="0.35"/>
    <row r="43581" s="8" customFormat="1" x14ac:dyDescent="0.35"/>
    <row r="43582" s="8" customFormat="1" x14ac:dyDescent="0.35"/>
    <row r="43583" s="8" customFormat="1" x14ac:dyDescent="0.35"/>
    <row r="43584" s="8" customFormat="1" x14ac:dyDescent="0.35"/>
    <row r="43585" s="8" customFormat="1" x14ac:dyDescent="0.35"/>
    <row r="43586" s="8" customFormat="1" x14ac:dyDescent="0.35"/>
    <row r="43587" s="8" customFormat="1" x14ac:dyDescent="0.35"/>
    <row r="43588" s="8" customFormat="1" x14ac:dyDescent="0.35"/>
    <row r="43589" s="8" customFormat="1" x14ac:dyDescent="0.35"/>
    <row r="43590" s="8" customFormat="1" x14ac:dyDescent="0.35"/>
    <row r="43591" s="8" customFormat="1" x14ac:dyDescent="0.35"/>
    <row r="43592" s="8" customFormat="1" x14ac:dyDescent="0.35"/>
    <row r="43593" s="8" customFormat="1" x14ac:dyDescent="0.35"/>
    <row r="43594" s="8" customFormat="1" x14ac:dyDescent="0.35"/>
    <row r="43595" s="8" customFormat="1" x14ac:dyDescent="0.35"/>
    <row r="43596" s="8" customFormat="1" x14ac:dyDescent="0.35"/>
    <row r="43597" s="8" customFormat="1" x14ac:dyDescent="0.35"/>
    <row r="43598" s="8" customFormat="1" x14ac:dyDescent="0.35"/>
    <row r="43599" s="8" customFormat="1" x14ac:dyDescent="0.35"/>
    <row r="43600" s="8" customFormat="1" x14ac:dyDescent="0.35"/>
    <row r="43601" s="8" customFormat="1" x14ac:dyDescent="0.35"/>
    <row r="43602" s="8" customFormat="1" x14ac:dyDescent="0.35"/>
    <row r="43603" s="8" customFormat="1" x14ac:dyDescent="0.35"/>
    <row r="43604" s="8" customFormat="1" x14ac:dyDescent="0.35"/>
    <row r="43605" s="8" customFormat="1" x14ac:dyDescent="0.35"/>
    <row r="43606" s="8" customFormat="1" x14ac:dyDescent="0.35"/>
    <row r="43607" s="8" customFormat="1" x14ac:dyDescent="0.35"/>
    <row r="43608" s="8" customFormat="1" x14ac:dyDescent="0.35"/>
    <row r="43609" s="8" customFormat="1" x14ac:dyDescent="0.35"/>
    <row r="43610" s="8" customFormat="1" x14ac:dyDescent="0.35"/>
    <row r="43611" s="8" customFormat="1" x14ac:dyDescent="0.35"/>
    <row r="43612" s="8" customFormat="1" x14ac:dyDescent="0.35"/>
    <row r="43613" s="8" customFormat="1" x14ac:dyDescent="0.35"/>
    <row r="43614" s="8" customFormat="1" x14ac:dyDescent="0.35"/>
    <row r="43615" s="8" customFormat="1" x14ac:dyDescent="0.35"/>
    <row r="43616" s="8" customFormat="1" x14ac:dyDescent="0.35"/>
    <row r="43617" s="8" customFormat="1" x14ac:dyDescent="0.35"/>
    <row r="43618" s="8" customFormat="1" x14ac:dyDescent="0.35"/>
    <row r="43619" s="8" customFormat="1" x14ac:dyDescent="0.35"/>
    <row r="43620" s="8" customFormat="1" x14ac:dyDescent="0.35"/>
    <row r="43621" s="8" customFormat="1" x14ac:dyDescent="0.35"/>
    <row r="43622" s="8" customFormat="1" x14ac:dyDescent="0.35"/>
    <row r="43623" s="8" customFormat="1" x14ac:dyDescent="0.35"/>
    <row r="43624" s="8" customFormat="1" x14ac:dyDescent="0.35"/>
    <row r="43625" s="8" customFormat="1" x14ac:dyDescent="0.35"/>
    <row r="43626" s="8" customFormat="1" x14ac:dyDescent="0.35"/>
    <row r="43627" s="8" customFormat="1" x14ac:dyDescent="0.35"/>
    <row r="43628" s="8" customFormat="1" x14ac:dyDescent="0.35"/>
    <row r="43629" s="8" customFormat="1" x14ac:dyDescent="0.35"/>
    <row r="43630" s="8" customFormat="1" x14ac:dyDescent="0.35"/>
    <row r="43631" s="8" customFormat="1" x14ac:dyDescent="0.35"/>
    <row r="43632" s="8" customFormat="1" x14ac:dyDescent="0.35"/>
    <row r="43633" s="8" customFormat="1" x14ac:dyDescent="0.35"/>
    <row r="43634" s="8" customFormat="1" x14ac:dyDescent="0.35"/>
    <row r="43635" s="8" customFormat="1" x14ac:dyDescent="0.35"/>
    <row r="43636" s="8" customFormat="1" x14ac:dyDescent="0.35"/>
    <row r="43637" s="8" customFormat="1" x14ac:dyDescent="0.35"/>
    <row r="43638" s="8" customFormat="1" x14ac:dyDescent="0.35"/>
    <row r="43639" s="8" customFormat="1" x14ac:dyDescent="0.35"/>
    <row r="43640" s="8" customFormat="1" x14ac:dyDescent="0.35"/>
    <row r="43641" s="8" customFormat="1" x14ac:dyDescent="0.35"/>
    <row r="43642" s="8" customFormat="1" x14ac:dyDescent="0.35"/>
    <row r="43643" s="8" customFormat="1" x14ac:dyDescent="0.35"/>
    <row r="43644" s="8" customFormat="1" x14ac:dyDescent="0.35"/>
    <row r="43645" s="8" customFormat="1" x14ac:dyDescent="0.35"/>
    <row r="43646" s="8" customFormat="1" x14ac:dyDescent="0.35"/>
    <row r="43647" s="8" customFormat="1" x14ac:dyDescent="0.35"/>
    <row r="43648" s="8" customFormat="1" x14ac:dyDescent="0.35"/>
    <row r="43649" s="8" customFormat="1" x14ac:dyDescent="0.35"/>
    <row r="43650" s="8" customFormat="1" x14ac:dyDescent="0.35"/>
    <row r="43651" s="8" customFormat="1" x14ac:dyDescent="0.35"/>
    <row r="43652" s="8" customFormat="1" x14ac:dyDescent="0.35"/>
    <row r="43653" s="8" customFormat="1" x14ac:dyDescent="0.35"/>
    <row r="43654" s="8" customFormat="1" x14ac:dyDescent="0.35"/>
    <row r="43655" s="8" customFormat="1" x14ac:dyDescent="0.35"/>
    <row r="43656" s="8" customFormat="1" x14ac:dyDescent="0.35"/>
    <row r="43657" s="8" customFormat="1" x14ac:dyDescent="0.35"/>
    <row r="43658" s="8" customFormat="1" x14ac:dyDescent="0.35"/>
    <row r="43659" s="8" customFormat="1" x14ac:dyDescent="0.35"/>
    <row r="43660" s="8" customFormat="1" x14ac:dyDescent="0.35"/>
    <row r="43661" s="8" customFormat="1" x14ac:dyDescent="0.35"/>
    <row r="43662" s="8" customFormat="1" x14ac:dyDescent="0.35"/>
    <row r="43663" s="8" customFormat="1" x14ac:dyDescent="0.35"/>
    <row r="43664" s="8" customFormat="1" x14ac:dyDescent="0.35"/>
    <row r="43665" s="8" customFormat="1" x14ac:dyDescent="0.35"/>
    <row r="43666" s="8" customFormat="1" x14ac:dyDescent="0.35"/>
    <row r="43667" s="8" customFormat="1" x14ac:dyDescent="0.35"/>
    <row r="43668" s="8" customFormat="1" x14ac:dyDescent="0.35"/>
    <row r="43669" s="8" customFormat="1" x14ac:dyDescent="0.35"/>
    <row r="43670" s="8" customFormat="1" x14ac:dyDescent="0.35"/>
    <row r="43671" s="8" customFormat="1" x14ac:dyDescent="0.35"/>
    <row r="43672" s="8" customFormat="1" x14ac:dyDescent="0.35"/>
    <row r="43673" s="8" customFormat="1" x14ac:dyDescent="0.35"/>
    <row r="43674" s="8" customFormat="1" x14ac:dyDescent="0.35"/>
    <row r="43675" s="8" customFormat="1" x14ac:dyDescent="0.35"/>
    <row r="43676" s="8" customFormat="1" x14ac:dyDescent="0.35"/>
    <row r="43677" s="8" customFormat="1" x14ac:dyDescent="0.35"/>
    <row r="43678" s="8" customFormat="1" x14ac:dyDescent="0.35"/>
    <row r="43679" s="8" customFormat="1" x14ac:dyDescent="0.35"/>
    <row r="43680" s="8" customFormat="1" x14ac:dyDescent="0.35"/>
    <row r="43681" s="8" customFormat="1" x14ac:dyDescent="0.35"/>
    <row r="43682" s="8" customFormat="1" x14ac:dyDescent="0.35"/>
    <row r="43683" s="8" customFormat="1" x14ac:dyDescent="0.35"/>
    <row r="43684" s="8" customFormat="1" x14ac:dyDescent="0.35"/>
    <row r="43685" s="8" customFormat="1" x14ac:dyDescent="0.35"/>
    <row r="43686" s="8" customFormat="1" x14ac:dyDescent="0.35"/>
    <row r="43687" s="8" customFormat="1" x14ac:dyDescent="0.35"/>
    <row r="43688" s="8" customFormat="1" x14ac:dyDescent="0.35"/>
    <row r="43689" s="8" customFormat="1" x14ac:dyDescent="0.35"/>
    <row r="43690" s="8" customFormat="1" x14ac:dyDescent="0.35"/>
    <row r="43691" s="8" customFormat="1" x14ac:dyDescent="0.35"/>
    <row r="43692" s="8" customFormat="1" x14ac:dyDescent="0.35"/>
    <row r="43693" s="8" customFormat="1" x14ac:dyDescent="0.35"/>
    <row r="43694" s="8" customFormat="1" x14ac:dyDescent="0.35"/>
    <row r="43695" s="8" customFormat="1" x14ac:dyDescent="0.35"/>
    <row r="43696" s="8" customFormat="1" x14ac:dyDescent="0.35"/>
    <row r="43697" s="8" customFormat="1" x14ac:dyDescent="0.35"/>
    <row r="43698" s="8" customFormat="1" x14ac:dyDescent="0.35"/>
    <row r="43699" s="8" customFormat="1" x14ac:dyDescent="0.35"/>
    <row r="43700" s="8" customFormat="1" x14ac:dyDescent="0.35"/>
    <row r="43701" s="8" customFormat="1" x14ac:dyDescent="0.35"/>
    <row r="43702" s="8" customFormat="1" x14ac:dyDescent="0.35"/>
    <row r="43703" s="8" customFormat="1" x14ac:dyDescent="0.35"/>
    <row r="43704" s="8" customFormat="1" x14ac:dyDescent="0.35"/>
    <row r="43705" s="8" customFormat="1" x14ac:dyDescent="0.35"/>
    <row r="43706" s="8" customFormat="1" x14ac:dyDescent="0.35"/>
    <row r="43707" s="8" customFormat="1" x14ac:dyDescent="0.35"/>
    <row r="43708" s="8" customFormat="1" x14ac:dyDescent="0.35"/>
    <row r="43709" s="8" customFormat="1" x14ac:dyDescent="0.35"/>
    <row r="43710" s="8" customFormat="1" x14ac:dyDescent="0.35"/>
    <row r="43711" s="8" customFormat="1" x14ac:dyDescent="0.35"/>
    <row r="43712" s="8" customFormat="1" x14ac:dyDescent="0.35"/>
    <row r="43713" s="8" customFormat="1" x14ac:dyDescent="0.35"/>
    <row r="43714" s="8" customFormat="1" x14ac:dyDescent="0.35"/>
    <row r="43715" s="8" customFormat="1" x14ac:dyDescent="0.35"/>
    <row r="43716" s="8" customFormat="1" x14ac:dyDescent="0.35"/>
    <row r="43717" s="8" customFormat="1" x14ac:dyDescent="0.35"/>
    <row r="43718" s="8" customFormat="1" x14ac:dyDescent="0.35"/>
    <row r="43719" s="8" customFormat="1" x14ac:dyDescent="0.35"/>
    <row r="43720" s="8" customFormat="1" x14ac:dyDescent="0.35"/>
    <row r="43721" s="8" customFormat="1" x14ac:dyDescent="0.35"/>
    <row r="43722" s="8" customFormat="1" x14ac:dyDescent="0.35"/>
    <row r="43723" s="8" customFormat="1" x14ac:dyDescent="0.35"/>
    <row r="43724" s="8" customFormat="1" x14ac:dyDescent="0.35"/>
    <row r="43725" s="8" customFormat="1" x14ac:dyDescent="0.35"/>
    <row r="43726" s="8" customFormat="1" x14ac:dyDescent="0.35"/>
    <row r="43727" s="8" customFormat="1" x14ac:dyDescent="0.35"/>
    <row r="43728" s="8" customFormat="1" x14ac:dyDescent="0.35"/>
    <row r="43729" s="8" customFormat="1" x14ac:dyDescent="0.35"/>
    <row r="43730" s="8" customFormat="1" x14ac:dyDescent="0.35"/>
    <row r="43731" s="8" customFormat="1" x14ac:dyDescent="0.35"/>
    <row r="43732" s="8" customFormat="1" x14ac:dyDescent="0.35"/>
    <row r="43733" s="8" customFormat="1" x14ac:dyDescent="0.35"/>
    <row r="43734" s="8" customFormat="1" x14ac:dyDescent="0.35"/>
    <row r="43735" s="8" customFormat="1" x14ac:dyDescent="0.35"/>
    <row r="43736" s="8" customFormat="1" x14ac:dyDescent="0.35"/>
    <row r="43737" s="8" customFormat="1" x14ac:dyDescent="0.35"/>
    <row r="43738" s="8" customFormat="1" x14ac:dyDescent="0.35"/>
    <row r="43739" s="8" customFormat="1" x14ac:dyDescent="0.35"/>
    <row r="43740" s="8" customFormat="1" x14ac:dyDescent="0.35"/>
    <row r="43741" s="8" customFormat="1" x14ac:dyDescent="0.35"/>
    <row r="43742" s="8" customFormat="1" x14ac:dyDescent="0.35"/>
    <row r="43743" s="8" customFormat="1" x14ac:dyDescent="0.35"/>
    <row r="43744" s="8" customFormat="1" x14ac:dyDescent="0.35"/>
    <row r="43745" s="8" customFormat="1" x14ac:dyDescent="0.35"/>
    <row r="43746" s="8" customFormat="1" x14ac:dyDescent="0.35"/>
    <row r="43747" s="8" customFormat="1" x14ac:dyDescent="0.35"/>
    <row r="43748" s="8" customFormat="1" x14ac:dyDescent="0.35"/>
    <row r="43749" s="8" customFormat="1" x14ac:dyDescent="0.35"/>
    <row r="43750" s="8" customFormat="1" x14ac:dyDescent="0.35"/>
    <row r="43751" s="8" customFormat="1" x14ac:dyDescent="0.35"/>
    <row r="43752" s="8" customFormat="1" x14ac:dyDescent="0.35"/>
    <row r="43753" s="8" customFormat="1" x14ac:dyDescent="0.35"/>
    <row r="43754" s="8" customFormat="1" x14ac:dyDescent="0.35"/>
    <row r="43755" s="8" customFormat="1" x14ac:dyDescent="0.35"/>
    <row r="43756" s="8" customFormat="1" x14ac:dyDescent="0.35"/>
    <row r="43757" s="8" customFormat="1" x14ac:dyDescent="0.35"/>
    <row r="43758" s="8" customFormat="1" x14ac:dyDescent="0.35"/>
    <row r="43759" s="8" customFormat="1" x14ac:dyDescent="0.35"/>
    <row r="43760" s="8" customFormat="1" x14ac:dyDescent="0.35"/>
    <row r="43761" s="8" customFormat="1" x14ac:dyDescent="0.35"/>
    <row r="43762" s="8" customFormat="1" x14ac:dyDescent="0.35"/>
    <row r="43763" s="8" customFormat="1" x14ac:dyDescent="0.35"/>
    <row r="43764" s="8" customFormat="1" x14ac:dyDescent="0.35"/>
    <row r="43765" s="8" customFormat="1" x14ac:dyDescent="0.35"/>
    <row r="43766" s="8" customFormat="1" x14ac:dyDescent="0.35"/>
    <row r="43767" s="8" customFormat="1" x14ac:dyDescent="0.35"/>
    <row r="43768" s="8" customFormat="1" x14ac:dyDescent="0.35"/>
    <row r="43769" s="8" customFormat="1" x14ac:dyDescent="0.35"/>
    <row r="43770" s="8" customFormat="1" x14ac:dyDescent="0.35"/>
    <row r="43771" s="8" customFormat="1" x14ac:dyDescent="0.35"/>
    <row r="43772" s="8" customFormat="1" x14ac:dyDescent="0.35"/>
    <row r="43773" s="8" customFormat="1" x14ac:dyDescent="0.35"/>
    <row r="43774" s="8" customFormat="1" x14ac:dyDescent="0.35"/>
    <row r="43775" s="8" customFormat="1" x14ac:dyDescent="0.35"/>
    <row r="43776" s="8" customFormat="1" x14ac:dyDescent="0.35"/>
    <row r="43777" s="8" customFormat="1" x14ac:dyDescent="0.35"/>
    <row r="43778" s="8" customFormat="1" x14ac:dyDescent="0.35"/>
    <row r="43779" s="8" customFormat="1" x14ac:dyDescent="0.35"/>
    <row r="43780" s="8" customFormat="1" x14ac:dyDescent="0.35"/>
    <row r="43781" s="8" customFormat="1" x14ac:dyDescent="0.35"/>
    <row r="43782" s="8" customFormat="1" x14ac:dyDescent="0.35"/>
    <row r="43783" s="8" customFormat="1" x14ac:dyDescent="0.35"/>
    <row r="43784" s="8" customFormat="1" x14ac:dyDescent="0.35"/>
    <row r="43785" s="8" customFormat="1" x14ac:dyDescent="0.35"/>
    <row r="43786" s="8" customFormat="1" x14ac:dyDescent="0.35"/>
    <row r="43787" s="8" customFormat="1" x14ac:dyDescent="0.35"/>
    <row r="43788" s="8" customFormat="1" x14ac:dyDescent="0.35"/>
    <row r="43789" s="8" customFormat="1" x14ac:dyDescent="0.35"/>
    <row r="43790" s="8" customFormat="1" x14ac:dyDescent="0.35"/>
    <row r="43791" s="8" customFormat="1" x14ac:dyDescent="0.35"/>
    <row r="43792" s="8" customFormat="1" x14ac:dyDescent="0.35"/>
    <row r="43793" s="8" customFormat="1" x14ac:dyDescent="0.35"/>
    <row r="43794" s="8" customFormat="1" x14ac:dyDescent="0.35"/>
    <row r="43795" s="8" customFormat="1" x14ac:dyDescent="0.35"/>
    <row r="43796" s="8" customFormat="1" x14ac:dyDescent="0.35"/>
    <row r="43797" s="8" customFormat="1" x14ac:dyDescent="0.35"/>
    <row r="43798" s="8" customFormat="1" x14ac:dyDescent="0.35"/>
    <row r="43799" s="8" customFormat="1" x14ac:dyDescent="0.35"/>
    <row r="43800" s="8" customFormat="1" x14ac:dyDescent="0.35"/>
    <row r="43801" s="8" customFormat="1" x14ac:dyDescent="0.35"/>
    <row r="43802" s="8" customFormat="1" x14ac:dyDescent="0.35"/>
    <row r="43803" s="8" customFormat="1" x14ac:dyDescent="0.35"/>
    <row r="43804" s="8" customFormat="1" x14ac:dyDescent="0.35"/>
    <row r="43805" s="8" customFormat="1" x14ac:dyDescent="0.35"/>
    <row r="43806" s="8" customFormat="1" x14ac:dyDescent="0.35"/>
    <row r="43807" s="8" customFormat="1" x14ac:dyDescent="0.35"/>
    <row r="43808" s="8" customFormat="1" x14ac:dyDescent="0.35"/>
    <row r="43809" s="8" customFormat="1" x14ac:dyDescent="0.35"/>
    <row r="43810" s="8" customFormat="1" x14ac:dyDescent="0.35"/>
    <row r="43811" s="8" customFormat="1" x14ac:dyDescent="0.35"/>
    <row r="43812" s="8" customFormat="1" x14ac:dyDescent="0.35"/>
    <row r="43813" s="8" customFormat="1" x14ac:dyDescent="0.35"/>
    <row r="43814" s="8" customFormat="1" x14ac:dyDescent="0.35"/>
    <row r="43815" s="8" customFormat="1" x14ac:dyDescent="0.35"/>
    <row r="43816" s="8" customFormat="1" x14ac:dyDescent="0.35"/>
    <row r="43817" s="8" customFormat="1" x14ac:dyDescent="0.35"/>
    <row r="43818" s="8" customFormat="1" x14ac:dyDescent="0.35"/>
    <row r="43819" s="8" customFormat="1" x14ac:dyDescent="0.35"/>
    <row r="43820" s="8" customFormat="1" x14ac:dyDescent="0.35"/>
    <row r="43821" s="8" customFormat="1" x14ac:dyDescent="0.35"/>
    <row r="43822" s="8" customFormat="1" x14ac:dyDescent="0.35"/>
    <row r="43823" s="8" customFormat="1" x14ac:dyDescent="0.35"/>
    <row r="43824" s="8" customFormat="1" x14ac:dyDescent="0.35"/>
    <row r="43825" s="8" customFormat="1" x14ac:dyDescent="0.35"/>
    <row r="43826" s="8" customFormat="1" x14ac:dyDescent="0.35"/>
    <row r="43827" s="8" customFormat="1" x14ac:dyDescent="0.35"/>
    <row r="43828" s="8" customFormat="1" x14ac:dyDescent="0.35"/>
    <row r="43829" s="8" customFormat="1" x14ac:dyDescent="0.35"/>
    <row r="43830" s="8" customFormat="1" x14ac:dyDescent="0.35"/>
    <row r="43831" s="8" customFormat="1" x14ac:dyDescent="0.35"/>
    <row r="43832" s="8" customFormat="1" x14ac:dyDescent="0.35"/>
    <row r="43833" s="8" customFormat="1" x14ac:dyDescent="0.35"/>
    <row r="43834" s="8" customFormat="1" x14ac:dyDescent="0.35"/>
    <row r="43835" s="8" customFormat="1" x14ac:dyDescent="0.35"/>
    <row r="43836" s="8" customFormat="1" x14ac:dyDescent="0.35"/>
    <row r="43837" s="8" customFormat="1" x14ac:dyDescent="0.35"/>
    <row r="43838" s="8" customFormat="1" x14ac:dyDescent="0.35"/>
    <row r="43839" s="8" customFormat="1" x14ac:dyDescent="0.35"/>
    <row r="43840" s="8" customFormat="1" x14ac:dyDescent="0.35"/>
    <row r="43841" s="8" customFormat="1" x14ac:dyDescent="0.35"/>
    <row r="43842" s="8" customFormat="1" x14ac:dyDescent="0.35"/>
    <row r="43843" s="8" customFormat="1" x14ac:dyDescent="0.35"/>
    <row r="43844" s="8" customFormat="1" x14ac:dyDescent="0.35"/>
    <row r="43845" s="8" customFormat="1" x14ac:dyDescent="0.35"/>
    <row r="43846" s="8" customFormat="1" x14ac:dyDescent="0.35"/>
    <row r="43847" s="8" customFormat="1" x14ac:dyDescent="0.35"/>
    <row r="43848" s="8" customFormat="1" x14ac:dyDescent="0.35"/>
    <row r="43849" s="8" customFormat="1" x14ac:dyDescent="0.35"/>
    <row r="43850" s="8" customFormat="1" x14ac:dyDescent="0.35"/>
    <row r="43851" s="8" customFormat="1" x14ac:dyDescent="0.35"/>
    <row r="43852" s="8" customFormat="1" x14ac:dyDescent="0.35"/>
    <row r="43853" s="8" customFormat="1" x14ac:dyDescent="0.35"/>
    <row r="43854" s="8" customFormat="1" x14ac:dyDescent="0.35"/>
    <row r="43855" s="8" customFormat="1" x14ac:dyDescent="0.35"/>
    <row r="43856" s="8" customFormat="1" x14ac:dyDescent="0.35"/>
    <row r="43857" s="8" customFormat="1" x14ac:dyDescent="0.35"/>
    <row r="43858" s="8" customFormat="1" x14ac:dyDescent="0.35"/>
    <row r="43859" s="8" customFormat="1" x14ac:dyDescent="0.35"/>
    <row r="43860" s="8" customFormat="1" x14ac:dyDescent="0.35"/>
    <row r="43861" s="8" customFormat="1" x14ac:dyDescent="0.35"/>
    <row r="43862" s="8" customFormat="1" x14ac:dyDescent="0.35"/>
    <row r="43863" s="8" customFormat="1" x14ac:dyDescent="0.35"/>
    <row r="43864" s="8" customFormat="1" x14ac:dyDescent="0.35"/>
    <row r="43865" s="8" customFormat="1" x14ac:dyDescent="0.35"/>
    <row r="43866" s="8" customFormat="1" x14ac:dyDescent="0.35"/>
    <row r="43867" s="8" customFormat="1" x14ac:dyDescent="0.35"/>
    <row r="43868" s="8" customFormat="1" x14ac:dyDescent="0.35"/>
    <row r="43869" s="8" customFormat="1" x14ac:dyDescent="0.35"/>
    <row r="43870" s="8" customFormat="1" x14ac:dyDescent="0.35"/>
    <row r="43871" s="8" customFormat="1" x14ac:dyDescent="0.35"/>
    <row r="43872" s="8" customFormat="1" x14ac:dyDescent="0.35"/>
    <row r="43873" s="8" customFormat="1" x14ac:dyDescent="0.35"/>
    <row r="43874" s="8" customFormat="1" x14ac:dyDescent="0.35"/>
    <row r="43875" s="8" customFormat="1" x14ac:dyDescent="0.35"/>
    <row r="43876" s="8" customFormat="1" x14ac:dyDescent="0.35"/>
    <row r="43877" s="8" customFormat="1" x14ac:dyDescent="0.35"/>
    <row r="43878" s="8" customFormat="1" x14ac:dyDescent="0.35"/>
    <row r="43879" s="8" customFormat="1" x14ac:dyDescent="0.35"/>
    <row r="43880" s="8" customFormat="1" x14ac:dyDescent="0.35"/>
    <row r="43881" s="8" customFormat="1" x14ac:dyDescent="0.35"/>
    <row r="43882" s="8" customFormat="1" x14ac:dyDescent="0.35"/>
    <row r="43883" s="8" customFormat="1" x14ac:dyDescent="0.35"/>
    <row r="43884" s="8" customFormat="1" x14ac:dyDescent="0.35"/>
    <row r="43885" s="8" customFormat="1" x14ac:dyDescent="0.35"/>
    <row r="43886" s="8" customFormat="1" x14ac:dyDescent="0.35"/>
    <row r="43887" s="8" customFormat="1" x14ac:dyDescent="0.35"/>
    <row r="43888" s="8" customFormat="1" x14ac:dyDescent="0.35"/>
    <row r="43889" s="8" customFormat="1" x14ac:dyDescent="0.35"/>
    <row r="43890" s="8" customFormat="1" x14ac:dyDescent="0.35"/>
    <row r="43891" s="8" customFormat="1" x14ac:dyDescent="0.35"/>
    <row r="43892" s="8" customFormat="1" x14ac:dyDescent="0.35"/>
    <row r="43893" s="8" customFormat="1" x14ac:dyDescent="0.35"/>
    <row r="43894" s="8" customFormat="1" x14ac:dyDescent="0.35"/>
    <row r="43895" s="8" customFormat="1" x14ac:dyDescent="0.35"/>
    <row r="43896" s="8" customFormat="1" x14ac:dyDescent="0.35"/>
    <row r="43897" s="8" customFormat="1" x14ac:dyDescent="0.35"/>
    <row r="43898" s="8" customFormat="1" x14ac:dyDescent="0.35"/>
    <row r="43899" s="8" customFormat="1" x14ac:dyDescent="0.35"/>
    <row r="43900" s="8" customFormat="1" x14ac:dyDescent="0.35"/>
    <row r="43901" s="8" customFormat="1" x14ac:dyDescent="0.35"/>
    <row r="43902" s="8" customFormat="1" x14ac:dyDescent="0.35"/>
    <row r="43903" s="8" customFormat="1" x14ac:dyDescent="0.35"/>
    <row r="43904" s="8" customFormat="1" x14ac:dyDescent="0.35"/>
    <row r="43905" s="8" customFormat="1" x14ac:dyDescent="0.35"/>
    <row r="43906" s="8" customFormat="1" x14ac:dyDescent="0.35"/>
    <row r="43907" s="8" customFormat="1" x14ac:dyDescent="0.35"/>
    <row r="43908" s="8" customFormat="1" x14ac:dyDescent="0.35"/>
    <row r="43909" s="8" customFormat="1" x14ac:dyDescent="0.35"/>
    <row r="43910" s="8" customFormat="1" x14ac:dyDescent="0.35"/>
    <row r="43911" s="8" customFormat="1" x14ac:dyDescent="0.35"/>
    <row r="43912" s="8" customFormat="1" x14ac:dyDescent="0.35"/>
    <row r="43913" s="8" customFormat="1" x14ac:dyDescent="0.35"/>
    <row r="43914" s="8" customFormat="1" x14ac:dyDescent="0.35"/>
    <row r="43915" s="8" customFormat="1" x14ac:dyDescent="0.35"/>
    <row r="43916" s="8" customFormat="1" x14ac:dyDescent="0.35"/>
    <row r="43917" s="8" customFormat="1" x14ac:dyDescent="0.35"/>
    <row r="43918" s="8" customFormat="1" x14ac:dyDescent="0.35"/>
    <row r="43919" s="8" customFormat="1" x14ac:dyDescent="0.35"/>
    <row r="43920" s="8" customFormat="1" x14ac:dyDescent="0.35"/>
    <row r="43921" s="8" customFormat="1" x14ac:dyDescent="0.35"/>
    <row r="43922" s="8" customFormat="1" x14ac:dyDescent="0.35"/>
    <row r="43923" s="8" customFormat="1" x14ac:dyDescent="0.35"/>
    <row r="43924" s="8" customFormat="1" x14ac:dyDescent="0.35"/>
    <row r="43925" s="8" customFormat="1" x14ac:dyDescent="0.35"/>
    <row r="43926" s="8" customFormat="1" x14ac:dyDescent="0.35"/>
    <row r="43927" s="8" customFormat="1" x14ac:dyDescent="0.35"/>
    <row r="43928" s="8" customFormat="1" x14ac:dyDescent="0.35"/>
    <row r="43929" s="8" customFormat="1" x14ac:dyDescent="0.35"/>
    <row r="43930" s="8" customFormat="1" x14ac:dyDescent="0.35"/>
    <row r="43931" s="8" customFormat="1" x14ac:dyDescent="0.35"/>
    <row r="43932" s="8" customFormat="1" x14ac:dyDescent="0.35"/>
    <row r="43933" s="8" customFormat="1" x14ac:dyDescent="0.35"/>
    <row r="43934" s="8" customFormat="1" x14ac:dyDescent="0.35"/>
    <row r="43935" s="8" customFormat="1" x14ac:dyDescent="0.35"/>
    <row r="43936" s="8" customFormat="1" x14ac:dyDescent="0.35"/>
    <row r="43937" s="8" customFormat="1" x14ac:dyDescent="0.35"/>
    <row r="43938" s="8" customFormat="1" x14ac:dyDescent="0.35"/>
    <row r="43939" s="8" customFormat="1" x14ac:dyDescent="0.35"/>
    <row r="43940" s="8" customFormat="1" x14ac:dyDescent="0.35"/>
    <row r="43941" s="8" customFormat="1" x14ac:dyDescent="0.35"/>
    <row r="43942" s="8" customFormat="1" x14ac:dyDescent="0.35"/>
    <row r="43943" s="8" customFormat="1" x14ac:dyDescent="0.35"/>
    <row r="43944" s="8" customFormat="1" x14ac:dyDescent="0.35"/>
    <row r="43945" s="8" customFormat="1" x14ac:dyDescent="0.35"/>
    <row r="43946" s="8" customFormat="1" x14ac:dyDescent="0.35"/>
    <row r="43947" s="8" customFormat="1" x14ac:dyDescent="0.35"/>
    <row r="43948" s="8" customFormat="1" x14ac:dyDescent="0.35"/>
    <row r="43949" s="8" customFormat="1" x14ac:dyDescent="0.35"/>
    <row r="43950" s="8" customFormat="1" x14ac:dyDescent="0.35"/>
    <row r="43951" s="8" customFormat="1" x14ac:dyDescent="0.35"/>
    <row r="43952" s="8" customFormat="1" x14ac:dyDescent="0.35"/>
    <row r="43953" s="8" customFormat="1" x14ac:dyDescent="0.35"/>
    <row r="43954" s="8" customFormat="1" x14ac:dyDescent="0.35"/>
    <row r="43955" s="8" customFormat="1" x14ac:dyDescent="0.35"/>
    <row r="43956" s="8" customFormat="1" x14ac:dyDescent="0.35"/>
    <row r="43957" s="8" customFormat="1" x14ac:dyDescent="0.35"/>
    <row r="43958" s="8" customFormat="1" x14ac:dyDescent="0.35"/>
    <row r="43959" s="8" customFormat="1" x14ac:dyDescent="0.35"/>
    <row r="43960" s="8" customFormat="1" x14ac:dyDescent="0.35"/>
    <row r="43961" s="8" customFormat="1" x14ac:dyDescent="0.35"/>
    <row r="43962" s="8" customFormat="1" x14ac:dyDescent="0.35"/>
    <row r="43963" s="8" customFormat="1" x14ac:dyDescent="0.35"/>
    <row r="43964" s="8" customFormat="1" x14ac:dyDescent="0.35"/>
    <row r="43965" s="8" customFormat="1" x14ac:dyDescent="0.35"/>
    <row r="43966" s="8" customFormat="1" x14ac:dyDescent="0.35"/>
    <row r="43967" s="8" customFormat="1" x14ac:dyDescent="0.35"/>
    <row r="43968" s="8" customFormat="1" x14ac:dyDescent="0.35"/>
    <row r="43969" s="8" customFormat="1" x14ac:dyDescent="0.35"/>
    <row r="43970" s="8" customFormat="1" x14ac:dyDescent="0.35"/>
    <row r="43971" s="8" customFormat="1" x14ac:dyDescent="0.35"/>
    <row r="43972" s="8" customFormat="1" x14ac:dyDescent="0.35"/>
    <row r="43973" s="8" customFormat="1" x14ac:dyDescent="0.35"/>
    <row r="43974" s="8" customFormat="1" x14ac:dyDescent="0.35"/>
    <row r="43975" s="8" customFormat="1" x14ac:dyDescent="0.35"/>
    <row r="43976" s="8" customFormat="1" x14ac:dyDescent="0.35"/>
    <row r="43977" s="8" customFormat="1" x14ac:dyDescent="0.35"/>
    <row r="43978" s="8" customFormat="1" x14ac:dyDescent="0.35"/>
    <row r="43979" s="8" customFormat="1" x14ac:dyDescent="0.35"/>
    <row r="43980" s="8" customFormat="1" x14ac:dyDescent="0.35"/>
    <row r="43981" s="8" customFormat="1" x14ac:dyDescent="0.35"/>
    <row r="43982" s="8" customFormat="1" x14ac:dyDescent="0.35"/>
    <row r="43983" s="8" customFormat="1" x14ac:dyDescent="0.35"/>
    <row r="43984" s="8" customFormat="1" x14ac:dyDescent="0.35"/>
    <row r="43985" s="8" customFormat="1" x14ac:dyDescent="0.35"/>
    <row r="43986" s="8" customFormat="1" x14ac:dyDescent="0.35"/>
    <row r="43987" s="8" customFormat="1" x14ac:dyDescent="0.35"/>
    <row r="43988" s="8" customFormat="1" x14ac:dyDescent="0.35"/>
    <row r="43989" s="8" customFormat="1" x14ac:dyDescent="0.35"/>
    <row r="43990" s="8" customFormat="1" x14ac:dyDescent="0.35"/>
    <row r="43991" s="8" customFormat="1" x14ac:dyDescent="0.35"/>
    <row r="43992" s="8" customFormat="1" x14ac:dyDescent="0.35"/>
    <row r="43993" s="8" customFormat="1" x14ac:dyDescent="0.35"/>
    <row r="43994" s="8" customFormat="1" x14ac:dyDescent="0.35"/>
    <row r="43995" s="8" customFormat="1" x14ac:dyDescent="0.35"/>
    <row r="43996" s="8" customFormat="1" x14ac:dyDescent="0.35"/>
    <row r="43997" s="8" customFormat="1" x14ac:dyDescent="0.35"/>
    <row r="43998" s="8" customFormat="1" x14ac:dyDescent="0.35"/>
    <row r="43999" s="8" customFormat="1" x14ac:dyDescent="0.35"/>
    <row r="44000" s="8" customFormat="1" x14ac:dyDescent="0.35"/>
    <row r="44001" s="8" customFormat="1" x14ac:dyDescent="0.35"/>
    <row r="44002" s="8" customFormat="1" x14ac:dyDescent="0.35"/>
    <row r="44003" s="8" customFormat="1" x14ac:dyDescent="0.35"/>
    <row r="44004" s="8" customFormat="1" x14ac:dyDescent="0.35"/>
    <row r="44005" s="8" customFormat="1" x14ac:dyDescent="0.35"/>
    <row r="44006" s="8" customFormat="1" x14ac:dyDescent="0.35"/>
    <row r="44007" s="8" customFormat="1" x14ac:dyDescent="0.35"/>
    <row r="44008" s="8" customFormat="1" x14ac:dyDescent="0.35"/>
    <row r="44009" s="8" customFormat="1" x14ac:dyDescent="0.35"/>
    <row r="44010" s="8" customFormat="1" x14ac:dyDescent="0.35"/>
    <row r="44011" s="8" customFormat="1" x14ac:dyDescent="0.35"/>
    <row r="44012" s="8" customFormat="1" x14ac:dyDescent="0.35"/>
    <row r="44013" s="8" customFormat="1" x14ac:dyDescent="0.35"/>
    <row r="44014" s="8" customFormat="1" x14ac:dyDescent="0.35"/>
    <row r="44015" s="8" customFormat="1" x14ac:dyDescent="0.35"/>
    <row r="44016" s="8" customFormat="1" x14ac:dyDescent="0.35"/>
    <row r="44017" s="8" customFormat="1" x14ac:dyDescent="0.35"/>
    <row r="44018" s="8" customFormat="1" x14ac:dyDescent="0.35"/>
    <row r="44019" s="8" customFormat="1" x14ac:dyDescent="0.35"/>
    <row r="44020" s="8" customFormat="1" x14ac:dyDescent="0.35"/>
    <row r="44021" s="8" customFormat="1" x14ac:dyDescent="0.35"/>
    <row r="44022" s="8" customFormat="1" x14ac:dyDescent="0.35"/>
    <row r="44023" s="8" customFormat="1" x14ac:dyDescent="0.35"/>
    <row r="44024" s="8" customFormat="1" x14ac:dyDescent="0.35"/>
    <row r="44025" s="8" customFormat="1" x14ac:dyDescent="0.35"/>
    <row r="44026" s="8" customFormat="1" x14ac:dyDescent="0.35"/>
    <row r="44027" s="8" customFormat="1" x14ac:dyDescent="0.35"/>
    <row r="44028" s="8" customFormat="1" x14ac:dyDescent="0.35"/>
    <row r="44029" s="8" customFormat="1" x14ac:dyDescent="0.35"/>
    <row r="44030" s="8" customFormat="1" x14ac:dyDescent="0.35"/>
    <row r="44031" s="8" customFormat="1" x14ac:dyDescent="0.35"/>
    <row r="44032" s="8" customFormat="1" x14ac:dyDescent="0.35"/>
    <row r="44033" s="8" customFormat="1" x14ac:dyDescent="0.35"/>
    <row r="44034" s="8" customFormat="1" x14ac:dyDescent="0.35"/>
    <row r="44035" s="8" customFormat="1" x14ac:dyDescent="0.35"/>
    <row r="44036" s="8" customFormat="1" x14ac:dyDescent="0.35"/>
    <row r="44037" s="8" customFormat="1" x14ac:dyDescent="0.35"/>
    <row r="44038" s="8" customFormat="1" x14ac:dyDescent="0.35"/>
    <row r="44039" s="8" customFormat="1" x14ac:dyDescent="0.35"/>
    <row r="44040" s="8" customFormat="1" x14ac:dyDescent="0.35"/>
    <row r="44041" s="8" customFormat="1" x14ac:dyDescent="0.35"/>
    <row r="44042" s="8" customFormat="1" x14ac:dyDescent="0.35"/>
    <row r="44043" s="8" customFormat="1" x14ac:dyDescent="0.35"/>
    <row r="44044" s="8" customFormat="1" x14ac:dyDescent="0.35"/>
    <row r="44045" s="8" customFormat="1" x14ac:dyDescent="0.35"/>
    <row r="44046" s="8" customFormat="1" x14ac:dyDescent="0.35"/>
    <row r="44047" s="8" customFormat="1" x14ac:dyDescent="0.35"/>
    <row r="44048" s="8" customFormat="1" x14ac:dyDescent="0.35"/>
    <row r="44049" s="8" customFormat="1" x14ac:dyDescent="0.35"/>
    <row r="44050" s="8" customFormat="1" x14ac:dyDescent="0.35"/>
    <row r="44051" s="8" customFormat="1" x14ac:dyDescent="0.35"/>
    <row r="44052" s="8" customFormat="1" x14ac:dyDescent="0.35"/>
    <row r="44053" s="8" customFormat="1" x14ac:dyDescent="0.35"/>
    <row r="44054" s="8" customFormat="1" x14ac:dyDescent="0.35"/>
    <row r="44055" s="8" customFormat="1" x14ac:dyDescent="0.35"/>
    <row r="44056" s="8" customFormat="1" x14ac:dyDescent="0.35"/>
    <row r="44057" s="8" customFormat="1" x14ac:dyDescent="0.35"/>
    <row r="44058" s="8" customFormat="1" x14ac:dyDescent="0.35"/>
    <row r="44059" s="8" customFormat="1" x14ac:dyDescent="0.35"/>
    <row r="44060" s="8" customFormat="1" x14ac:dyDescent="0.35"/>
    <row r="44061" s="8" customFormat="1" x14ac:dyDescent="0.35"/>
    <row r="44062" s="8" customFormat="1" x14ac:dyDescent="0.35"/>
    <row r="44063" s="8" customFormat="1" x14ac:dyDescent="0.35"/>
    <row r="44064" s="8" customFormat="1" x14ac:dyDescent="0.35"/>
    <row r="44065" s="8" customFormat="1" x14ac:dyDescent="0.35"/>
    <row r="44066" s="8" customFormat="1" x14ac:dyDescent="0.35"/>
    <row r="44067" s="8" customFormat="1" x14ac:dyDescent="0.35"/>
    <row r="44068" s="8" customFormat="1" x14ac:dyDescent="0.35"/>
    <row r="44069" s="8" customFormat="1" x14ac:dyDescent="0.35"/>
    <row r="44070" s="8" customFormat="1" x14ac:dyDescent="0.35"/>
    <row r="44071" s="8" customFormat="1" x14ac:dyDescent="0.35"/>
    <row r="44072" s="8" customFormat="1" x14ac:dyDescent="0.35"/>
    <row r="44073" s="8" customFormat="1" x14ac:dyDescent="0.35"/>
    <row r="44074" s="8" customFormat="1" x14ac:dyDescent="0.35"/>
    <row r="44075" s="8" customFormat="1" x14ac:dyDescent="0.35"/>
    <row r="44076" s="8" customFormat="1" x14ac:dyDescent="0.35"/>
    <row r="44077" s="8" customFormat="1" x14ac:dyDescent="0.35"/>
    <row r="44078" s="8" customFormat="1" x14ac:dyDescent="0.35"/>
    <row r="44079" s="8" customFormat="1" x14ac:dyDescent="0.35"/>
    <row r="44080" s="8" customFormat="1" x14ac:dyDescent="0.35"/>
    <row r="44081" s="8" customFormat="1" x14ac:dyDescent="0.35"/>
    <row r="44082" s="8" customFormat="1" x14ac:dyDescent="0.35"/>
    <row r="44083" s="8" customFormat="1" x14ac:dyDescent="0.35"/>
    <row r="44084" s="8" customFormat="1" x14ac:dyDescent="0.35"/>
    <row r="44085" s="8" customFormat="1" x14ac:dyDescent="0.35"/>
    <row r="44086" s="8" customFormat="1" x14ac:dyDescent="0.35"/>
    <row r="44087" s="8" customFormat="1" x14ac:dyDescent="0.35"/>
    <row r="44088" s="8" customFormat="1" x14ac:dyDescent="0.35"/>
    <row r="44089" s="8" customFormat="1" x14ac:dyDescent="0.35"/>
    <row r="44090" s="8" customFormat="1" x14ac:dyDescent="0.35"/>
    <row r="44091" s="8" customFormat="1" x14ac:dyDescent="0.35"/>
    <row r="44092" s="8" customFormat="1" x14ac:dyDescent="0.35"/>
    <row r="44093" s="8" customFormat="1" x14ac:dyDescent="0.35"/>
    <row r="44094" s="8" customFormat="1" x14ac:dyDescent="0.35"/>
    <row r="44095" s="8" customFormat="1" x14ac:dyDescent="0.35"/>
    <row r="44096" s="8" customFormat="1" x14ac:dyDescent="0.35"/>
    <row r="44097" s="8" customFormat="1" x14ac:dyDescent="0.35"/>
    <row r="44098" s="8" customFormat="1" x14ac:dyDescent="0.35"/>
    <row r="44099" s="8" customFormat="1" x14ac:dyDescent="0.35"/>
    <row r="44100" s="8" customFormat="1" x14ac:dyDescent="0.35"/>
    <row r="44101" s="8" customFormat="1" x14ac:dyDescent="0.35"/>
    <row r="44102" s="8" customFormat="1" x14ac:dyDescent="0.35"/>
    <row r="44103" s="8" customFormat="1" x14ac:dyDescent="0.35"/>
    <row r="44104" s="8" customFormat="1" x14ac:dyDescent="0.35"/>
    <row r="44105" s="8" customFormat="1" x14ac:dyDescent="0.35"/>
    <row r="44106" s="8" customFormat="1" x14ac:dyDescent="0.35"/>
    <row r="44107" s="8" customFormat="1" x14ac:dyDescent="0.35"/>
    <row r="44108" s="8" customFormat="1" x14ac:dyDescent="0.35"/>
    <row r="44109" s="8" customFormat="1" x14ac:dyDescent="0.35"/>
    <row r="44110" s="8" customFormat="1" x14ac:dyDescent="0.35"/>
    <row r="44111" s="8" customFormat="1" x14ac:dyDescent="0.35"/>
    <row r="44112" s="8" customFormat="1" x14ac:dyDescent="0.35"/>
    <row r="44113" s="8" customFormat="1" x14ac:dyDescent="0.35"/>
    <row r="44114" s="8" customFormat="1" x14ac:dyDescent="0.35"/>
    <row r="44115" s="8" customFormat="1" x14ac:dyDescent="0.35"/>
    <row r="44116" s="8" customFormat="1" x14ac:dyDescent="0.35"/>
    <row r="44117" s="8" customFormat="1" x14ac:dyDescent="0.35"/>
    <row r="44118" s="8" customFormat="1" x14ac:dyDescent="0.35"/>
    <row r="44119" s="8" customFormat="1" x14ac:dyDescent="0.35"/>
    <row r="44120" s="8" customFormat="1" x14ac:dyDescent="0.35"/>
    <row r="44121" s="8" customFormat="1" x14ac:dyDescent="0.35"/>
    <row r="44122" s="8" customFormat="1" x14ac:dyDescent="0.35"/>
    <row r="44123" s="8" customFormat="1" x14ac:dyDescent="0.35"/>
    <row r="44124" s="8" customFormat="1" x14ac:dyDescent="0.35"/>
    <row r="44125" s="8" customFormat="1" x14ac:dyDescent="0.35"/>
    <row r="44126" s="8" customFormat="1" x14ac:dyDescent="0.35"/>
    <row r="44127" s="8" customFormat="1" x14ac:dyDescent="0.35"/>
    <row r="44128" s="8" customFormat="1" x14ac:dyDescent="0.35"/>
    <row r="44129" s="8" customFormat="1" x14ac:dyDescent="0.35"/>
    <row r="44130" s="8" customFormat="1" x14ac:dyDescent="0.35"/>
    <row r="44131" s="8" customFormat="1" x14ac:dyDescent="0.35"/>
    <row r="44132" s="8" customFormat="1" x14ac:dyDescent="0.35"/>
    <row r="44133" s="8" customFormat="1" x14ac:dyDescent="0.35"/>
    <row r="44134" s="8" customFormat="1" x14ac:dyDescent="0.35"/>
    <row r="44135" s="8" customFormat="1" x14ac:dyDescent="0.35"/>
    <row r="44136" s="8" customFormat="1" x14ac:dyDescent="0.35"/>
    <row r="44137" s="8" customFormat="1" x14ac:dyDescent="0.35"/>
    <row r="44138" s="8" customFormat="1" x14ac:dyDescent="0.35"/>
    <row r="44139" s="8" customFormat="1" x14ac:dyDescent="0.35"/>
    <row r="44140" s="8" customFormat="1" x14ac:dyDescent="0.35"/>
    <row r="44141" s="8" customFormat="1" x14ac:dyDescent="0.35"/>
    <row r="44142" s="8" customFormat="1" x14ac:dyDescent="0.35"/>
    <row r="44143" s="8" customFormat="1" x14ac:dyDescent="0.35"/>
    <row r="44144" s="8" customFormat="1" x14ac:dyDescent="0.35"/>
    <row r="44145" s="8" customFormat="1" x14ac:dyDescent="0.35"/>
    <row r="44146" s="8" customFormat="1" x14ac:dyDescent="0.35"/>
    <row r="44147" s="8" customFormat="1" x14ac:dyDescent="0.35"/>
    <row r="44148" s="8" customFormat="1" x14ac:dyDescent="0.35"/>
    <row r="44149" s="8" customFormat="1" x14ac:dyDescent="0.35"/>
    <row r="44150" s="8" customFormat="1" x14ac:dyDescent="0.35"/>
    <row r="44151" s="8" customFormat="1" x14ac:dyDescent="0.35"/>
    <row r="44152" s="8" customFormat="1" x14ac:dyDescent="0.35"/>
    <row r="44153" s="8" customFormat="1" x14ac:dyDescent="0.35"/>
    <row r="44154" s="8" customFormat="1" x14ac:dyDescent="0.35"/>
    <row r="44155" s="8" customFormat="1" x14ac:dyDescent="0.35"/>
    <row r="44156" s="8" customFormat="1" x14ac:dyDescent="0.35"/>
    <row r="44157" s="8" customFormat="1" x14ac:dyDescent="0.35"/>
    <row r="44158" s="8" customFormat="1" x14ac:dyDescent="0.35"/>
    <row r="44159" s="8" customFormat="1" x14ac:dyDescent="0.35"/>
    <row r="44160" s="8" customFormat="1" x14ac:dyDescent="0.35"/>
    <row r="44161" s="8" customFormat="1" x14ac:dyDescent="0.35"/>
    <row r="44162" s="8" customFormat="1" x14ac:dyDescent="0.35"/>
    <row r="44163" s="8" customFormat="1" x14ac:dyDescent="0.35"/>
    <row r="44164" s="8" customFormat="1" x14ac:dyDescent="0.35"/>
    <row r="44165" s="8" customFormat="1" x14ac:dyDescent="0.35"/>
    <row r="44166" s="8" customFormat="1" x14ac:dyDescent="0.35"/>
    <row r="44167" s="8" customFormat="1" x14ac:dyDescent="0.35"/>
    <row r="44168" s="8" customFormat="1" x14ac:dyDescent="0.35"/>
    <row r="44169" s="8" customFormat="1" x14ac:dyDescent="0.35"/>
    <row r="44170" s="8" customFormat="1" x14ac:dyDescent="0.35"/>
    <row r="44171" s="8" customFormat="1" x14ac:dyDescent="0.35"/>
    <row r="44172" s="8" customFormat="1" x14ac:dyDescent="0.35"/>
    <row r="44173" s="8" customFormat="1" x14ac:dyDescent="0.35"/>
    <row r="44174" s="8" customFormat="1" x14ac:dyDescent="0.35"/>
    <row r="44175" s="8" customFormat="1" x14ac:dyDescent="0.35"/>
    <row r="44176" s="8" customFormat="1" x14ac:dyDescent="0.35"/>
    <row r="44177" s="8" customFormat="1" x14ac:dyDescent="0.35"/>
    <row r="44178" s="8" customFormat="1" x14ac:dyDescent="0.35"/>
    <row r="44179" s="8" customFormat="1" x14ac:dyDescent="0.35"/>
    <row r="44180" s="8" customFormat="1" x14ac:dyDescent="0.35"/>
    <row r="44181" s="8" customFormat="1" x14ac:dyDescent="0.35"/>
    <row r="44182" s="8" customFormat="1" x14ac:dyDescent="0.35"/>
    <row r="44183" s="8" customFormat="1" x14ac:dyDescent="0.35"/>
    <row r="44184" s="8" customFormat="1" x14ac:dyDescent="0.35"/>
    <row r="44185" s="8" customFormat="1" x14ac:dyDescent="0.35"/>
    <row r="44186" s="8" customFormat="1" x14ac:dyDescent="0.35"/>
    <row r="44187" s="8" customFormat="1" x14ac:dyDescent="0.35"/>
    <row r="44188" s="8" customFormat="1" x14ac:dyDescent="0.35"/>
    <row r="44189" s="8" customFormat="1" x14ac:dyDescent="0.35"/>
    <row r="44190" s="8" customFormat="1" x14ac:dyDescent="0.35"/>
    <row r="44191" s="8" customFormat="1" x14ac:dyDescent="0.35"/>
    <row r="44192" s="8" customFormat="1" x14ac:dyDescent="0.35"/>
    <row r="44193" s="8" customFormat="1" x14ac:dyDescent="0.35"/>
    <row r="44194" s="8" customFormat="1" x14ac:dyDescent="0.35"/>
    <row r="44195" s="8" customFormat="1" x14ac:dyDescent="0.35"/>
    <row r="44196" s="8" customFormat="1" x14ac:dyDescent="0.35"/>
    <row r="44197" s="8" customFormat="1" x14ac:dyDescent="0.35"/>
    <row r="44198" s="8" customFormat="1" x14ac:dyDescent="0.35"/>
    <row r="44199" s="8" customFormat="1" x14ac:dyDescent="0.35"/>
    <row r="44200" s="8" customFormat="1" x14ac:dyDescent="0.35"/>
    <row r="44201" s="8" customFormat="1" x14ac:dyDescent="0.35"/>
    <row r="44202" s="8" customFormat="1" x14ac:dyDescent="0.35"/>
    <row r="44203" s="8" customFormat="1" x14ac:dyDescent="0.35"/>
    <row r="44204" s="8" customFormat="1" x14ac:dyDescent="0.35"/>
    <row r="44205" s="8" customFormat="1" x14ac:dyDescent="0.35"/>
    <row r="44206" s="8" customFormat="1" x14ac:dyDescent="0.35"/>
    <row r="44207" s="8" customFormat="1" x14ac:dyDescent="0.35"/>
    <row r="44208" s="8" customFormat="1" x14ac:dyDescent="0.35"/>
    <row r="44209" s="8" customFormat="1" x14ac:dyDescent="0.35"/>
    <row r="44210" s="8" customFormat="1" x14ac:dyDescent="0.35"/>
    <row r="44211" s="8" customFormat="1" x14ac:dyDescent="0.35"/>
    <row r="44212" s="8" customFormat="1" x14ac:dyDescent="0.35"/>
    <row r="44213" s="8" customFormat="1" x14ac:dyDescent="0.35"/>
    <row r="44214" s="8" customFormat="1" x14ac:dyDescent="0.35"/>
    <row r="44215" s="8" customFormat="1" x14ac:dyDescent="0.35"/>
    <row r="44216" s="8" customFormat="1" x14ac:dyDescent="0.35"/>
    <row r="44217" s="8" customFormat="1" x14ac:dyDescent="0.35"/>
    <row r="44218" s="8" customFormat="1" x14ac:dyDescent="0.35"/>
    <row r="44219" s="8" customFormat="1" x14ac:dyDescent="0.35"/>
    <row r="44220" s="8" customFormat="1" x14ac:dyDescent="0.35"/>
    <row r="44221" s="8" customFormat="1" x14ac:dyDescent="0.35"/>
    <row r="44222" s="8" customFormat="1" x14ac:dyDescent="0.35"/>
    <row r="44223" s="8" customFormat="1" x14ac:dyDescent="0.35"/>
    <row r="44224" s="8" customFormat="1" x14ac:dyDescent="0.35"/>
    <row r="44225" s="8" customFormat="1" x14ac:dyDescent="0.35"/>
    <row r="44226" s="8" customFormat="1" x14ac:dyDescent="0.35"/>
    <row r="44227" s="8" customFormat="1" x14ac:dyDescent="0.35"/>
    <row r="44228" s="8" customFormat="1" x14ac:dyDescent="0.35"/>
    <row r="44229" s="8" customFormat="1" x14ac:dyDescent="0.35"/>
    <row r="44230" s="8" customFormat="1" x14ac:dyDescent="0.35"/>
    <row r="44231" s="8" customFormat="1" x14ac:dyDescent="0.35"/>
    <row r="44232" s="8" customFormat="1" x14ac:dyDescent="0.35"/>
    <row r="44233" s="8" customFormat="1" x14ac:dyDescent="0.35"/>
    <row r="44234" s="8" customFormat="1" x14ac:dyDescent="0.35"/>
    <row r="44235" s="8" customFormat="1" x14ac:dyDescent="0.35"/>
    <row r="44236" s="8" customFormat="1" x14ac:dyDescent="0.35"/>
    <row r="44237" s="8" customFormat="1" x14ac:dyDescent="0.35"/>
    <row r="44238" s="8" customFormat="1" x14ac:dyDescent="0.35"/>
    <row r="44239" s="8" customFormat="1" x14ac:dyDescent="0.35"/>
    <row r="44240" s="8" customFormat="1" x14ac:dyDescent="0.35"/>
    <row r="44241" s="8" customFormat="1" x14ac:dyDescent="0.35"/>
    <row r="44242" s="8" customFormat="1" x14ac:dyDescent="0.35"/>
    <row r="44243" s="8" customFormat="1" x14ac:dyDescent="0.35"/>
    <row r="44244" s="8" customFormat="1" x14ac:dyDescent="0.35"/>
    <row r="44245" s="8" customFormat="1" x14ac:dyDescent="0.35"/>
    <row r="44246" s="8" customFormat="1" x14ac:dyDescent="0.35"/>
    <row r="44247" s="8" customFormat="1" x14ac:dyDescent="0.35"/>
    <row r="44248" s="8" customFormat="1" x14ac:dyDescent="0.35"/>
    <row r="44249" s="8" customFormat="1" x14ac:dyDescent="0.35"/>
    <row r="44250" s="8" customFormat="1" x14ac:dyDescent="0.35"/>
    <row r="44251" s="8" customFormat="1" x14ac:dyDescent="0.35"/>
    <row r="44252" s="8" customFormat="1" x14ac:dyDescent="0.35"/>
    <row r="44253" s="8" customFormat="1" x14ac:dyDescent="0.35"/>
    <row r="44254" s="8" customFormat="1" x14ac:dyDescent="0.35"/>
    <row r="44255" s="8" customFormat="1" x14ac:dyDescent="0.35"/>
    <row r="44256" s="8" customFormat="1" x14ac:dyDescent="0.35"/>
    <row r="44257" s="8" customFormat="1" x14ac:dyDescent="0.35"/>
    <row r="44258" s="8" customFormat="1" x14ac:dyDescent="0.35"/>
    <row r="44259" s="8" customFormat="1" x14ac:dyDescent="0.35"/>
    <row r="44260" s="8" customFormat="1" x14ac:dyDescent="0.35"/>
    <row r="44261" s="8" customFormat="1" x14ac:dyDescent="0.35"/>
    <row r="44262" s="8" customFormat="1" x14ac:dyDescent="0.35"/>
    <row r="44263" s="8" customFormat="1" x14ac:dyDescent="0.35"/>
    <row r="44264" s="8" customFormat="1" x14ac:dyDescent="0.35"/>
    <row r="44265" s="8" customFormat="1" x14ac:dyDescent="0.35"/>
    <row r="44266" s="8" customFormat="1" x14ac:dyDescent="0.35"/>
    <row r="44267" s="8" customFormat="1" x14ac:dyDescent="0.35"/>
    <row r="44268" s="8" customFormat="1" x14ac:dyDescent="0.35"/>
    <row r="44269" s="8" customFormat="1" x14ac:dyDescent="0.35"/>
    <row r="44270" s="8" customFormat="1" x14ac:dyDescent="0.35"/>
    <row r="44271" s="8" customFormat="1" x14ac:dyDescent="0.35"/>
    <row r="44272" s="8" customFormat="1" x14ac:dyDescent="0.35"/>
    <row r="44273" s="8" customFormat="1" x14ac:dyDescent="0.35"/>
    <row r="44274" s="8" customFormat="1" x14ac:dyDescent="0.35"/>
    <row r="44275" s="8" customFormat="1" x14ac:dyDescent="0.35"/>
    <row r="44276" s="8" customFormat="1" x14ac:dyDescent="0.35"/>
    <row r="44277" s="8" customFormat="1" x14ac:dyDescent="0.35"/>
    <row r="44278" s="8" customFormat="1" x14ac:dyDescent="0.35"/>
    <row r="44279" s="8" customFormat="1" x14ac:dyDescent="0.35"/>
    <row r="44280" s="8" customFormat="1" x14ac:dyDescent="0.35"/>
    <row r="44281" s="8" customFormat="1" x14ac:dyDescent="0.35"/>
    <row r="44282" s="8" customFormat="1" x14ac:dyDescent="0.35"/>
    <row r="44283" s="8" customFormat="1" x14ac:dyDescent="0.35"/>
    <row r="44284" s="8" customFormat="1" x14ac:dyDescent="0.35"/>
    <row r="44285" s="8" customFormat="1" x14ac:dyDescent="0.35"/>
    <row r="44286" s="8" customFormat="1" x14ac:dyDescent="0.35"/>
    <row r="44287" s="8" customFormat="1" x14ac:dyDescent="0.35"/>
    <row r="44288" s="8" customFormat="1" x14ac:dyDescent="0.35"/>
    <row r="44289" s="8" customFormat="1" x14ac:dyDescent="0.35"/>
    <row r="44290" s="8" customFormat="1" x14ac:dyDescent="0.35"/>
    <row r="44291" s="8" customFormat="1" x14ac:dyDescent="0.35"/>
    <row r="44292" s="8" customFormat="1" x14ac:dyDescent="0.35"/>
    <row r="44293" s="8" customFormat="1" x14ac:dyDescent="0.35"/>
    <row r="44294" s="8" customFormat="1" x14ac:dyDescent="0.35"/>
    <row r="44295" s="8" customFormat="1" x14ac:dyDescent="0.35"/>
    <row r="44296" s="8" customFormat="1" x14ac:dyDescent="0.35"/>
    <row r="44297" s="8" customFormat="1" x14ac:dyDescent="0.35"/>
    <row r="44298" s="8" customFormat="1" x14ac:dyDescent="0.35"/>
    <row r="44299" s="8" customFormat="1" x14ac:dyDescent="0.35"/>
    <row r="44300" s="8" customFormat="1" x14ac:dyDescent="0.35"/>
    <row r="44301" s="8" customFormat="1" x14ac:dyDescent="0.35"/>
    <row r="44302" s="8" customFormat="1" x14ac:dyDescent="0.35"/>
    <row r="44303" s="8" customFormat="1" x14ac:dyDescent="0.35"/>
    <row r="44304" s="8" customFormat="1" x14ac:dyDescent="0.35"/>
    <row r="44305" s="8" customFormat="1" x14ac:dyDescent="0.35"/>
    <row r="44306" s="8" customFormat="1" x14ac:dyDescent="0.35"/>
    <row r="44307" s="8" customFormat="1" x14ac:dyDescent="0.35"/>
    <row r="44308" s="8" customFormat="1" x14ac:dyDescent="0.35"/>
    <row r="44309" s="8" customFormat="1" x14ac:dyDescent="0.35"/>
    <row r="44310" s="8" customFormat="1" x14ac:dyDescent="0.35"/>
    <row r="44311" s="8" customFormat="1" x14ac:dyDescent="0.35"/>
    <row r="44312" s="8" customFormat="1" x14ac:dyDescent="0.35"/>
    <row r="44313" s="8" customFormat="1" x14ac:dyDescent="0.35"/>
    <row r="44314" s="8" customFormat="1" x14ac:dyDescent="0.35"/>
    <row r="44315" s="8" customFormat="1" x14ac:dyDescent="0.35"/>
    <row r="44316" s="8" customFormat="1" x14ac:dyDescent="0.35"/>
    <row r="44317" s="8" customFormat="1" x14ac:dyDescent="0.35"/>
    <row r="44318" s="8" customFormat="1" x14ac:dyDescent="0.35"/>
    <row r="44319" s="8" customFormat="1" x14ac:dyDescent="0.35"/>
    <row r="44320" s="8" customFormat="1" x14ac:dyDescent="0.35"/>
    <row r="44321" s="8" customFormat="1" x14ac:dyDescent="0.35"/>
    <row r="44322" s="8" customFormat="1" x14ac:dyDescent="0.35"/>
    <row r="44323" s="8" customFormat="1" x14ac:dyDescent="0.35"/>
    <row r="44324" s="8" customFormat="1" x14ac:dyDescent="0.35"/>
    <row r="44325" s="8" customFormat="1" x14ac:dyDescent="0.35"/>
    <row r="44326" s="8" customFormat="1" x14ac:dyDescent="0.35"/>
    <row r="44327" s="8" customFormat="1" x14ac:dyDescent="0.35"/>
    <row r="44328" s="8" customFormat="1" x14ac:dyDescent="0.35"/>
    <row r="44329" s="8" customFormat="1" x14ac:dyDescent="0.35"/>
    <row r="44330" s="8" customFormat="1" x14ac:dyDescent="0.35"/>
    <row r="44331" s="8" customFormat="1" x14ac:dyDescent="0.35"/>
    <row r="44332" s="8" customFormat="1" x14ac:dyDescent="0.35"/>
    <row r="44333" s="8" customFormat="1" x14ac:dyDescent="0.35"/>
    <row r="44334" s="8" customFormat="1" x14ac:dyDescent="0.35"/>
    <row r="44335" s="8" customFormat="1" x14ac:dyDescent="0.35"/>
    <row r="44336" s="8" customFormat="1" x14ac:dyDescent="0.35"/>
    <row r="44337" s="8" customFormat="1" x14ac:dyDescent="0.35"/>
    <row r="44338" s="8" customFormat="1" x14ac:dyDescent="0.35"/>
    <row r="44339" s="8" customFormat="1" x14ac:dyDescent="0.35"/>
    <row r="44340" s="8" customFormat="1" x14ac:dyDescent="0.35"/>
    <row r="44341" s="8" customFormat="1" x14ac:dyDescent="0.35"/>
    <row r="44342" s="8" customFormat="1" x14ac:dyDescent="0.35"/>
    <row r="44343" s="8" customFormat="1" x14ac:dyDescent="0.35"/>
    <row r="44344" s="8" customFormat="1" x14ac:dyDescent="0.35"/>
    <row r="44345" s="8" customFormat="1" x14ac:dyDescent="0.35"/>
    <row r="44346" s="8" customFormat="1" x14ac:dyDescent="0.35"/>
    <row r="44347" s="8" customFormat="1" x14ac:dyDescent="0.35"/>
    <row r="44348" s="8" customFormat="1" x14ac:dyDescent="0.35"/>
    <row r="44349" s="8" customFormat="1" x14ac:dyDescent="0.35"/>
    <row r="44350" s="8" customFormat="1" x14ac:dyDescent="0.35"/>
    <row r="44351" s="8" customFormat="1" x14ac:dyDescent="0.35"/>
    <row r="44352" s="8" customFormat="1" x14ac:dyDescent="0.35"/>
    <row r="44353" s="8" customFormat="1" x14ac:dyDescent="0.35"/>
    <row r="44354" s="8" customFormat="1" x14ac:dyDescent="0.35"/>
    <row r="44355" s="8" customFormat="1" x14ac:dyDescent="0.35"/>
    <row r="44356" s="8" customFormat="1" x14ac:dyDescent="0.35"/>
    <row r="44357" s="8" customFormat="1" x14ac:dyDescent="0.35"/>
    <row r="44358" s="8" customFormat="1" x14ac:dyDescent="0.35"/>
    <row r="44359" s="8" customFormat="1" x14ac:dyDescent="0.35"/>
    <row r="44360" s="8" customFormat="1" x14ac:dyDescent="0.35"/>
    <row r="44361" s="8" customFormat="1" x14ac:dyDescent="0.35"/>
    <row r="44362" s="8" customFormat="1" x14ac:dyDescent="0.35"/>
    <row r="44363" s="8" customFormat="1" x14ac:dyDescent="0.35"/>
    <row r="44364" s="8" customFormat="1" x14ac:dyDescent="0.35"/>
    <row r="44365" s="8" customFormat="1" x14ac:dyDescent="0.35"/>
    <row r="44366" s="8" customFormat="1" x14ac:dyDescent="0.35"/>
    <row r="44367" s="8" customFormat="1" x14ac:dyDescent="0.35"/>
    <row r="44368" s="8" customFormat="1" x14ac:dyDescent="0.35"/>
    <row r="44369" s="8" customFormat="1" x14ac:dyDescent="0.35"/>
    <row r="44370" s="8" customFormat="1" x14ac:dyDescent="0.35"/>
    <row r="44371" s="8" customFormat="1" x14ac:dyDescent="0.35"/>
    <row r="44372" s="8" customFormat="1" x14ac:dyDescent="0.35"/>
    <row r="44373" s="8" customFormat="1" x14ac:dyDescent="0.35"/>
    <row r="44374" s="8" customFormat="1" x14ac:dyDescent="0.35"/>
    <row r="44375" s="8" customFormat="1" x14ac:dyDescent="0.35"/>
    <row r="44376" s="8" customFormat="1" x14ac:dyDescent="0.35"/>
    <row r="44377" s="8" customFormat="1" x14ac:dyDescent="0.35"/>
    <row r="44378" s="8" customFormat="1" x14ac:dyDescent="0.35"/>
    <row r="44379" s="8" customFormat="1" x14ac:dyDescent="0.35"/>
    <row r="44380" s="8" customFormat="1" x14ac:dyDescent="0.35"/>
    <row r="44381" s="8" customFormat="1" x14ac:dyDescent="0.35"/>
    <row r="44382" s="8" customFormat="1" x14ac:dyDescent="0.35"/>
    <row r="44383" s="8" customFormat="1" x14ac:dyDescent="0.35"/>
    <row r="44384" s="8" customFormat="1" x14ac:dyDescent="0.35"/>
    <row r="44385" s="8" customFormat="1" x14ac:dyDescent="0.35"/>
    <row r="44386" s="8" customFormat="1" x14ac:dyDescent="0.35"/>
    <row r="44387" s="8" customFormat="1" x14ac:dyDescent="0.35"/>
    <row r="44388" s="8" customFormat="1" x14ac:dyDescent="0.35"/>
    <row r="44389" s="8" customFormat="1" x14ac:dyDescent="0.35"/>
    <row r="44390" s="8" customFormat="1" x14ac:dyDescent="0.35"/>
    <row r="44391" s="8" customFormat="1" x14ac:dyDescent="0.35"/>
    <row r="44392" s="8" customFormat="1" x14ac:dyDescent="0.35"/>
    <row r="44393" s="8" customFormat="1" x14ac:dyDescent="0.35"/>
    <row r="44394" s="8" customFormat="1" x14ac:dyDescent="0.35"/>
    <row r="44395" s="8" customFormat="1" x14ac:dyDescent="0.35"/>
    <row r="44396" s="8" customFormat="1" x14ac:dyDescent="0.35"/>
    <row r="44397" s="8" customFormat="1" x14ac:dyDescent="0.35"/>
    <row r="44398" s="8" customFormat="1" x14ac:dyDescent="0.35"/>
    <row r="44399" s="8" customFormat="1" x14ac:dyDescent="0.35"/>
    <row r="44400" s="8" customFormat="1" x14ac:dyDescent="0.35"/>
    <row r="44401" s="8" customFormat="1" x14ac:dyDescent="0.35"/>
    <row r="44402" s="8" customFormat="1" x14ac:dyDescent="0.35"/>
    <row r="44403" s="8" customFormat="1" x14ac:dyDescent="0.35"/>
    <row r="44404" s="8" customFormat="1" x14ac:dyDescent="0.35"/>
    <row r="44405" s="8" customFormat="1" x14ac:dyDescent="0.35"/>
    <row r="44406" s="8" customFormat="1" x14ac:dyDescent="0.35"/>
    <row r="44407" s="8" customFormat="1" x14ac:dyDescent="0.35"/>
    <row r="44408" s="8" customFormat="1" x14ac:dyDescent="0.35"/>
    <row r="44409" s="8" customFormat="1" x14ac:dyDescent="0.35"/>
    <row r="44410" s="8" customFormat="1" x14ac:dyDescent="0.35"/>
    <row r="44411" s="8" customFormat="1" x14ac:dyDescent="0.35"/>
    <row r="44412" s="8" customFormat="1" x14ac:dyDescent="0.35"/>
    <row r="44413" s="8" customFormat="1" x14ac:dyDescent="0.35"/>
    <row r="44414" s="8" customFormat="1" x14ac:dyDescent="0.35"/>
    <row r="44415" s="8" customFormat="1" x14ac:dyDescent="0.35"/>
    <row r="44416" s="8" customFormat="1" x14ac:dyDescent="0.35"/>
    <row r="44417" s="8" customFormat="1" x14ac:dyDescent="0.35"/>
    <row r="44418" s="8" customFormat="1" x14ac:dyDescent="0.35"/>
    <row r="44419" s="8" customFormat="1" x14ac:dyDescent="0.35"/>
    <row r="44420" s="8" customFormat="1" x14ac:dyDescent="0.35"/>
    <row r="44421" s="8" customFormat="1" x14ac:dyDescent="0.35"/>
    <row r="44422" s="8" customFormat="1" x14ac:dyDescent="0.35"/>
    <row r="44423" s="8" customFormat="1" x14ac:dyDescent="0.35"/>
    <row r="44424" s="8" customFormat="1" x14ac:dyDescent="0.35"/>
    <row r="44425" s="8" customFormat="1" x14ac:dyDescent="0.35"/>
    <row r="44426" s="8" customFormat="1" x14ac:dyDescent="0.35"/>
    <row r="44427" s="8" customFormat="1" x14ac:dyDescent="0.35"/>
    <row r="44428" s="8" customFormat="1" x14ac:dyDescent="0.35"/>
    <row r="44429" s="8" customFormat="1" x14ac:dyDescent="0.35"/>
    <row r="44430" s="8" customFormat="1" x14ac:dyDescent="0.35"/>
    <row r="44431" s="8" customFormat="1" x14ac:dyDescent="0.35"/>
    <row r="44432" s="8" customFormat="1" x14ac:dyDescent="0.35"/>
    <row r="44433" s="8" customFormat="1" x14ac:dyDescent="0.35"/>
    <row r="44434" s="8" customFormat="1" x14ac:dyDescent="0.35"/>
    <row r="44435" s="8" customFormat="1" x14ac:dyDescent="0.35"/>
    <row r="44436" s="8" customFormat="1" x14ac:dyDescent="0.35"/>
    <row r="44437" s="8" customFormat="1" x14ac:dyDescent="0.35"/>
    <row r="44438" s="8" customFormat="1" x14ac:dyDescent="0.35"/>
    <row r="44439" s="8" customFormat="1" x14ac:dyDescent="0.35"/>
    <row r="44440" s="8" customFormat="1" x14ac:dyDescent="0.35"/>
    <row r="44441" s="8" customFormat="1" x14ac:dyDescent="0.35"/>
    <row r="44442" s="8" customFormat="1" x14ac:dyDescent="0.35"/>
    <row r="44443" s="8" customFormat="1" x14ac:dyDescent="0.35"/>
    <row r="44444" s="8" customFormat="1" x14ac:dyDescent="0.35"/>
    <row r="44445" s="8" customFormat="1" x14ac:dyDescent="0.35"/>
    <row r="44446" s="8" customFormat="1" x14ac:dyDescent="0.35"/>
    <row r="44447" s="8" customFormat="1" x14ac:dyDescent="0.35"/>
    <row r="44448" s="8" customFormat="1" x14ac:dyDescent="0.35"/>
    <row r="44449" s="8" customFormat="1" x14ac:dyDescent="0.35"/>
    <row r="44450" s="8" customFormat="1" x14ac:dyDescent="0.35"/>
    <row r="44451" s="8" customFormat="1" x14ac:dyDescent="0.35"/>
    <row r="44452" s="8" customFormat="1" x14ac:dyDescent="0.35"/>
    <row r="44453" s="8" customFormat="1" x14ac:dyDescent="0.35"/>
    <row r="44454" s="8" customFormat="1" x14ac:dyDescent="0.35"/>
    <row r="44455" s="8" customFormat="1" x14ac:dyDescent="0.35"/>
    <row r="44456" s="8" customFormat="1" x14ac:dyDescent="0.35"/>
    <row r="44457" s="8" customFormat="1" x14ac:dyDescent="0.35"/>
    <row r="44458" s="8" customFormat="1" x14ac:dyDescent="0.35"/>
    <row r="44459" s="8" customFormat="1" x14ac:dyDescent="0.35"/>
    <row r="44460" s="8" customFormat="1" x14ac:dyDescent="0.35"/>
    <row r="44461" s="8" customFormat="1" x14ac:dyDescent="0.35"/>
    <row r="44462" s="8" customFormat="1" x14ac:dyDescent="0.35"/>
    <row r="44463" s="8" customFormat="1" x14ac:dyDescent="0.35"/>
    <row r="44464" s="8" customFormat="1" x14ac:dyDescent="0.35"/>
    <row r="44465" s="8" customFormat="1" x14ac:dyDescent="0.35"/>
    <row r="44466" s="8" customFormat="1" x14ac:dyDescent="0.35"/>
    <row r="44467" s="8" customFormat="1" x14ac:dyDescent="0.35"/>
    <row r="44468" s="8" customFormat="1" x14ac:dyDescent="0.35"/>
    <row r="44469" s="8" customFormat="1" x14ac:dyDescent="0.35"/>
    <row r="44470" s="8" customFormat="1" x14ac:dyDescent="0.35"/>
    <row r="44471" s="8" customFormat="1" x14ac:dyDescent="0.35"/>
    <row r="44472" s="8" customFormat="1" x14ac:dyDescent="0.35"/>
    <row r="44473" s="8" customFormat="1" x14ac:dyDescent="0.35"/>
    <row r="44474" s="8" customFormat="1" x14ac:dyDescent="0.35"/>
    <row r="44475" s="8" customFormat="1" x14ac:dyDescent="0.35"/>
    <row r="44476" s="8" customFormat="1" x14ac:dyDescent="0.35"/>
    <row r="44477" s="8" customFormat="1" x14ac:dyDescent="0.35"/>
    <row r="44478" s="8" customFormat="1" x14ac:dyDescent="0.35"/>
    <row r="44479" s="8" customFormat="1" x14ac:dyDescent="0.35"/>
    <row r="44480" s="8" customFormat="1" x14ac:dyDescent="0.35"/>
    <row r="44481" s="8" customFormat="1" x14ac:dyDescent="0.35"/>
    <row r="44482" s="8" customFormat="1" x14ac:dyDescent="0.35"/>
    <row r="44483" s="8" customFormat="1" x14ac:dyDescent="0.35"/>
    <row r="44484" s="8" customFormat="1" x14ac:dyDescent="0.35"/>
    <row r="44485" s="8" customFormat="1" x14ac:dyDescent="0.35"/>
    <row r="44486" s="8" customFormat="1" x14ac:dyDescent="0.35"/>
    <row r="44487" s="8" customFormat="1" x14ac:dyDescent="0.35"/>
    <row r="44488" s="8" customFormat="1" x14ac:dyDescent="0.35"/>
    <row r="44489" s="8" customFormat="1" x14ac:dyDescent="0.35"/>
    <row r="44490" s="8" customFormat="1" x14ac:dyDescent="0.35"/>
    <row r="44491" s="8" customFormat="1" x14ac:dyDescent="0.35"/>
    <row r="44492" s="8" customFormat="1" x14ac:dyDescent="0.35"/>
    <row r="44493" s="8" customFormat="1" x14ac:dyDescent="0.35"/>
    <row r="44494" s="8" customFormat="1" x14ac:dyDescent="0.35"/>
    <row r="44495" s="8" customFormat="1" x14ac:dyDescent="0.35"/>
    <row r="44496" s="8" customFormat="1" x14ac:dyDescent="0.35"/>
    <row r="44497" s="8" customFormat="1" x14ac:dyDescent="0.35"/>
    <row r="44498" s="8" customFormat="1" x14ac:dyDescent="0.35"/>
    <row r="44499" s="8" customFormat="1" x14ac:dyDescent="0.35"/>
    <row r="44500" s="8" customFormat="1" x14ac:dyDescent="0.35"/>
    <row r="44501" s="8" customFormat="1" x14ac:dyDescent="0.35"/>
    <row r="44502" s="8" customFormat="1" x14ac:dyDescent="0.35"/>
    <row r="44503" s="8" customFormat="1" x14ac:dyDescent="0.35"/>
    <row r="44504" s="8" customFormat="1" x14ac:dyDescent="0.35"/>
    <row r="44505" s="8" customFormat="1" x14ac:dyDescent="0.35"/>
    <row r="44506" s="8" customFormat="1" x14ac:dyDescent="0.35"/>
    <row r="44507" s="8" customFormat="1" x14ac:dyDescent="0.35"/>
    <row r="44508" s="8" customFormat="1" x14ac:dyDescent="0.35"/>
    <row r="44509" s="8" customFormat="1" x14ac:dyDescent="0.35"/>
    <row r="44510" s="8" customFormat="1" x14ac:dyDescent="0.35"/>
    <row r="44511" s="8" customFormat="1" x14ac:dyDescent="0.35"/>
    <row r="44512" s="8" customFormat="1" x14ac:dyDescent="0.35"/>
    <row r="44513" s="8" customFormat="1" x14ac:dyDescent="0.35"/>
    <row r="44514" s="8" customFormat="1" x14ac:dyDescent="0.35"/>
    <row r="44515" s="8" customFormat="1" x14ac:dyDescent="0.35"/>
    <row r="44516" s="8" customFormat="1" x14ac:dyDescent="0.35"/>
    <row r="44517" s="8" customFormat="1" x14ac:dyDescent="0.35"/>
    <row r="44518" s="8" customFormat="1" x14ac:dyDescent="0.35"/>
    <row r="44519" s="8" customFormat="1" x14ac:dyDescent="0.35"/>
    <row r="44520" s="8" customFormat="1" x14ac:dyDescent="0.35"/>
    <row r="44521" s="8" customFormat="1" x14ac:dyDescent="0.35"/>
    <row r="44522" s="8" customFormat="1" x14ac:dyDescent="0.35"/>
    <row r="44523" s="8" customFormat="1" x14ac:dyDescent="0.35"/>
    <row r="44524" s="8" customFormat="1" x14ac:dyDescent="0.35"/>
    <row r="44525" s="8" customFormat="1" x14ac:dyDescent="0.35"/>
    <row r="44526" s="8" customFormat="1" x14ac:dyDescent="0.35"/>
    <row r="44527" s="8" customFormat="1" x14ac:dyDescent="0.35"/>
    <row r="44528" s="8" customFormat="1" x14ac:dyDescent="0.35"/>
    <row r="44529" s="8" customFormat="1" x14ac:dyDescent="0.35"/>
    <row r="44530" s="8" customFormat="1" x14ac:dyDescent="0.35"/>
    <row r="44531" s="8" customFormat="1" x14ac:dyDescent="0.35"/>
    <row r="44532" s="8" customFormat="1" x14ac:dyDescent="0.35"/>
    <row r="44533" s="8" customFormat="1" x14ac:dyDescent="0.35"/>
    <row r="44534" s="8" customFormat="1" x14ac:dyDescent="0.35"/>
    <row r="44535" s="8" customFormat="1" x14ac:dyDescent="0.35"/>
    <row r="44536" s="8" customFormat="1" x14ac:dyDescent="0.35"/>
    <row r="44537" s="8" customFormat="1" x14ac:dyDescent="0.35"/>
    <row r="44538" s="8" customFormat="1" x14ac:dyDescent="0.35"/>
    <row r="44539" s="8" customFormat="1" x14ac:dyDescent="0.35"/>
    <row r="44540" s="8" customFormat="1" x14ac:dyDescent="0.35"/>
    <row r="44541" s="8" customFormat="1" x14ac:dyDescent="0.35"/>
    <row r="44542" s="8" customFormat="1" x14ac:dyDescent="0.35"/>
    <row r="44543" s="8" customFormat="1" x14ac:dyDescent="0.35"/>
    <row r="44544" s="8" customFormat="1" x14ac:dyDescent="0.35"/>
    <row r="44545" s="8" customFormat="1" x14ac:dyDescent="0.35"/>
    <row r="44546" s="8" customFormat="1" x14ac:dyDescent="0.35"/>
    <row r="44547" s="8" customFormat="1" x14ac:dyDescent="0.35"/>
    <row r="44548" s="8" customFormat="1" x14ac:dyDescent="0.35"/>
    <row r="44549" s="8" customFormat="1" x14ac:dyDescent="0.35"/>
    <row r="44550" s="8" customFormat="1" x14ac:dyDescent="0.35"/>
    <row r="44551" s="8" customFormat="1" x14ac:dyDescent="0.35"/>
    <row r="44552" s="8" customFormat="1" x14ac:dyDescent="0.35"/>
    <row r="44553" s="8" customFormat="1" x14ac:dyDescent="0.35"/>
    <row r="44554" s="8" customFormat="1" x14ac:dyDescent="0.35"/>
    <row r="44555" s="8" customFormat="1" x14ac:dyDescent="0.35"/>
    <row r="44556" s="8" customFormat="1" x14ac:dyDescent="0.35"/>
    <row r="44557" s="8" customFormat="1" x14ac:dyDescent="0.35"/>
    <row r="44558" s="8" customFormat="1" x14ac:dyDescent="0.35"/>
    <row r="44559" s="8" customFormat="1" x14ac:dyDescent="0.35"/>
    <row r="44560" s="8" customFormat="1" x14ac:dyDescent="0.35"/>
    <row r="44561" s="8" customFormat="1" x14ac:dyDescent="0.35"/>
    <row r="44562" s="8" customFormat="1" x14ac:dyDescent="0.35"/>
    <row r="44563" s="8" customFormat="1" x14ac:dyDescent="0.35"/>
    <row r="44564" s="8" customFormat="1" x14ac:dyDescent="0.35"/>
    <row r="44565" s="8" customFormat="1" x14ac:dyDescent="0.35"/>
    <row r="44566" s="8" customFormat="1" x14ac:dyDescent="0.35"/>
    <row r="44567" s="8" customFormat="1" x14ac:dyDescent="0.35"/>
    <row r="44568" s="8" customFormat="1" x14ac:dyDescent="0.35"/>
    <row r="44569" s="8" customFormat="1" x14ac:dyDescent="0.35"/>
    <row r="44570" s="8" customFormat="1" x14ac:dyDescent="0.35"/>
    <row r="44571" s="8" customFormat="1" x14ac:dyDescent="0.35"/>
    <row r="44572" s="8" customFormat="1" x14ac:dyDescent="0.35"/>
    <row r="44573" s="8" customFormat="1" x14ac:dyDescent="0.35"/>
    <row r="44574" s="8" customFormat="1" x14ac:dyDescent="0.35"/>
    <row r="44575" s="8" customFormat="1" x14ac:dyDescent="0.35"/>
    <row r="44576" s="8" customFormat="1" x14ac:dyDescent="0.35"/>
    <row r="44577" s="8" customFormat="1" x14ac:dyDescent="0.35"/>
    <row r="44578" s="8" customFormat="1" x14ac:dyDescent="0.35"/>
    <row r="44579" s="8" customFormat="1" x14ac:dyDescent="0.35"/>
    <row r="44580" s="8" customFormat="1" x14ac:dyDescent="0.35"/>
    <row r="44581" s="8" customFormat="1" x14ac:dyDescent="0.35"/>
    <row r="44582" s="8" customFormat="1" x14ac:dyDescent="0.35"/>
    <row r="44583" s="8" customFormat="1" x14ac:dyDescent="0.35"/>
    <row r="44584" s="8" customFormat="1" x14ac:dyDescent="0.35"/>
    <row r="44585" s="8" customFormat="1" x14ac:dyDescent="0.35"/>
    <row r="44586" s="8" customFormat="1" x14ac:dyDescent="0.35"/>
    <row r="44587" s="8" customFormat="1" x14ac:dyDescent="0.35"/>
    <row r="44588" s="8" customFormat="1" x14ac:dyDescent="0.35"/>
    <row r="44589" s="8" customFormat="1" x14ac:dyDescent="0.35"/>
    <row r="44590" s="8" customFormat="1" x14ac:dyDescent="0.35"/>
    <row r="44591" s="8" customFormat="1" x14ac:dyDescent="0.35"/>
    <row r="44592" s="8" customFormat="1" x14ac:dyDescent="0.35"/>
    <row r="44593" s="8" customFormat="1" x14ac:dyDescent="0.35"/>
    <row r="44594" s="8" customFormat="1" x14ac:dyDescent="0.35"/>
    <row r="44595" s="8" customFormat="1" x14ac:dyDescent="0.35"/>
    <row r="44596" s="8" customFormat="1" x14ac:dyDescent="0.35"/>
    <row r="44597" s="8" customFormat="1" x14ac:dyDescent="0.35"/>
    <row r="44598" s="8" customFormat="1" x14ac:dyDescent="0.35"/>
    <row r="44599" s="8" customFormat="1" x14ac:dyDescent="0.35"/>
    <row r="44600" s="8" customFormat="1" x14ac:dyDescent="0.35"/>
    <row r="44601" s="8" customFormat="1" x14ac:dyDescent="0.35"/>
    <row r="44602" s="8" customFormat="1" x14ac:dyDescent="0.35"/>
    <row r="44603" s="8" customFormat="1" x14ac:dyDescent="0.35"/>
    <row r="44604" s="8" customFormat="1" x14ac:dyDescent="0.35"/>
    <row r="44605" s="8" customFormat="1" x14ac:dyDescent="0.35"/>
    <row r="44606" s="8" customFormat="1" x14ac:dyDescent="0.35"/>
    <row r="44607" s="8" customFormat="1" x14ac:dyDescent="0.35"/>
    <row r="44608" s="8" customFormat="1" x14ac:dyDescent="0.35"/>
    <row r="44609" s="8" customFormat="1" x14ac:dyDescent="0.35"/>
    <row r="44610" s="8" customFormat="1" x14ac:dyDescent="0.35"/>
    <row r="44611" s="8" customFormat="1" x14ac:dyDescent="0.35"/>
    <row r="44612" s="8" customFormat="1" x14ac:dyDescent="0.35"/>
    <row r="44613" s="8" customFormat="1" x14ac:dyDescent="0.35"/>
    <row r="44614" s="8" customFormat="1" x14ac:dyDescent="0.35"/>
    <row r="44615" s="8" customFormat="1" x14ac:dyDescent="0.35"/>
    <row r="44616" s="8" customFormat="1" x14ac:dyDescent="0.35"/>
    <row r="44617" s="8" customFormat="1" x14ac:dyDescent="0.35"/>
    <row r="44618" s="8" customFormat="1" x14ac:dyDescent="0.35"/>
    <row r="44619" s="8" customFormat="1" x14ac:dyDescent="0.35"/>
    <row r="44620" s="8" customFormat="1" x14ac:dyDescent="0.35"/>
    <row r="44621" s="8" customFormat="1" x14ac:dyDescent="0.35"/>
    <row r="44622" s="8" customFormat="1" x14ac:dyDescent="0.35"/>
    <row r="44623" s="8" customFormat="1" x14ac:dyDescent="0.35"/>
    <row r="44624" s="8" customFormat="1" x14ac:dyDescent="0.35"/>
    <row r="44625" s="8" customFormat="1" x14ac:dyDescent="0.35"/>
    <row r="44626" s="8" customFormat="1" x14ac:dyDescent="0.35"/>
    <row r="44627" s="8" customFormat="1" x14ac:dyDescent="0.35"/>
    <row r="44628" s="8" customFormat="1" x14ac:dyDescent="0.35"/>
    <row r="44629" s="8" customFormat="1" x14ac:dyDescent="0.35"/>
    <row r="44630" s="8" customFormat="1" x14ac:dyDescent="0.35"/>
    <row r="44631" s="8" customFormat="1" x14ac:dyDescent="0.35"/>
    <row r="44632" s="8" customFormat="1" x14ac:dyDescent="0.35"/>
    <row r="44633" s="8" customFormat="1" x14ac:dyDescent="0.35"/>
    <row r="44634" s="8" customFormat="1" x14ac:dyDescent="0.35"/>
    <row r="44635" s="8" customFormat="1" x14ac:dyDescent="0.35"/>
    <row r="44636" s="8" customFormat="1" x14ac:dyDescent="0.35"/>
    <row r="44637" s="8" customFormat="1" x14ac:dyDescent="0.35"/>
    <row r="44638" s="8" customFormat="1" x14ac:dyDescent="0.35"/>
    <row r="44639" s="8" customFormat="1" x14ac:dyDescent="0.35"/>
    <row r="44640" s="8" customFormat="1" x14ac:dyDescent="0.35"/>
    <row r="44641" s="8" customFormat="1" x14ac:dyDescent="0.35"/>
    <row r="44642" s="8" customFormat="1" x14ac:dyDescent="0.35"/>
    <row r="44643" s="8" customFormat="1" x14ac:dyDescent="0.35"/>
    <row r="44644" s="8" customFormat="1" x14ac:dyDescent="0.35"/>
    <row r="44645" s="8" customFormat="1" x14ac:dyDescent="0.35"/>
    <row r="44646" s="8" customFormat="1" x14ac:dyDescent="0.35"/>
    <row r="44647" s="8" customFormat="1" x14ac:dyDescent="0.35"/>
    <row r="44648" s="8" customFormat="1" x14ac:dyDescent="0.35"/>
    <row r="44649" s="8" customFormat="1" x14ac:dyDescent="0.35"/>
    <row r="44650" s="8" customFormat="1" x14ac:dyDescent="0.35"/>
    <row r="44651" s="8" customFormat="1" x14ac:dyDescent="0.35"/>
    <row r="44652" s="8" customFormat="1" x14ac:dyDescent="0.35"/>
    <row r="44653" s="8" customFormat="1" x14ac:dyDescent="0.35"/>
    <row r="44654" s="8" customFormat="1" x14ac:dyDescent="0.35"/>
    <row r="44655" s="8" customFormat="1" x14ac:dyDescent="0.35"/>
    <row r="44656" s="8" customFormat="1" x14ac:dyDescent="0.35"/>
    <row r="44657" s="8" customFormat="1" x14ac:dyDescent="0.35"/>
    <row r="44658" s="8" customFormat="1" x14ac:dyDescent="0.35"/>
    <row r="44659" s="8" customFormat="1" x14ac:dyDescent="0.35"/>
    <row r="44660" s="8" customFormat="1" x14ac:dyDescent="0.35"/>
    <row r="44661" s="8" customFormat="1" x14ac:dyDescent="0.35"/>
    <row r="44662" s="8" customFormat="1" x14ac:dyDescent="0.35"/>
    <row r="44663" s="8" customFormat="1" x14ac:dyDescent="0.35"/>
    <row r="44664" s="8" customFormat="1" x14ac:dyDescent="0.35"/>
    <row r="44665" s="8" customFormat="1" x14ac:dyDescent="0.35"/>
    <row r="44666" s="8" customFormat="1" x14ac:dyDescent="0.35"/>
    <row r="44667" s="8" customFormat="1" x14ac:dyDescent="0.35"/>
    <row r="44668" s="8" customFormat="1" x14ac:dyDescent="0.35"/>
    <row r="44669" s="8" customFormat="1" x14ac:dyDescent="0.35"/>
    <row r="44670" s="8" customFormat="1" x14ac:dyDescent="0.35"/>
    <row r="44671" s="8" customFormat="1" x14ac:dyDescent="0.35"/>
    <row r="44672" s="8" customFormat="1" x14ac:dyDescent="0.35"/>
    <row r="44673" s="8" customFormat="1" x14ac:dyDescent="0.35"/>
    <row r="44674" s="8" customFormat="1" x14ac:dyDescent="0.35"/>
    <row r="44675" s="8" customFormat="1" x14ac:dyDescent="0.35"/>
    <row r="44676" s="8" customFormat="1" x14ac:dyDescent="0.35"/>
    <row r="44677" s="8" customFormat="1" x14ac:dyDescent="0.35"/>
    <row r="44678" s="8" customFormat="1" x14ac:dyDescent="0.35"/>
    <row r="44679" s="8" customFormat="1" x14ac:dyDescent="0.35"/>
    <row r="44680" s="8" customFormat="1" x14ac:dyDescent="0.35"/>
    <row r="44681" s="8" customFormat="1" x14ac:dyDescent="0.35"/>
    <row r="44682" s="8" customFormat="1" x14ac:dyDescent="0.35"/>
    <row r="44683" s="8" customFormat="1" x14ac:dyDescent="0.35"/>
    <row r="44684" s="8" customFormat="1" x14ac:dyDescent="0.35"/>
    <row r="44685" s="8" customFormat="1" x14ac:dyDescent="0.35"/>
    <row r="44686" s="8" customFormat="1" x14ac:dyDescent="0.35"/>
    <row r="44687" s="8" customFormat="1" x14ac:dyDescent="0.35"/>
    <row r="44688" s="8" customFormat="1" x14ac:dyDescent="0.35"/>
    <row r="44689" s="8" customFormat="1" x14ac:dyDescent="0.35"/>
    <row r="44690" s="8" customFormat="1" x14ac:dyDescent="0.35"/>
    <row r="44691" s="8" customFormat="1" x14ac:dyDescent="0.35"/>
    <row r="44692" s="8" customFormat="1" x14ac:dyDescent="0.35"/>
    <row r="44693" s="8" customFormat="1" x14ac:dyDescent="0.35"/>
    <row r="44694" s="8" customFormat="1" x14ac:dyDescent="0.35"/>
    <row r="44695" s="8" customFormat="1" x14ac:dyDescent="0.35"/>
    <row r="44696" s="8" customFormat="1" x14ac:dyDescent="0.35"/>
    <row r="44697" s="8" customFormat="1" x14ac:dyDescent="0.35"/>
    <row r="44698" s="8" customFormat="1" x14ac:dyDescent="0.35"/>
    <row r="44699" s="8" customFormat="1" x14ac:dyDescent="0.35"/>
    <row r="44700" s="8" customFormat="1" x14ac:dyDescent="0.35"/>
    <row r="44701" s="8" customFormat="1" x14ac:dyDescent="0.35"/>
    <row r="44702" s="8" customFormat="1" x14ac:dyDescent="0.35"/>
    <row r="44703" s="8" customFormat="1" x14ac:dyDescent="0.35"/>
    <row r="44704" s="8" customFormat="1" x14ac:dyDescent="0.35"/>
    <row r="44705" s="8" customFormat="1" x14ac:dyDescent="0.35"/>
    <row r="44706" s="8" customFormat="1" x14ac:dyDescent="0.35"/>
    <row r="44707" s="8" customFormat="1" x14ac:dyDescent="0.35"/>
    <row r="44708" s="8" customFormat="1" x14ac:dyDescent="0.35"/>
    <row r="44709" s="8" customFormat="1" x14ac:dyDescent="0.35"/>
    <row r="44710" s="8" customFormat="1" x14ac:dyDescent="0.35"/>
    <row r="44711" s="8" customFormat="1" x14ac:dyDescent="0.35"/>
    <row r="44712" s="8" customFormat="1" x14ac:dyDescent="0.35"/>
    <row r="44713" s="8" customFormat="1" x14ac:dyDescent="0.35"/>
    <row r="44714" s="8" customFormat="1" x14ac:dyDescent="0.35"/>
    <row r="44715" s="8" customFormat="1" x14ac:dyDescent="0.35"/>
    <row r="44716" s="8" customFormat="1" x14ac:dyDescent="0.35"/>
    <row r="44717" s="8" customFormat="1" x14ac:dyDescent="0.35"/>
    <row r="44718" s="8" customFormat="1" x14ac:dyDescent="0.35"/>
    <row r="44719" s="8" customFormat="1" x14ac:dyDescent="0.35"/>
    <row r="44720" s="8" customFormat="1" x14ac:dyDescent="0.35"/>
    <row r="44721" s="8" customFormat="1" x14ac:dyDescent="0.35"/>
    <row r="44722" s="8" customFormat="1" x14ac:dyDescent="0.35"/>
    <row r="44723" s="8" customFormat="1" x14ac:dyDescent="0.35"/>
    <row r="44724" s="8" customFormat="1" x14ac:dyDescent="0.35"/>
    <row r="44725" s="8" customFormat="1" x14ac:dyDescent="0.35"/>
    <row r="44726" s="8" customFormat="1" x14ac:dyDescent="0.35"/>
    <row r="44727" s="8" customFormat="1" x14ac:dyDescent="0.35"/>
    <row r="44728" s="8" customFormat="1" x14ac:dyDescent="0.35"/>
    <row r="44729" s="8" customFormat="1" x14ac:dyDescent="0.35"/>
    <row r="44730" s="8" customFormat="1" x14ac:dyDescent="0.35"/>
    <row r="44731" s="8" customFormat="1" x14ac:dyDescent="0.35"/>
    <row r="44732" s="8" customFormat="1" x14ac:dyDescent="0.35"/>
    <row r="44733" s="8" customFormat="1" x14ac:dyDescent="0.35"/>
    <row r="44734" s="8" customFormat="1" x14ac:dyDescent="0.35"/>
    <row r="44735" s="8" customFormat="1" x14ac:dyDescent="0.35"/>
    <row r="44736" s="8" customFormat="1" x14ac:dyDescent="0.35"/>
    <row r="44737" s="8" customFormat="1" x14ac:dyDescent="0.35"/>
    <row r="44738" s="8" customFormat="1" x14ac:dyDescent="0.35"/>
    <row r="44739" s="8" customFormat="1" x14ac:dyDescent="0.35"/>
    <row r="44740" s="8" customFormat="1" x14ac:dyDescent="0.35"/>
    <row r="44741" s="8" customFormat="1" x14ac:dyDescent="0.35"/>
    <row r="44742" s="8" customFormat="1" x14ac:dyDescent="0.35"/>
    <row r="44743" s="8" customFormat="1" x14ac:dyDescent="0.35"/>
    <row r="44744" s="8" customFormat="1" x14ac:dyDescent="0.35"/>
    <row r="44745" s="8" customFormat="1" x14ac:dyDescent="0.35"/>
    <row r="44746" s="8" customFormat="1" x14ac:dyDescent="0.35"/>
    <row r="44747" s="8" customFormat="1" x14ac:dyDescent="0.35"/>
    <row r="44748" s="8" customFormat="1" x14ac:dyDescent="0.35"/>
    <row r="44749" s="8" customFormat="1" x14ac:dyDescent="0.35"/>
    <row r="44750" s="8" customFormat="1" x14ac:dyDescent="0.35"/>
    <row r="44751" s="8" customFormat="1" x14ac:dyDescent="0.35"/>
    <row r="44752" s="8" customFormat="1" x14ac:dyDescent="0.35"/>
    <row r="44753" s="8" customFormat="1" x14ac:dyDescent="0.35"/>
    <row r="44754" s="8" customFormat="1" x14ac:dyDescent="0.35"/>
    <row r="44755" s="8" customFormat="1" x14ac:dyDescent="0.35"/>
    <row r="44756" s="8" customFormat="1" x14ac:dyDescent="0.35"/>
    <row r="44757" s="8" customFormat="1" x14ac:dyDescent="0.35"/>
    <row r="44758" s="8" customFormat="1" x14ac:dyDescent="0.35"/>
    <row r="44759" s="8" customFormat="1" x14ac:dyDescent="0.35"/>
    <row r="44760" s="8" customFormat="1" x14ac:dyDescent="0.35"/>
    <row r="44761" s="8" customFormat="1" x14ac:dyDescent="0.35"/>
    <row r="44762" s="8" customFormat="1" x14ac:dyDescent="0.35"/>
    <row r="44763" s="8" customFormat="1" x14ac:dyDescent="0.35"/>
    <row r="44764" s="8" customFormat="1" x14ac:dyDescent="0.35"/>
    <row r="44765" s="8" customFormat="1" x14ac:dyDescent="0.35"/>
    <row r="44766" s="8" customFormat="1" x14ac:dyDescent="0.35"/>
    <row r="44767" s="8" customFormat="1" x14ac:dyDescent="0.35"/>
    <row r="44768" s="8" customFormat="1" x14ac:dyDescent="0.35"/>
    <row r="44769" s="8" customFormat="1" x14ac:dyDescent="0.35"/>
    <row r="44770" s="8" customFormat="1" x14ac:dyDescent="0.35"/>
    <row r="44771" s="8" customFormat="1" x14ac:dyDescent="0.35"/>
    <row r="44772" s="8" customFormat="1" x14ac:dyDescent="0.35"/>
    <row r="44773" s="8" customFormat="1" x14ac:dyDescent="0.35"/>
    <row r="44774" s="8" customFormat="1" x14ac:dyDescent="0.35"/>
    <row r="44775" s="8" customFormat="1" x14ac:dyDescent="0.35"/>
    <row r="44776" s="8" customFormat="1" x14ac:dyDescent="0.35"/>
    <row r="44777" s="8" customFormat="1" x14ac:dyDescent="0.35"/>
    <row r="44778" s="8" customFormat="1" x14ac:dyDescent="0.35"/>
    <row r="44779" s="8" customFormat="1" x14ac:dyDescent="0.35"/>
    <row r="44780" s="8" customFormat="1" x14ac:dyDescent="0.35"/>
    <row r="44781" s="8" customFormat="1" x14ac:dyDescent="0.35"/>
    <row r="44782" s="8" customFormat="1" x14ac:dyDescent="0.35"/>
    <row r="44783" s="8" customFormat="1" x14ac:dyDescent="0.35"/>
    <row r="44784" s="8" customFormat="1" x14ac:dyDescent="0.35"/>
    <row r="44785" s="8" customFormat="1" x14ac:dyDescent="0.35"/>
    <row r="44786" s="8" customFormat="1" x14ac:dyDescent="0.35"/>
    <row r="44787" s="8" customFormat="1" x14ac:dyDescent="0.35"/>
    <row r="44788" s="8" customFormat="1" x14ac:dyDescent="0.35"/>
    <row r="44789" s="8" customFormat="1" x14ac:dyDescent="0.35"/>
    <row r="44790" s="8" customFormat="1" x14ac:dyDescent="0.35"/>
    <row r="44791" s="8" customFormat="1" x14ac:dyDescent="0.35"/>
    <row r="44792" s="8" customFormat="1" x14ac:dyDescent="0.35"/>
    <row r="44793" s="8" customFormat="1" x14ac:dyDescent="0.35"/>
    <row r="44794" s="8" customFormat="1" x14ac:dyDescent="0.35"/>
    <row r="44795" s="8" customFormat="1" x14ac:dyDescent="0.35"/>
    <row r="44796" s="8" customFormat="1" x14ac:dyDescent="0.35"/>
    <row r="44797" s="8" customFormat="1" x14ac:dyDescent="0.35"/>
    <row r="44798" s="8" customFormat="1" x14ac:dyDescent="0.35"/>
    <row r="44799" s="8" customFormat="1" x14ac:dyDescent="0.35"/>
    <row r="44800" s="8" customFormat="1" x14ac:dyDescent="0.35"/>
    <row r="44801" s="8" customFormat="1" x14ac:dyDescent="0.35"/>
    <row r="44802" s="8" customFormat="1" x14ac:dyDescent="0.35"/>
    <row r="44803" s="8" customFormat="1" x14ac:dyDescent="0.35"/>
    <row r="44804" s="8" customFormat="1" x14ac:dyDescent="0.35"/>
    <row r="44805" s="8" customFormat="1" x14ac:dyDescent="0.35"/>
    <row r="44806" s="8" customFormat="1" x14ac:dyDescent="0.35"/>
    <row r="44807" s="8" customFormat="1" x14ac:dyDescent="0.35"/>
    <row r="44808" s="8" customFormat="1" x14ac:dyDescent="0.35"/>
    <row r="44809" s="8" customFormat="1" x14ac:dyDescent="0.35"/>
    <row r="44810" s="8" customFormat="1" x14ac:dyDescent="0.35"/>
    <row r="44811" s="8" customFormat="1" x14ac:dyDescent="0.35"/>
    <row r="44812" s="8" customFormat="1" x14ac:dyDescent="0.35"/>
    <row r="44813" s="8" customFormat="1" x14ac:dyDescent="0.35"/>
    <row r="44814" s="8" customFormat="1" x14ac:dyDescent="0.35"/>
    <row r="44815" s="8" customFormat="1" x14ac:dyDescent="0.35"/>
    <row r="44816" s="8" customFormat="1" x14ac:dyDescent="0.35"/>
    <row r="44817" s="8" customFormat="1" x14ac:dyDescent="0.35"/>
    <row r="44818" s="8" customFormat="1" x14ac:dyDescent="0.35"/>
    <row r="44819" s="8" customFormat="1" x14ac:dyDescent="0.35"/>
    <row r="44820" s="8" customFormat="1" x14ac:dyDescent="0.35"/>
    <row r="44821" s="8" customFormat="1" x14ac:dyDescent="0.35"/>
    <row r="44822" s="8" customFormat="1" x14ac:dyDescent="0.35"/>
    <row r="44823" s="8" customFormat="1" x14ac:dyDescent="0.35"/>
    <row r="44824" s="8" customFormat="1" x14ac:dyDescent="0.35"/>
    <row r="44825" s="8" customFormat="1" x14ac:dyDescent="0.35"/>
    <row r="44826" s="8" customFormat="1" x14ac:dyDescent="0.35"/>
    <row r="44827" s="8" customFormat="1" x14ac:dyDescent="0.35"/>
    <row r="44828" s="8" customFormat="1" x14ac:dyDescent="0.35"/>
    <row r="44829" s="8" customFormat="1" x14ac:dyDescent="0.35"/>
    <row r="44830" s="8" customFormat="1" x14ac:dyDescent="0.35"/>
    <row r="44831" s="8" customFormat="1" x14ac:dyDescent="0.35"/>
    <row r="44832" s="8" customFormat="1" x14ac:dyDescent="0.35"/>
    <row r="44833" s="8" customFormat="1" x14ac:dyDescent="0.35"/>
    <row r="44834" s="8" customFormat="1" x14ac:dyDescent="0.35"/>
    <row r="44835" s="8" customFormat="1" x14ac:dyDescent="0.35"/>
    <row r="44836" s="8" customFormat="1" x14ac:dyDescent="0.35"/>
    <row r="44837" s="8" customFormat="1" x14ac:dyDescent="0.35"/>
    <row r="44838" s="8" customFormat="1" x14ac:dyDescent="0.35"/>
    <row r="44839" s="8" customFormat="1" x14ac:dyDescent="0.35"/>
    <row r="44840" s="8" customFormat="1" x14ac:dyDescent="0.35"/>
    <row r="44841" s="8" customFormat="1" x14ac:dyDescent="0.35"/>
    <row r="44842" s="8" customFormat="1" x14ac:dyDescent="0.35"/>
    <row r="44843" s="8" customFormat="1" x14ac:dyDescent="0.35"/>
    <row r="44844" s="8" customFormat="1" x14ac:dyDescent="0.35"/>
    <row r="44845" s="8" customFormat="1" x14ac:dyDescent="0.35"/>
    <row r="44846" s="8" customFormat="1" x14ac:dyDescent="0.35"/>
    <row r="44847" s="8" customFormat="1" x14ac:dyDescent="0.35"/>
    <row r="44848" s="8" customFormat="1" x14ac:dyDescent="0.35"/>
    <row r="44849" s="8" customFormat="1" x14ac:dyDescent="0.35"/>
    <row r="44850" s="8" customFormat="1" x14ac:dyDescent="0.35"/>
    <row r="44851" s="8" customFormat="1" x14ac:dyDescent="0.35"/>
    <row r="44852" s="8" customFormat="1" x14ac:dyDescent="0.35"/>
    <row r="44853" s="8" customFormat="1" x14ac:dyDescent="0.35"/>
    <row r="44854" s="8" customFormat="1" x14ac:dyDescent="0.35"/>
    <row r="44855" s="8" customFormat="1" x14ac:dyDescent="0.35"/>
    <row r="44856" s="8" customFormat="1" x14ac:dyDescent="0.35"/>
    <row r="44857" s="8" customFormat="1" x14ac:dyDescent="0.35"/>
    <row r="44858" s="8" customFormat="1" x14ac:dyDescent="0.35"/>
    <row r="44859" s="8" customFormat="1" x14ac:dyDescent="0.35"/>
    <row r="44860" s="8" customFormat="1" x14ac:dyDescent="0.35"/>
    <row r="44861" s="8" customFormat="1" x14ac:dyDescent="0.35"/>
    <row r="44862" s="8" customFormat="1" x14ac:dyDescent="0.35"/>
    <row r="44863" s="8" customFormat="1" x14ac:dyDescent="0.35"/>
    <row r="44864" s="8" customFormat="1" x14ac:dyDescent="0.35"/>
    <row r="44865" s="8" customFormat="1" x14ac:dyDescent="0.35"/>
    <row r="44866" s="8" customFormat="1" x14ac:dyDescent="0.35"/>
    <row r="44867" s="8" customFormat="1" x14ac:dyDescent="0.35"/>
    <row r="44868" s="8" customFormat="1" x14ac:dyDescent="0.35"/>
    <row r="44869" s="8" customFormat="1" x14ac:dyDescent="0.35"/>
    <row r="44870" s="8" customFormat="1" x14ac:dyDescent="0.35"/>
    <row r="44871" s="8" customFormat="1" x14ac:dyDescent="0.35"/>
    <row r="44872" s="8" customFormat="1" x14ac:dyDescent="0.35"/>
    <row r="44873" s="8" customFormat="1" x14ac:dyDescent="0.35"/>
    <row r="44874" s="8" customFormat="1" x14ac:dyDescent="0.35"/>
    <row r="44875" s="8" customFormat="1" x14ac:dyDescent="0.35"/>
    <row r="44876" s="8" customFormat="1" x14ac:dyDescent="0.35"/>
    <row r="44877" s="8" customFormat="1" x14ac:dyDescent="0.35"/>
    <row r="44878" s="8" customFormat="1" x14ac:dyDescent="0.35"/>
    <row r="44879" s="8" customFormat="1" x14ac:dyDescent="0.35"/>
    <row r="44880" s="8" customFormat="1" x14ac:dyDescent="0.35"/>
    <row r="44881" s="8" customFormat="1" x14ac:dyDescent="0.35"/>
    <row r="44882" s="8" customFormat="1" x14ac:dyDescent="0.35"/>
    <row r="44883" s="8" customFormat="1" x14ac:dyDescent="0.35"/>
    <row r="44884" s="8" customFormat="1" x14ac:dyDescent="0.35"/>
    <row r="44885" s="8" customFormat="1" x14ac:dyDescent="0.35"/>
    <row r="44886" s="8" customFormat="1" x14ac:dyDescent="0.35"/>
    <row r="44887" s="8" customFormat="1" x14ac:dyDescent="0.35"/>
    <row r="44888" s="8" customFormat="1" x14ac:dyDescent="0.35"/>
    <row r="44889" s="8" customFormat="1" x14ac:dyDescent="0.35"/>
    <row r="44890" s="8" customFormat="1" x14ac:dyDescent="0.35"/>
    <row r="44891" s="8" customFormat="1" x14ac:dyDescent="0.35"/>
    <row r="44892" s="8" customFormat="1" x14ac:dyDescent="0.35"/>
    <row r="44893" s="8" customFormat="1" x14ac:dyDescent="0.35"/>
    <row r="44894" s="8" customFormat="1" x14ac:dyDescent="0.35"/>
    <row r="44895" s="8" customFormat="1" x14ac:dyDescent="0.35"/>
    <row r="44896" s="8" customFormat="1" x14ac:dyDescent="0.35"/>
    <row r="44897" s="8" customFormat="1" x14ac:dyDescent="0.35"/>
    <row r="44898" s="8" customFormat="1" x14ac:dyDescent="0.35"/>
    <row r="44899" s="8" customFormat="1" x14ac:dyDescent="0.35"/>
    <row r="44900" s="8" customFormat="1" x14ac:dyDescent="0.35"/>
    <row r="44901" s="8" customFormat="1" x14ac:dyDescent="0.35"/>
    <row r="44902" s="8" customFormat="1" x14ac:dyDescent="0.35"/>
    <row r="44903" s="8" customFormat="1" x14ac:dyDescent="0.35"/>
    <row r="44904" s="8" customFormat="1" x14ac:dyDescent="0.35"/>
    <row r="44905" s="8" customFormat="1" x14ac:dyDescent="0.35"/>
    <row r="44906" s="8" customFormat="1" x14ac:dyDescent="0.35"/>
    <row r="44907" s="8" customFormat="1" x14ac:dyDescent="0.35"/>
    <row r="44908" s="8" customFormat="1" x14ac:dyDescent="0.35"/>
    <row r="44909" s="8" customFormat="1" x14ac:dyDescent="0.35"/>
    <row r="44910" s="8" customFormat="1" x14ac:dyDescent="0.35"/>
    <row r="44911" s="8" customFormat="1" x14ac:dyDescent="0.35"/>
    <row r="44912" s="8" customFormat="1" x14ac:dyDescent="0.35"/>
    <row r="44913" s="8" customFormat="1" x14ac:dyDescent="0.35"/>
    <row r="44914" s="8" customFormat="1" x14ac:dyDescent="0.35"/>
    <row r="44915" s="8" customFormat="1" x14ac:dyDescent="0.35"/>
    <row r="44916" s="8" customFormat="1" x14ac:dyDescent="0.35"/>
    <row r="44917" s="8" customFormat="1" x14ac:dyDescent="0.35"/>
    <row r="44918" s="8" customFormat="1" x14ac:dyDescent="0.35"/>
    <row r="44919" s="8" customFormat="1" x14ac:dyDescent="0.35"/>
    <row r="44920" s="8" customFormat="1" x14ac:dyDescent="0.35"/>
    <row r="44921" s="8" customFormat="1" x14ac:dyDescent="0.35"/>
    <row r="44922" s="8" customFormat="1" x14ac:dyDescent="0.35"/>
    <row r="44923" s="8" customFormat="1" x14ac:dyDescent="0.35"/>
    <row r="44924" s="8" customFormat="1" x14ac:dyDescent="0.35"/>
    <row r="44925" s="8" customFormat="1" x14ac:dyDescent="0.35"/>
    <row r="44926" s="8" customFormat="1" x14ac:dyDescent="0.35"/>
    <row r="44927" s="8" customFormat="1" x14ac:dyDescent="0.35"/>
    <row r="44928" s="8" customFormat="1" x14ac:dyDescent="0.35"/>
    <row r="44929" s="8" customFormat="1" x14ac:dyDescent="0.35"/>
    <row r="44930" s="8" customFormat="1" x14ac:dyDescent="0.35"/>
    <row r="44931" s="8" customFormat="1" x14ac:dyDescent="0.35"/>
    <row r="44932" s="8" customFormat="1" x14ac:dyDescent="0.35"/>
    <row r="44933" s="8" customFormat="1" x14ac:dyDescent="0.35"/>
    <row r="44934" s="8" customFormat="1" x14ac:dyDescent="0.35"/>
    <row r="44935" s="8" customFormat="1" x14ac:dyDescent="0.35"/>
    <row r="44936" s="8" customFormat="1" x14ac:dyDescent="0.35"/>
    <row r="44937" s="8" customFormat="1" x14ac:dyDescent="0.35"/>
    <row r="44938" s="8" customFormat="1" x14ac:dyDescent="0.35"/>
    <row r="44939" s="8" customFormat="1" x14ac:dyDescent="0.35"/>
    <row r="44940" s="8" customFormat="1" x14ac:dyDescent="0.35"/>
    <row r="44941" s="8" customFormat="1" x14ac:dyDescent="0.35"/>
    <row r="44942" s="8" customFormat="1" x14ac:dyDescent="0.35"/>
    <row r="44943" s="8" customFormat="1" x14ac:dyDescent="0.35"/>
    <row r="44944" s="8" customFormat="1" x14ac:dyDescent="0.35"/>
    <row r="44945" s="8" customFormat="1" x14ac:dyDescent="0.35"/>
    <row r="44946" s="8" customFormat="1" x14ac:dyDescent="0.35"/>
    <row r="44947" s="8" customFormat="1" x14ac:dyDescent="0.35"/>
    <row r="44948" s="8" customFormat="1" x14ac:dyDescent="0.35"/>
    <row r="44949" s="8" customFormat="1" x14ac:dyDescent="0.35"/>
    <row r="44950" s="8" customFormat="1" x14ac:dyDescent="0.35"/>
    <row r="44951" s="8" customFormat="1" x14ac:dyDescent="0.35"/>
    <row r="44952" s="8" customFormat="1" x14ac:dyDescent="0.35"/>
    <row r="44953" s="8" customFormat="1" x14ac:dyDescent="0.35"/>
    <row r="44954" s="8" customFormat="1" x14ac:dyDescent="0.35"/>
    <row r="44955" s="8" customFormat="1" x14ac:dyDescent="0.35"/>
    <row r="44956" s="8" customFormat="1" x14ac:dyDescent="0.35"/>
    <row r="44957" s="8" customFormat="1" x14ac:dyDescent="0.35"/>
    <row r="44958" s="8" customFormat="1" x14ac:dyDescent="0.35"/>
    <row r="44959" s="8" customFormat="1" x14ac:dyDescent="0.35"/>
    <row r="44960" s="8" customFormat="1" x14ac:dyDescent="0.35"/>
    <row r="44961" s="8" customFormat="1" x14ac:dyDescent="0.35"/>
    <row r="44962" s="8" customFormat="1" x14ac:dyDescent="0.35"/>
    <row r="44963" s="8" customFormat="1" x14ac:dyDescent="0.35"/>
    <row r="44964" s="8" customFormat="1" x14ac:dyDescent="0.35"/>
    <row r="44965" s="8" customFormat="1" x14ac:dyDescent="0.35"/>
    <row r="44966" s="8" customFormat="1" x14ac:dyDescent="0.35"/>
    <row r="44967" s="8" customFormat="1" x14ac:dyDescent="0.35"/>
    <row r="44968" s="8" customFormat="1" x14ac:dyDescent="0.35"/>
    <row r="44969" s="8" customFormat="1" x14ac:dyDescent="0.35"/>
    <row r="44970" s="8" customFormat="1" x14ac:dyDescent="0.35"/>
    <row r="44971" s="8" customFormat="1" x14ac:dyDescent="0.35"/>
    <row r="44972" s="8" customFormat="1" x14ac:dyDescent="0.35"/>
    <row r="44973" s="8" customFormat="1" x14ac:dyDescent="0.35"/>
    <row r="44974" s="8" customFormat="1" x14ac:dyDescent="0.35"/>
    <row r="44975" s="8" customFormat="1" x14ac:dyDescent="0.35"/>
    <row r="44976" s="8" customFormat="1" x14ac:dyDescent="0.35"/>
    <row r="44977" s="8" customFormat="1" x14ac:dyDescent="0.35"/>
    <row r="44978" s="8" customFormat="1" x14ac:dyDescent="0.35"/>
    <row r="44979" s="8" customFormat="1" x14ac:dyDescent="0.35"/>
    <row r="44980" s="8" customFormat="1" x14ac:dyDescent="0.35"/>
    <row r="44981" s="8" customFormat="1" x14ac:dyDescent="0.35"/>
    <row r="44982" s="8" customFormat="1" x14ac:dyDescent="0.35"/>
    <row r="44983" s="8" customFormat="1" x14ac:dyDescent="0.35"/>
    <row r="44984" s="8" customFormat="1" x14ac:dyDescent="0.35"/>
    <row r="44985" s="8" customFormat="1" x14ac:dyDescent="0.35"/>
    <row r="44986" s="8" customFormat="1" x14ac:dyDescent="0.35"/>
    <row r="44987" s="8" customFormat="1" x14ac:dyDescent="0.35"/>
    <row r="44988" s="8" customFormat="1" x14ac:dyDescent="0.35"/>
    <row r="44989" s="8" customFormat="1" x14ac:dyDescent="0.35"/>
    <row r="44990" s="8" customFormat="1" x14ac:dyDescent="0.35"/>
    <row r="44991" s="8" customFormat="1" x14ac:dyDescent="0.35"/>
    <row r="44992" s="8" customFormat="1" x14ac:dyDescent="0.35"/>
    <row r="44993" s="8" customFormat="1" x14ac:dyDescent="0.35"/>
    <row r="44994" s="8" customFormat="1" x14ac:dyDescent="0.35"/>
    <row r="44995" s="8" customFormat="1" x14ac:dyDescent="0.35"/>
    <row r="44996" s="8" customFormat="1" x14ac:dyDescent="0.35"/>
    <row r="44997" s="8" customFormat="1" x14ac:dyDescent="0.35"/>
    <row r="44998" s="8" customFormat="1" x14ac:dyDescent="0.35"/>
    <row r="44999" s="8" customFormat="1" x14ac:dyDescent="0.35"/>
    <row r="45000" s="8" customFormat="1" x14ac:dyDescent="0.35"/>
    <row r="45001" s="8" customFormat="1" x14ac:dyDescent="0.35"/>
    <row r="45002" s="8" customFormat="1" x14ac:dyDescent="0.35"/>
    <row r="45003" s="8" customFormat="1" x14ac:dyDescent="0.35"/>
    <row r="45004" s="8" customFormat="1" x14ac:dyDescent="0.35"/>
    <row r="45005" s="8" customFormat="1" x14ac:dyDescent="0.35"/>
    <row r="45006" s="8" customFormat="1" x14ac:dyDescent="0.35"/>
    <row r="45007" s="8" customFormat="1" x14ac:dyDescent="0.35"/>
    <row r="45008" s="8" customFormat="1" x14ac:dyDescent="0.35"/>
    <row r="45009" s="8" customFormat="1" x14ac:dyDescent="0.35"/>
    <row r="45010" s="8" customFormat="1" x14ac:dyDescent="0.35"/>
    <row r="45011" s="8" customFormat="1" x14ac:dyDescent="0.35"/>
    <row r="45012" s="8" customFormat="1" x14ac:dyDescent="0.35"/>
    <row r="45013" s="8" customFormat="1" x14ac:dyDescent="0.35"/>
    <row r="45014" s="8" customFormat="1" x14ac:dyDescent="0.35"/>
    <row r="45015" s="8" customFormat="1" x14ac:dyDescent="0.35"/>
    <row r="45016" s="8" customFormat="1" x14ac:dyDescent="0.35"/>
    <row r="45017" s="8" customFormat="1" x14ac:dyDescent="0.35"/>
    <row r="45018" s="8" customFormat="1" x14ac:dyDescent="0.35"/>
    <row r="45019" s="8" customFormat="1" x14ac:dyDescent="0.35"/>
    <row r="45020" s="8" customFormat="1" x14ac:dyDescent="0.35"/>
    <row r="45021" s="8" customFormat="1" x14ac:dyDescent="0.35"/>
    <row r="45022" s="8" customFormat="1" x14ac:dyDescent="0.35"/>
    <row r="45023" s="8" customFormat="1" x14ac:dyDescent="0.35"/>
    <row r="45024" s="8" customFormat="1" x14ac:dyDescent="0.35"/>
    <row r="45025" s="8" customFormat="1" x14ac:dyDescent="0.35"/>
    <row r="45026" s="8" customFormat="1" x14ac:dyDescent="0.35"/>
    <row r="45027" s="8" customFormat="1" x14ac:dyDescent="0.35"/>
    <row r="45028" s="8" customFormat="1" x14ac:dyDescent="0.35"/>
    <row r="45029" s="8" customFormat="1" x14ac:dyDescent="0.35"/>
    <row r="45030" s="8" customFormat="1" x14ac:dyDescent="0.35"/>
    <row r="45031" s="8" customFormat="1" x14ac:dyDescent="0.35"/>
    <row r="45032" s="8" customFormat="1" x14ac:dyDescent="0.35"/>
    <row r="45033" s="8" customFormat="1" x14ac:dyDescent="0.35"/>
    <row r="45034" s="8" customFormat="1" x14ac:dyDescent="0.35"/>
    <row r="45035" s="8" customFormat="1" x14ac:dyDescent="0.35"/>
    <row r="45036" s="8" customFormat="1" x14ac:dyDescent="0.35"/>
    <row r="45037" s="8" customFormat="1" x14ac:dyDescent="0.35"/>
    <row r="45038" s="8" customFormat="1" x14ac:dyDescent="0.35"/>
    <row r="45039" s="8" customFormat="1" x14ac:dyDescent="0.35"/>
    <row r="45040" s="8" customFormat="1" x14ac:dyDescent="0.35"/>
    <row r="45041" s="8" customFormat="1" x14ac:dyDescent="0.35"/>
    <row r="45042" s="8" customFormat="1" x14ac:dyDescent="0.35"/>
    <row r="45043" s="8" customFormat="1" x14ac:dyDescent="0.35"/>
    <row r="45044" s="8" customFormat="1" x14ac:dyDescent="0.35"/>
    <row r="45045" s="8" customFormat="1" x14ac:dyDescent="0.35"/>
    <row r="45046" s="8" customFormat="1" x14ac:dyDescent="0.35"/>
    <row r="45047" s="8" customFormat="1" x14ac:dyDescent="0.35"/>
    <row r="45048" s="8" customFormat="1" x14ac:dyDescent="0.35"/>
    <row r="45049" s="8" customFormat="1" x14ac:dyDescent="0.35"/>
    <row r="45050" s="8" customFormat="1" x14ac:dyDescent="0.35"/>
    <row r="45051" s="8" customFormat="1" x14ac:dyDescent="0.35"/>
    <row r="45052" s="8" customFormat="1" x14ac:dyDescent="0.35"/>
    <row r="45053" s="8" customFormat="1" x14ac:dyDescent="0.35"/>
    <row r="45054" s="8" customFormat="1" x14ac:dyDescent="0.35"/>
    <row r="45055" s="8" customFormat="1" x14ac:dyDescent="0.35"/>
    <row r="45056" s="8" customFormat="1" x14ac:dyDescent="0.35"/>
    <row r="45057" s="8" customFormat="1" x14ac:dyDescent="0.35"/>
    <row r="45058" s="8" customFormat="1" x14ac:dyDescent="0.35"/>
    <row r="45059" s="8" customFormat="1" x14ac:dyDescent="0.35"/>
    <row r="45060" s="8" customFormat="1" x14ac:dyDescent="0.35"/>
    <row r="45061" s="8" customFormat="1" x14ac:dyDescent="0.35"/>
    <row r="45062" s="8" customFormat="1" x14ac:dyDescent="0.35"/>
    <row r="45063" s="8" customFormat="1" x14ac:dyDescent="0.35"/>
    <row r="45064" s="8" customFormat="1" x14ac:dyDescent="0.35"/>
    <row r="45065" s="8" customFormat="1" x14ac:dyDescent="0.35"/>
    <row r="45066" s="8" customFormat="1" x14ac:dyDescent="0.35"/>
    <row r="45067" s="8" customFormat="1" x14ac:dyDescent="0.35"/>
    <row r="45068" s="8" customFormat="1" x14ac:dyDescent="0.35"/>
    <row r="45069" s="8" customFormat="1" x14ac:dyDescent="0.35"/>
    <row r="45070" s="8" customFormat="1" x14ac:dyDescent="0.35"/>
    <row r="45071" s="8" customFormat="1" x14ac:dyDescent="0.35"/>
    <row r="45072" s="8" customFormat="1" x14ac:dyDescent="0.35"/>
    <row r="45073" s="8" customFormat="1" x14ac:dyDescent="0.35"/>
    <row r="45074" s="8" customFormat="1" x14ac:dyDescent="0.35"/>
    <row r="45075" s="8" customFormat="1" x14ac:dyDescent="0.35"/>
    <row r="45076" s="8" customFormat="1" x14ac:dyDescent="0.35"/>
    <row r="45077" s="8" customFormat="1" x14ac:dyDescent="0.35"/>
    <row r="45078" s="8" customFormat="1" x14ac:dyDescent="0.35"/>
    <row r="45079" s="8" customFormat="1" x14ac:dyDescent="0.35"/>
    <row r="45080" s="8" customFormat="1" x14ac:dyDescent="0.35"/>
    <row r="45081" s="8" customFormat="1" x14ac:dyDescent="0.35"/>
    <row r="45082" s="8" customFormat="1" x14ac:dyDescent="0.35"/>
    <row r="45083" s="8" customFormat="1" x14ac:dyDescent="0.35"/>
    <row r="45084" s="8" customFormat="1" x14ac:dyDescent="0.35"/>
    <row r="45085" s="8" customFormat="1" x14ac:dyDescent="0.35"/>
    <row r="45086" s="8" customFormat="1" x14ac:dyDescent="0.35"/>
    <row r="45087" s="8" customFormat="1" x14ac:dyDescent="0.35"/>
    <row r="45088" s="8" customFormat="1" x14ac:dyDescent="0.35"/>
    <row r="45089" s="8" customFormat="1" x14ac:dyDescent="0.35"/>
    <row r="45090" s="8" customFormat="1" x14ac:dyDescent="0.35"/>
    <row r="45091" s="8" customFormat="1" x14ac:dyDescent="0.35"/>
    <row r="45092" s="8" customFormat="1" x14ac:dyDescent="0.35"/>
    <row r="45093" s="8" customFormat="1" x14ac:dyDescent="0.35"/>
    <row r="45094" s="8" customFormat="1" x14ac:dyDescent="0.35"/>
    <row r="45095" s="8" customFormat="1" x14ac:dyDescent="0.35"/>
    <row r="45096" s="8" customFormat="1" x14ac:dyDescent="0.35"/>
    <row r="45097" s="8" customFormat="1" x14ac:dyDescent="0.35"/>
    <row r="45098" s="8" customFormat="1" x14ac:dyDescent="0.35"/>
    <row r="45099" s="8" customFormat="1" x14ac:dyDescent="0.35"/>
    <row r="45100" s="8" customFormat="1" x14ac:dyDescent="0.35"/>
    <row r="45101" s="8" customFormat="1" x14ac:dyDescent="0.35"/>
    <row r="45102" s="8" customFormat="1" x14ac:dyDescent="0.35"/>
    <row r="45103" s="8" customFormat="1" x14ac:dyDescent="0.35"/>
    <row r="45104" s="8" customFormat="1" x14ac:dyDescent="0.35"/>
    <row r="45105" s="8" customFormat="1" x14ac:dyDescent="0.35"/>
    <row r="45106" s="8" customFormat="1" x14ac:dyDescent="0.35"/>
    <row r="45107" s="8" customFormat="1" x14ac:dyDescent="0.35"/>
    <row r="45108" s="8" customFormat="1" x14ac:dyDescent="0.35"/>
    <row r="45109" s="8" customFormat="1" x14ac:dyDescent="0.35"/>
    <row r="45110" s="8" customFormat="1" x14ac:dyDescent="0.35"/>
    <row r="45111" s="8" customFormat="1" x14ac:dyDescent="0.35"/>
    <row r="45112" s="8" customFormat="1" x14ac:dyDescent="0.35"/>
    <row r="45113" s="8" customFormat="1" x14ac:dyDescent="0.35"/>
    <row r="45114" s="8" customFormat="1" x14ac:dyDescent="0.35"/>
    <row r="45115" s="8" customFormat="1" x14ac:dyDescent="0.35"/>
    <row r="45116" s="8" customFormat="1" x14ac:dyDescent="0.35"/>
    <row r="45117" s="8" customFormat="1" x14ac:dyDescent="0.35"/>
    <row r="45118" s="8" customFormat="1" x14ac:dyDescent="0.35"/>
    <row r="45119" s="8" customFormat="1" x14ac:dyDescent="0.35"/>
    <row r="45120" s="8" customFormat="1" x14ac:dyDescent="0.35"/>
    <row r="45121" s="8" customFormat="1" x14ac:dyDescent="0.35"/>
    <row r="45122" s="8" customFormat="1" x14ac:dyDescent="0.35"/>
    <row r="45123" s="8" customFormat="1" x14ac:dyDescent="0.35"/>
    <row r="45124" s="8" customFormat="1" x14ac:dyDescent="0.35"/>
    <row r="45125" s="8" customFormat="1" x14ac:dyDescent="0.35"/>
    <row r="45126" s="8" customFormat="1" x14ac:dyDescent="0.35"/>
    <row r="45127" s="8" customFormat="1" x14ac:dyDescent="0.35"/>
    <row r="45128" s="8" customFormat="1" x14ac:dyDescent="0.35"/>
    <row r="45129" s="8" customFormat="1" x14ac:dyDescent="0.35"/>
    <row r="45130" s="8" customFormat="1" x14ac:dyDescent="0.35"/>
    <row r="45131" s="8" customFormat="1" x14ac:dyDescent="0.35"/>
    <row r="45132" s="8" customFormat="1" x14ac:dyDescent="0.35"/>
    <row r="45133" s="8" customFormat="1" x14ac:dyDescent="0.35"/>
    <row r="45134" s="8" customFormat="1" x14ac:dyDescent="0.35"/>
    <row r="45135" s="8" customFormat="1" x14ac:dyDescent="0.35"/>
    <row r="45136" s="8" customFormat="1" x14ac:dyDescent="0.35"/>
    <row r="45137" s="8" customFormat="1" x14ac:dyDescent="0.35"/>
    <row r="45138" s="8" customFormat="1" x14ac:dyDescent="0.35"/>
    <row r="45139" s="8" customFormat="1" x14ac:dyDescent="0.35"/>
    <row r="45140" s="8" customFormat="1" x14ac:dyDescent="0.35"/>
    <row r="45141" s="8" customFormat="1" x14ac:dyDescent="0.35"/>
    <row r="45142" s="8" customFormat="1" x14ac:dyDescent="0.35"/>
    <row r="45143" s="8" customFormat="1" x14ac:dyDescent="0.35"/>
    <row r="45144" s="8" customFormat="1" x14ac:dyDescent="0.35"/>
    <row r="45145" s="8" customFormat="1" x14ac:dyDescent="0.35"/>
    <row r="45146" s="8" customFormat="1" x14ac:dyDescent="0.35"/>
    <row r="45147" s="8" customFormat="1" x14ac:dyDescent="0.35"/>
    <row r="45148" s="8" customFormat="1" x14ac:dyDescent="0.35"/>
    <row r="45149" s="8" customFormat="1" x14ac:dyDescent="0.35"/>
    <row r="45150" s="8" customFormat="1" x14ac:dyDescent="0.35"/>
    <row r="45151" s="8" customFormat="1" x14ac:dyDescent="0.35"/>
    <row r="45152" s="8" customFormat="1" x14ac:dyDescent="0.35"/>
    <row r="45153" s="8" customFormat="1" x14ac:dyDescent="0.35"/>
    <row r="45154" s="8" customFormat="1" x14ac:dyDescent="0.35"/>
    <row r="45155" s="8" customFormat="1" x14ac:dyDescent="0.35"/>
    <row r="45156" s="8" customFormat="1" x14ac:dyDescent="0.35"/>
    <row r="45157" s="8" customFormat="1" x14ac:dyDescent="0.35"/>
    <row r="45158" s="8" customFormat="1" x14ac:dyDescent="0.35"/>
    <row r="45159" s="8" customFormat="1" x14ac:dyDescent="0.35"/>
    <row r="45160" s="8" customFormat="1" x14ac:dyDescent="0.35"/>
    <row r="45161" s="8" customFormat="1" x14ac:dyDescent="0.35"/>
    <row r="45162" s="8" customFormat="1" x14ac:dyDescent="0.35"/>
    <row r="45163" s="8" customFormat="1" x14ac:dyDescent="0.35"/>
    <row r="45164" s="8" customFormat="1" x14ac:dyDescent="0.35"/>
    <row r="45165" s="8" customFormat="1" x14ac:dyDescent="0.35"/>
    <row r="45166" s="8" customFormat="1" x14ac:dyDescent="0.35"/>
    <row r="45167" s="8" customFormat="1" x14ac:dyDescent="0.35"/>
    <row r="45168" s="8" customFormat="1" x14ac:dyDescent="0.35"/>
    <row r="45169" s="8" customFormat="1" x14ac:dyDescent="0.35"/>
    <row r="45170" s="8" customFormat="1" x14ac:dyDescent="0.35"/>
    <row r="45171" s="8" customFormat="1" x14ac:dyDescent="0.35"/>
    <row r="45172" s="8" customFormat="1" x14ac:dyDescent="0.35"/>
    <row r="45173" s="8" customFormat="1" x14ac:dyDescent="0.35"/>
    <row r="45174" s="8" customFormat="1" x14ac:dyDescent="0.35"/>
    <row r="45175" s="8" customFormat="1" x14ac:dyDescent="0.35"/>
    <row r="45176" s="8" customFormat="1" x14ac:dyDescent="0.35"/>
    <row r="45177" s="8" customFormat="1" x14ac:dyDescent="0.35"/>
    <row r="45178" s="8" customFormat="1" x14ac:dyDescent="0.35"/>
    <row r="45179" s="8" customFormat="1" x14ac:dyDescent="0.35"/>
    <row r="45180" s="8" customFormat="1" x14ac:dyDescent="0.35"/>
    <row r="45181" s="8" customFormat="1" x14ac:dyDescent="0.35"/>
    <row r="45182" s="8" customFormat="1" x14ac:dyDescent="0.35"/>
    <row r="45183" s="8" customFormat="1" x14ac:dyDescent="0.35"/>
    <row r="45184" s="8" customFormat="1" x14ac:dyDescent="0.35"/>
    <row r="45185" s="8" customFormat="1" x14ac:dyDescent="0.35"/>
    <row r="45186" s="8" customFormat="1" x14ac:dyDescent="0.35"/>
    <row r="45187" s="8" customFormat="1" x14ac:dyDescent="0.35"/>
    <row r="45188" s="8" customFormat="1" x14ac:dyDescent="0.35"/>
    <row r="45189" s="8" customFormat="1" x14ac:dyDescent="0.35"/>
    <row r="45190" s="8" customFormat="1" x14ac:dyDescent="0.35"/>
    <row r="45191" s="8" customFormat="1" x14ac:dyDescent="0.35"/>
    <row r="45192" s="8" customFormat="1" x14ac:dyDescent="0.35"/>
    <row r="45193" s="8" customFormat="1" x14ac:dyDescent="0.35"/>
    <row r="45194" s="8" customFormat="1" x14ac:dyDescent="0.35"/>
    <row r="45195" s="8" customFormat="1" x14ac:dyDescent="0.35"/>
    <row r="45196" s="8" customFormat="1" x14ac:dyDescent="0.35"/>
    <row r="45197" s="8" customFormat="1" x14ac:dyDescent="0.35"/>
    <row r="45198" s="8" customFormat="1" x14ac:dyDescent="0.35"/>
    <row r="45199" s="8" customFormat="1" x14ac:dyDescent="0.35"/>
    <row r="45200" s="8" customFormat="1" x14ac:dyDescent="0.35"/>
    <row r="45201" s="8" customFormat="1" x14ac:dyDescent="0.35"/>
    <row r="45202" s="8" customFormat="1" x14ac:dyDescent="0.35"/>
    <row r="45203" s="8" customFormat="1" x14ac:dyDescent="0.35"/>
    <row r="45204" s="8" customFormat="1" x14ac:dyDescent="0.35"/>
    <row r="45205" s="8" customFormat="1" x14ac:dyDescent="0.35"/>
    <row r="45206" s="8" customFormat="1" x14ac:dyDescent="0.35"/>
    <row r="45207" s="8" customFormat="1" x14ac:dyDescent="0.35"/>
    <row r="45208" s="8" customFormat="1" x14ac:dyDescent="0.35"/>
    <row r="45209" s="8" customFormat="1" x14ac:dyDescent="0.35"/>
    <row r="45210" s="8" customFormat="1" x14ac:dyDescent="0.35"/>
    <row r="45211" s="8" customFormat="1" x14ac:dyDescent="0.35"/>
    <row r="45212" s="8" customFormat="1" x14ac:dyDescent="0.35"/>
    <row r="45213" s="8" customFormat="1" x14ac:dyDescent="0.35"/>
    <row r="45214" s="8" customFormat="1" x14ac:dyDescent="0.35"/>
    <row r="45215" s="8" customFormat="1" x14ac:dyDescent="0.35"/>
    <row r="45216" s="8" customFormat="1" x14ac:dyDescent="0.35"/>
    <row r="45217" s="8" customFormat="1" x14ac:dyDescent="0.35"/>
    <row r="45218" s="8" customFormat="1" x14ac:dyDescent="0.35"/>
    <row r="45219" s="8" customFormat="1" x14ac:dyDescent="0.35"/>
    <row r="45220" s="8" customFormat="1" x14ac:dyDescent="0.35"/>
    <row r="45221" s="8" customFormat="1" x14ac:dyDescent="0.35"/>
    <row r="45222" s="8" customFormat="1" x14ac:dyDescent="0.35"/>
    <row r="45223" s="8" customFormat="1" x14ac:dyDescent="0.35"/>
    <row r="45224" s="8" customFormat="1" x14ac:dyDescent="0.35"/>
    <row r="45225" s="8" customFormat="1" x14ac:dyDescent="0.35"/>
    <row r="45226" s="8" customFormat="1" x14ac:dyDescent="0.35"/>
    <row r="45227" s="8" customFormat="1" x14ac:dyDescent="0.35"/>
    <row r="45228" s="8" customFormat="1" x14ac:dyDescent="0.35"/>
    <row r="45229" s="8" customFormat="1" x14ac:dyDescent="0.35"/>
    <row r="45230" s="8" customFormat="1" x14ac:dyDescent="0.35"/>
    <row r="45231" s="8" customFormat="1" x14ac:dyDescent="0.35"/>
    <row r="45232" s="8" customFormat="1" x14ac:dyDescent="0.35"/>
    <row r="45233" s="8" customFormat="1" x14ac:dyDescent="0.35"/>
    <row r="45234" s="8" customFormat="1" x14ac:dyDescent="0.35"/>
    <row r="45235" s="8" customFormat="1" x14ac:dyDescent="0.35"/>
    <row r="45236" s="8" customFormat="1" x14ac:dyDescent="0.35"/>
    <row r="45237" s="8" customFormat="1" x14ac:dyDescent="0.35"/>
    <row r="45238" s="8" customFormat="1" x14ac:dyDescent="0.35"/>
    <row r="45239" s="8" customFormat="1" x14ac:dyDescent="0.35"/>
    <row r="45240" s="8" customFormat="1" x14ac:dyDescent="0.35"/>
    <row r="45241" s="8" customFormat="1" x14ac:dyDescent="0.35"/>
    <row r="45242" s="8" customFormat="1" x14ac:dyDescent="0.35"/>
    <row r="45243" s="8" customFormat="1" x14ac:dyDescent="0.35"/>
    <row r="45244" s="8" customFormat="1" x14ac:dyDescent="0.35"/>
    <row r="45245" s="8" customFormat="1" x14ac:dyDescent="0.35"/>
    <row r="45246" s="8" customFormat="1" x14ac:dyDescent="0.35"/>
    <row r="45247" s="8" customFormat="1" x14ac:dyDescent="0.35"/>
    <row r="45248" s="8" customFormat="1" x14ac:dyDescent="0.35"/>
    <row r="45249" s="8" customFormat="1" x14ac:dyDescent="0.35"/>
    <row r="45250" s="8" customFormat="1" x14ac:dyDescent="0.35"/>
    <row r="45251" s="8" customFormat="1" x14ac:dyDescent="0.35"/>
    <row r="45252" s="8" customFormat="1" x14ac:dyDescent="0.35"/>
    <row r="45253" s="8" customFormat="1" x14ac:dyDescent="0.35"/>
    <row r="45254" s="8" customFormat="1" x14ac:dyDescent="0.35"/>
    <row r="45255" s="8" customFormat="1" x14ac:dyDescent="0.35"/>
    <row r="45256" s="8" customFormat="1" x14ac:dyDescent="0.35"/>
    <row r="45257" s="8" customFormat="1" x14ac:dyDescent="0.35"/>
    <row r="45258" s="8" customFormat="1" x14ac:dyDescent="0.35"/>
    <row r="45259" s="8" customFormat="1" x14ac:dyDescent="0.35"/>
    <row r="45260" s="8" customFormat="1" x14ac:dyDescent="0.35"/>
    <row r="45261" s="8" customFormat="1" x14ac:dyDescent="0.35"/>
    <row r="45262" s="8" customFormat="1" x14ac:dyDescent="0.35"/>
    <row r="45263" s="8" customFormat="1" x14ac:dyDescent="0.35"/>
    <row r="45264" s="8" customFormat="1" x14ac:dyDescent="0.35"/>
    <row r="45265" s="8" customFormat="1" x14ac:dyDescent="0.35"/>
    <row r="45266" s="8" customFormat="1" x14ac:dyDescent="0.35"/>
    <row r="45267" s="8" customFormat="1" x14ac:dyDescent="0.35"/>
    <row r="45268" s="8" customFormat="1" x14ac:dyDescent="0.35"/>
    <row r="45269" s="8" customFormat="1" x14ac:dyDescent="0.35"/>
    <row r="45270" s="8" customFormat="1" x14ac:dyDescent="0.35"/>
    <row r="45271" s="8" customFormat="1" x14ac:dyDescent="0.35"/>
    <row r="45272" s="8" customFormat="1" x14ac:dyDescent="0.35"/>
    <row r="45273" s="8" customFormat="1" x14ac:dyDescent="0.35"/>
    <row r="45274" s="8" customFormat="1" x14ac:dyDescent="0.35"/>
    <row r="45275" s="8" customFormat="1" x14ac:dyDescent="0.35"/>
    <row r="45276" s="8" customFormat="1" x14ac:dyDescent="0.35"/>
    <row r="45277" s="8" customFormat="1" x14ac:dyDescent="0.35"/>
    <row r="45278" s="8" customFormat="1" x14ac:dyDescent="0.35"/>
    <row r="45279" s="8" customFormat="1" x14ac:dyDescent="0.35"/>
    <row r="45280" s="8" customFormat="1" x14ac:dyDescent="0.35"/>
    <row r="45281" s="8" customFormat="1" x14ac:dyDescent="0.35"/>
    <row r="45282" s="8" customFormat="1" x14ac:dyDescent="0.35"/>
    <row r="45283" s="8" customFormat="1" x14ac:dyDescent="0.35"/>
    <row r="45284" s="8" customFormat="1" x14ac:dyDescent="0.35"/>
    <row r="45285" s="8" customFormat="1" x14ac:dyDescent="0.35"/>
    <row r="45286" s="8" customFormat="1" x14ac:dyDescent="0.35"/>
    <row r="45287" s="8" customFormat="1" x14ac:dyDescent="0.35"/>
    <row r="45288" s="8" customFormat="1" x14ac:dyDescent="0.35"/>
    <row r="45289" s="8" customFormat="1" x14ac:dyDescent="0.35"/>
    <row r="45290" s="8" customFormat="1" x14ac:dyDescent="0.35"/>
    <row r="45291" s="8" customFormat="1" x14ac:dyDescent="0.35"/>
    <row r="45292" s="8" customFormat="1" x14ac:dyDescent="0.35"/>
    <row r="45293" s="8" customFormat="1" x14ac:dyDescent="0.35"/>
    <row r="45294" s="8" customFormat="1" x14ac:dyDescent="0.35"/>
    <row r="45295" s="8" customFormat="1" x14ac:dyDescent="0.35"/>
    <row r="45296" s="8" customFormat="1" x14ac:dyDescent="0.35"/>
    <row r="45297" s="8" customFormat="1" x14ac:dyDescent="0.35"/>
    <row r="45298" s="8" customFormat="1" x14ac:dyDescent="0.35"/>
    <row r="45299" s="8" customFormat="1" x14ac:dyDescent="0.35"/>
    <row r="45300" s="8" customFormat="1" x14ac:dyDescent="0.35"/>
    <row r="45301" s="8" customFormat="1" x14ac:dyDescent="0.35"/>
    <row r="45302" s="8" customFormat="1" x14ac:dyDescent="0.35"/>
    <row r="45303" s="8" customFormat="1" x14ac:dyDescent="0.35"/>
    <row r="45304" s="8" customFormat="1" x14ac:dyDescent="0.35"/>
    <row r="45305" s="8" customFormat="1" x14ac:dyDescent="0.35"/>
    <row r="45306" s="8" customFormat="1" x14ac:dyDescent="0.35"/>
    <row r="45307" s="8" customFormat="1" x14ac:dyDescent="0.35"/>
    <row r="45308" s="8" customFormat="1" x14ac:dyDescent="0.35"/>
    <row r="45309" s="8" customFormat="1" x14ac:dyDescent="0.35"/>
    <row r="45310" s="8" customFormat="1" x14ac:dyDescent="0.35"/>
    <row r="45311" s="8" customFormat="1" x14ac:dyDescent="0.35"/>
    <row r="45312" s="8" customFormat="1" x14ac:dyDescent="0.35"/>
    <row r="45313" s="8" customFormat="1" x14ac:dyDescent="0.35"/>
    <row r="45314" s="8" customFormat="1" x14ac:dyDescent="0.35"/>
    <row r="45315" s="8" customFormat="1" x14ac:dyDescent="0.35"/>
    <row r="45316" s="8" customFormat="1" x14ac:dyDescent="0.35"/>
    <row r="45317" s="8" customFormat="1" x14ac:dyDescent="0.35"/>
    <row r="45318" s="8" customFormat="1" x14ac:dyDescent="0.35"/>
    <row r="45319" s="8" customFormat="1" x14ac:dyDescent="0.35"/>
    <row r="45320" s="8" customFormat="1" x14ac:dyDescent="0.35"/>
    <row r="45321" s="8" customFormat="1" x14ac:dyDescent="0.35"/>
    <row r="45322" s="8" customFormat="1" x14ac:dyDescent="0.35"/>
    <row r="45323" s="8" customFormat="1" x14ac:dyDescent="0.35"/>
    <row r="45324" s="8" customFormat="1" x14ac:dyDescent="0.35"/>
    <row r="45325" s="8" customFormat="1" x14ac:dyDescent="0.35"/>
    <row r="45326" s="8" customFormat="1" x14ac:dyDescent="0.35"/>
    <row r="45327" s="8" customFormat="1" x14ac:dyDescent="0.35"/>
    <row r="45328" s="8" customFormat="1" x14ac:dyDescent="0.35"/>
    <row r="45329" s="8" customFormat="1" x14ac:dyDescent="0.35"/>
    <row r="45330" s="8" customFormat="1" x14ac:dyDescent="0.35"/>
    <row r="45331" s="8" customFormat="1" x14ac:dyDescent="0.35"/>
    <row r="45332" s="8" customFormat="1" x14ac:dyDescent="0.35"/>
    <row r="45333" s="8" customFormat="1" x14ac:dyDescent="0.35"/>
    <row r="45334" s="8" customFormat="1" x14ac:dyDescent="0.35"/>
    <row r="45335" s="8" customFormat="1" x14ac:dyDescent="0.35"/>
    <row r="45336" s="8" customFormat="1" x14ac:dyDescent="0.35"/>
    <row r="45337" s="8" customFormat="1" x14ac:dyDescent="0.35"/>
    <row r="45338" s="8" customFormat="1" x14ac:dyDescent="0.35"/>
    <row r="45339" s="8" customFormat="1" x14ac:dyDescent="0.35"/>
    <row r="45340" s="8" customFormat="1" x14ac:dyDescent="0.35"/>
    <row r="45341" s="8" customFormat="1" x14ac:dyDescent="0.35"/>
    <row r="45342" s="8" customFormat="1" x14ac:dyDescent="0.35"/>
    <row r="45343" s="8" customFormat="1" x14ac:dyDescent="0.35"/>
    <row r="45344" s="8" customFormat="1" x14ac:dyDescent="0.35"/>
    <row r="45345" s="8" customFormat="1" x14ac:dyDescent="0.35"/>
    <row r="45346" s="8" customFormat="1" x14ac:dyDescent="0.35"/>
    <row r="45347" s="8" customFormat="1" x14ac:dyDescent="0.35"/>
    <row r="45348" s="8" customFormat="1" x14ac:dyDescent="0.35"/>
    <row r="45349" s="8" customFormat="1" x14ac:dyDescent="0.35"/>
    <row r="45350" s="8" customFormat="1" x14ac:dyDescent="0.35"/>
    <row r="45351" s="8" customFormat="1" x14ac:dyDescent="0.35"/>
    <row r="45352" s="8" customFormat="1" x14ac:dyDescent="0.35"/>
    <row r="45353" s="8" customFormat="1" x14ac:dyDescent="0.35"/>
    <row r="45354" s="8" customFormat="1" x14ac:dyDescent="0.35"/>
    <row r="45355" s="8" customFormat="1" x14ac:dyDescent="0.35"/>
    <row r="45356" s="8" customFormat="1" x14ac:dyDescent="0.35"/>
    <row r="45357" s="8" customFormat="1" x14ac:dyDescent="0.35"/>
    <row r="45358" s="8" customFormat="1" x14ac:dyDescent="0.35"/>
    <row r="45359" s="8" customFormat="1" x14ac:dyDescent="0.35"/>
    <row r="45360" s="8" customFormat="1" x14ac:dyDescent="0.35"/>
    <row r="45361" s="8" customFormat="1" x14ac:dyDescent="0.35"/>
    <row r="45362" s="8" customFormat="1" x14ac:dyDescent="0.35"/>
    <row r="45363" s="8" customFormat="1" x14ac:dyDescent="0.35"/>
    <row r="45364" s="8" customFormat="1" x14ac:dyDescent="0.35"/>
    <row r="45365" s="8" customFormat="1" x14ac:dyDescent="0.35"/>
    <row r="45366" s="8" customFormat="1" x14ac:dyDescent="0.35"/>
    <row r="45367" s="8" customFormat="1" x14ac:dyDescent="0.35"/>
    <row r="45368" s="8" customFormat="1" x14ac:dyDescent="0.35"/>
    <row r="45369" s="8" customFormat="1" x14ac:dyDescent="0.35"/>
    <row r="45370" s="8" customFormat="1" x14ac:dyDescent="0.35"/>
    <row r="45371" s="8" customFormat="1" x14ac:dyDescent="0.35"/>
    <row r="45372" s="8" customFormat="1" x14ac:dyDescent="0.35"/>
    <row r="45373" s="8" customFormat="1" x14ac:dyDescent="0.35"/>
    <row r="45374" s="8" customFormat="1" x14ac:dyDescent="0.35"/>
    <row r="45375" s="8" customFormat="1" x14ac:dyDescent="0.35"/>
    <row r="45376" s="8" customFormat="1" x14ac:dyDescent="0.35"/>
    <row r="45377" s="8" customFormat="1" x14ac:dyDescent="0.35"/>
    <row r="45378" s="8" customFormat="1" x14ac:dyDescent="0.35"/>
    <row r="45379" s="8" customFormat="1" x14ac:dyDescent="0.35"/>
    <row r="45380" s="8" customFormat="1" x14ac:dyDescent="0.35"/>
    <row r="45381" s="8" customFormat="1" x14ac:dyDescent="0.35"/>
    <row r="45382" s="8" customFormat="1" x14ac:dyDescent="0.35"/>
    <row r="45383" s="8" customFormat="1" x14ac:dyDescent="0.35"/>
    <row r="45384" s="8" customFormat="1" x14ac:dyDescent="0.35"/>
    <row r="45385" s="8" customFormat="1" x14ac:dyDescent="0.35"/>
    <row r="45386" s="8" customFormat="1" x14ac:dyDescent="0.35"/>
    <row r="45387" s="8" customFormat="1" x14ac:dyDescent="0.35"/>
    <row r="45388" s="8" customFormat="1" x14ac:dyDescent="0.35"/>
    <row r="45389" s="8" customFormat="1" x14ac:dyDescent="0.35"/>
    <row r="45390" s="8" customFormat="1" x14ac:dyDescent="0.35"/>
    <row r="45391" s="8" customFormat="1" x14ac:dyDescent="0.35"/>
    <row r="45392" s="8" customFormat="1" x14ac:dyDescent="0.35"/>
    <row r="45393" s="8" customFormat="1" x14ac:dyDescent="0.35"/>
    <row r="45394" s="8" customFormat="1" x14ac:dyDescent="0.35"/>
    <row r="45395" s="8" customFormat="1" x14ac:dyDescent="0.35"/>
    <row r="45396" s="8" customFormat="1" x14ac:dyDescent="0.35"/>
    <row r="45397" s="8" customFormat="1" x14ac:dyDescent="0.35"/>
    <row r="45398" s="8" customFormat="1" x14ac:dyDescent="0.35"/>
    <row r="45399" s="8" customFormat="1" x14ac:dyDescent="0.35"/>
    <row r="45400" s="8" customFormat="1" x14ac:dyDescent="0.35"/>
    <row r="45401" s="8" customFormat="1" x14ac:dyDescent="0.35"/>
    <row r="45402" s="8" customFormat="1" x14ac:dyDescent="0.35"/>
    <row r="45403" s="8" customFormat="1" x14ac:dyDescent="0.35"/>
    <row r="45404" s="8" customFormat="1" x14ac:dyDescent="0.35"/>
    <row r="45405" s="8" customFormat="1" x14ac:dyDescent="0.35"/>
    <row r="45406" s="8" customFormat="1" x14ac:dyDescent="0.35"/>
    <row r="45407" s="8" customFormat="1" x14ac:dyDescent="0.35"/>
    <row r="45408" s="8" customFormat="1" x14ac:dyDescent="0.35"/>
    <row r="45409" s="8" customFormat="1" x14ac:dyDescent="0.35"/>
    <row r="45410" s="8" customFormat="1" x14ac:dyDescent="0.35"/>
    <row r="45411" s="8" customFormat="1" x14ac:dyDescent="0.35"/>
    <row r="45412" s="8" customFormat="1" x14ac:dyDescent="0.35"/>
    <row r="45413" s="8" customFormat="1" x14ac:dyDescent="0.35"/>
    <row r="45414" s="8" customFormat="1" x14ac:dyDescent="0.35"/>
    <row r="45415" s="8" customFormat="1" x14ac:dyDescent="0.35"/>
    <row r="45416" s="8" customFormat="1" x14ac:dyDescent="0.35"/>
    <row r="45417" s="8" customFormat="1" x14ac:dyDescent="0.35"/>
    <row r="45418" s="8" customFormat="1" x14ac:dyDescent="0.35"/>
    <row r="45419" s="8" customFormat="1" x14ac:dyDescent="0.35"/>
    <row r="45420" s="8" customFormat="1" x14ac:dyDescent="0.35"/>
    <row r="45421" s="8" customFormat="1" x14ac:dyDescent="0.35"/>
    <row r="45422" s="8" customFormat="1" x14ac:dyDescent="0.35"/>
    <row r="45423" s="8" customFormat="1" x14ac:dyDescent="0.35"/>
    <row r="45424" s="8" customFormat="1" x14ac:dyDescent="0.35"/>
    <row r="45425" s="8" customFormat="1" x14ac:dyDescent="0.35"/>
    <row r="45426" s="8" customFormat="1" x14ac:dyDescent="0.35"/>
    <row r="45427" s="8" customFormat="1" x14ac:dyDescent="0.35"/>
    <row r="45428" s="8" customFormat="1" x14ac:dyDescent="0.35"/>
    <row r="45429" s="8" customFormat="1" x14ac:dyDescent="0.35"/>
    <row r="45430" s="8" customFormat="1" x14ac:dyDescent="0.35"/>
    <row r="45431" s="8" customFormat="1" x14ac:dyDescent="0.35"/>
    <row r="45432" s="8" customFormat="1" x14ac:dyDescent="0.35"/>
    <row r="45433" s="8" customFormat="1" x14ac:dyDescent="0.35"/>
    <row r="45434" s="8" customFormat="1" x14ac:dyDescent="0.35"/>
    <row r="45435" s="8" customFormat="1" x14ac:dyDescent="0.35"/>
    <row r="45436" s="8" customFormat="1" x14ac:dyDescent="0.35"/>
    <row r="45437" s="8" customFormat="1" x14ac:dyDescent="0.35"/>
    <row r="45438" s="8" customFormat="1" x14ac:dyDescent="0.35"/>
    <row r="45439" s="8" customFormat="1" x14ac:dyDescent="0.35"/>
    <row r="45440" s="8" customFormat="1" x14ac:dyDescent="0.35"/>
    <row r="45441" s="8" customFormat="1" x14ac:dyDescent="0.35"/>
    <row r="45442" s="8" customFormat="1" x14ac:dyDescent="0.35"/>
    <row r="45443" s="8" customFormat="1" x14ac:dyDescent="0.35"/>
    <row r="45444" s="8" customFormat="1" x14ac:dyDescent="0.35"/>
    <row r="45445" s="8" customFormat="1" x14ac:dyDescent="0.35"/>
    <row r="45446" s="8" customFormat="1" x14ac:dyDescent="0.35"/>
    <row r="45447" s="8" customFormat="1" x14ac:dyDescent="0.35"/>
    <row r="45448" s="8" customFormat="1" x14ac:dyDescent="0.35"/>
    <row r="45449" s="8" customFormat="1" x14ac:dyDescent="0.35"/>
    <row r="45450" s="8" customFormat="1" x14ac:dyDescent="0.35"/>
    <row r="45451" s="8" customFormat="1" x14ac:dyDescent="0.35"/>
    <row r="45452" s="8" customFormat="1" x14ac:dyDescent="0.35"/>
    <row r="45453" s="8" customFormat="1" x14ac:dyDescent="0.35"/>
    <row r="45454" s="8" customFormat="1" x14ac:dyDescent="0.35"/>
    <row r="45455" s="8" customFormat="1" x14ac:dyDescent="0.35"/>
    <row r="45456" s="8" customFormat="1" x14ac:dyDescent="0.35"/>
    <row r="45457" s="8" customFormat="1" x14ac:dyDescent="0.35"/>
    <row r="45458" s="8" customFormat="1" x14ac:dyDescent="0.35"/>
    <row r="45459" s="8" customFormat="1" x14ac:dyDescent="0.35"/>
    <row r="45460" s="8" customFormat="1" x14ac:dyDescent="0.35"/>
    <row r="45461" s="8" customFormat="1" x14ac:dyDescent="0.35"/>
    <row r="45462" s="8" customFormat="1" x14ac:dyDescent="0.35"/>
    <row r="45463" s="8" customFormat="1" x14ac:dyDescent="0.35"/>
    <row r="45464" s="8" customFormat="1" x14ac:dyDescent="0.35"/>
    <row r="45465" s="8" customFormat="1" x14ac:dyDescent="0.35"/>
    <row r="45466" s="8" customFormat="1" x14ac:dyDescent="0.35"/>
    <row r="45467" s="8" customFormat="1" x14ac:dyDescent="0.35"/>
    <row r="45468" s="8" customFormat="1" x14ac:dyDescent="0.35"/>
    <row r="45469" s="8" customFormat="1" x14ac:dyDescent="0.35"/>
    <row r="45470" s="8" customFormat="1" x14ac:dyDescent="0.35"/>
    <row r="45471" s="8" customFormat="1" x14ac:dyDescent="0.35"/>
    <row r="45472" s="8" customFormat="1" x14ac:dyDescent="0.35"/>
    <row r="45473" s="8" customFormat="1" x14ac:dyDescent="0.35"/>
    <row r="45474" s="8" customFormat="1" x14ac:dyDescent="0.35"/>
    <row r="45475" s="8" customFormat="1" x14ac:dyDescent="0.35"/>
    <row r="45476" s="8" customFormat="1" x14ac:dyDescent="0.35"/>
    <row r="45477" s="8" customFormat="1" x14ac:dyDescent="0.35"/>
    <row r="45478" s="8" customFormat="1" x14ac:dyDescent="0.35"/>
    <row r="45479" s="8" customFormat="1" x14ac:dyDescent="0.35"/>
    <row r="45480" s="8" customFormat="1" x14ac:dyDescent="0.35"/>
    <row r="45481" s="8" customFormat="1" x14ac:dyDescent="0.35"/>
    <row r="45482" s="8" customFormat="1" x14ac:dyDescent="0.35"/>
    <row r="45483" s="8" customFormat="1" x14ac:dyDescent="0.35"/>
    <row r="45484" s="8" customFormat="1" x14ac:dyDescent="0.35"/>
    <row r="45485" s="8" customFormat="1" x14ac:dyDescent="0.35"/>
    <row r="45486" s="8" customFormat="1" x14ac:dyDescent="0.35"/>
    <row r="45487" s="8" customFormat="1" x14ac:dyDescent="0.35"/>
    <row r="45488" s="8" customFormat="1" x14ac:dyDescent="0.35"/>
    <row r="45489" s="8" customFormat="1" x14ac:dyDescent="0.35"/>
    <row r="45490" s="8" customFormat="1" x14ac:dyDescent="0.35"/>
    <row r="45491" s="8" customFormat="1" x14ac:dyDescent="0.35"/>
    <row r="45492" s="8" customFormat="1" x14ac:dyDescent="0.35"/>
    <row r="45493" s="8" customFormat="1" x14ac:dyDescent="0.35"/>
    <row r="45494" s="8" customFormat="1" x14ac:dyDescent="0.35"/>
    <row r="45495" s="8" customFormat="1" x14ac:dyDescent="0.35"/>
    <row r="45496" s="8" customFormat="1" x14ac:dyDescent="0.35"/>
    <row r="45497" s="8" customFormat="1" x14ac:dyDescent="0.35"/>
    <row r="45498" s="8" customFormat="1" x14ac:dyDescent="0.35"/>
    <row r="45499" s="8" customFormat="1" x14ac:dyDescent="0.35"/>
    <row r="45500" s="8" customFormat="1" x14ac:dyDescent="0.35"/>
    <row r="45501" s="8" customFormat="1" x14ac:dyDescent="0.35"/>
    <row r="45502" s="8" customFormat="1" x14ac:dyDescent="0.35"/>
    <row r="45503" s="8" customFormat="1" x14ac:dyDescent="0.35"/>
    <row r="45504" s="8" customFormat="1" x14ac:dyDescent="0.35"/>
    <row r="45505" s="8" customFormat="1" x14ac:dyDescent="0.35"/>
    <row r="45506" s="8" customFormat="1" x14ac:dyDescent="0.35"/>
    <row r="45507" s="8" customFormat="1" x14ac:dyDescent="0.35"/>
    <row r="45508" s="8" customFormat="1" x14ac:dyDescent="0.35"/>
    <row r="45509" s="8" customFormat="1" x14ac:dyDescent="0.35"/>
    <row r="45510" s="8" customFormat="1" x14ac:dyDescent="0.35"/>
    <row r="45511" s="8" customFormat="1" x14ac:dyDescent="0.35"/>
    <row r="45512" s="8" customFormat="1" x14ac:dyDescent="0.35"/>
    <row r="45513" s="8" customFormat="1" x14ac:dyDescent="0.35"/>
    <row r="45514" s="8" customFormat="1" x14ac:dyDescent="0.35"/>
    <row r="45515" s="8" customFormat="1" x14ac:dyDescent="0.35"/>
    <row r="45516" s="8" customFormat="1" x14ac:dyDescent="0.35"/>
    <row r="45517" s="8" customFormat="1" x14ac:dyDescent="0.35"/>
    <row r="45518" s="8" customFormat="1" x14ac:dyDescent="0.35"/>
    <row r="45519" s="8" customFormat="1" x14ac:dyDescent="0.35"/>
    <row r="45520" s="8" customFormat="1" x14ac:dyDescent="0.35"/>
    <row r="45521" s="8" customFormat="1" x14ac:dyDescent="0.35"/>
    <row r="45522" s="8" customFormat="1" x14ac:dyDescent="0.35"/>
    <row r="45523" s="8" customFormat="1" x14ac:dyDescent="0.35"/>
    <row r="45524" s="8" customFormat="1" x14ac:dyDescent="0.35"/>
    <row r="45525" s="8" customFormat="1" x14ac:dyDescent="0.35"/>
    <row r="45526" s="8" customFormat="1" x14ac:dyDescent="0.35"/>
    <row r="45527" s="8" customFormat="1" x14ac:dyDescent="0.35"/>
    <row r="45528" s="8" customFormat="1" x14ac:dyDescent="0.35"/>
    <row r="45529" s="8" customFormat="1" x14ac:dyDescent="0.35"/>
    <row r="45530" s="8" customFormat="1" x14ac:dyDescent="0.35"/>
    <row r="45531" s="8" customFormat="1" x14ac:dyDescent="0.35"/>
    <row r="45532" s="8" customFormat="1" x14ac:dyDescent="0.35"/>
    <row r="45533" s="8" customFormat="1" x14ac:dyDescent="0.35"/>
    <row r="45534" s="8" customFormat="1" x14ac:dyDescent="0.35"/>
    <row r="45535" s="8" customFormat="1" x14ac:dyDescent="0.35"/>
    <row r="45536" s="8" customFormat="1" x14ac:dyDescent="0.35"/>
    <row r="45537" s="8" customFormat="1" x14ac:dyDescent="0.35"/>
    <row r="45538" s="8" customFormat="1" x14ac:dyDescent="0.35"/>
    <row r="45539" s="8" customFormat="1" x14ac:dyDescent="0.35"/>
    <row r="45540" s="8" customFormat="1" x14ac:dyDescent="0.35"/>
    <row r="45541" s="8" customFormat="1" x14ac:dyDescent="0.35"/>
    <row r="45542" s="8" customFormat="1" x14ac:dyDescent="0.35"/>
    <row r="45543" s="8" customFormat="1" x14ac:dyDescent="0.35"/>
    <row r="45544" s="8" customFormat="1" x14ac:dyDescent="0.35"/>
    <row r="45545" s="8" customFormat="1" x14ac:dyDescent="0.35"/>
    <row r="45546" s="8" customFormat="1" x14ac:dyDescent="0.35"/>
    <row r="45547" s="8" customFormat="1" x14ac:dyDescent="0.35"/>
    <row r="45548" s="8" customFormat="1" x14ac:dyDescent="0.35"/>
    <row r="45549" s="8" customFormat="1" x14ac:dyDescent="0.35"/>
    <row r="45550" s="8" customFormat="1" x14ac:dyDescent="0.35"/>
    <row r="45551" s="8" customFormat="1" x14ac:dyDescent="0.35"/>
    <row r="45552" s="8" customFormat="1" x14ac:dyDescent="0.35"/>
    <row r="45553" s="8" customFormat="1" x14ac:dyDescent="0.35"/>
    <row r="45554" s="8" customFormat="1" x14ac:dyDescent="0.35"/>
    <row r="45555" s="8" customFormat="1" x14ac:dyDescent="0.35"/>
    <row r="45556" s="8" customFormat="1" x14ac:dyDescent="0.35"/>
    <row r="45557" s="8" customFormat="1" x14ac:dyDescent="0.35"/>
    <row r="45558" s="8" customFormat="1" x14ac:dyDescent="0.35"/>
    <row r="45559" s="8" customFormat="1" x14ac:dyDescent="0.35"/>
    <row r="45560" s="8" customFormat="1" x14ac:dyDescent="0.35"/>
    <row r="45561" s="8" customFormat="1" x14ac:dyDescent="0.35"/>
    <row r="45562" s="8" customFormat="1" x14ac:dyDescent="0.35"/>
    <row r="45563" s="8" customFormat="1" x14ac:dyDescent="0.35"/>
    <row r="45564" s="8" customFormat="1" x14ac:dyDescent="0.35"/>
    <row r="45565" s="8" customFormat="1" x14ac:dyDescent="0.35"/>
    <row r="45566" s="8" customFormat="1" x14ac:dyDescent="0.35"/>
    <row r="45567" s="8" customFormat="1" x14ac:dyDescent="0.35"/>
    <row r="45568" s="8" customFormat="1" x14ac:dyDescent="0.35"/>
    <row r="45569" s="8" customFormat="1" x14ac:dyDescent="0.35"/>
    <row r="45570" s="8" customFormat="1" x14ac:dyDescent="0.35"/>
    <row r="45571" s="8" customFormat="1" x14ac:dyDescent="0.35"/>
    <row r="45572" s="8" customFormat="1" x14ac:dyDescent="0.35"/>
    <row r="45573" s="8" customFormat="1" x14ac:dyDescent="0.35"/>
    <row r="45574" s="8" customFormat="1" x14ac:dyDescent="0.35"/>
    <row r="45575" s="8" customFormat="1" x14ac:dyDescent="0.35"/>
    <row r="45576" s="8" customFormat="1" x14ac:dyDescent="0.35"/>
    <row r="45577" s="8" customFormat="1" x14ac:dyDescent="0.35"/>
    <row r="45578" s="8" customFormat="1" x14ac:dyDescent="0.35"/>
    <row r="45579" s="8" customFormat="1" x14ac:dyDescent="0.35"/>
    <row r="45580" s="8" customFormat="1" x14ac:dyDescent="0.35"/>
    <row r="45581" s="8" customFormat="1" x14ac:dyDescent="0.35"/>
    <row r="45582" s="8" customFormat="1" x14ac:dyDescent="0.35"/>
    <row r="45583" s="8" customFormat="1" x14ac:dyDescent="0.35"/>
    <row r="45584" s="8" customFormat="1" x14ac:dyDescent="0.35"/>
    <row r="45585" s="8" customFormat="1" x14ac:dyDescent="0.35"/>
    <row r="45586" s="8" customFormat="1" x14ac:dyDescent="0.35"/>
    <row r="45587" s="8" customFormat="1" x14ac:dyDescent="0.35"/>
    <row r="45588" s="8" customFormat="1" x14ac:dyDescent="0.35"/>
    <row r="45589" s="8" customFormat="1" x14ac:dyDescent="0.35"/>
    <row r="45590" s="8" customFormat="1" x14ac:dyDescent="0.35"/>
    <row r="45591" s="8" customFormat="1" x14ac:dyDescent="0.35"/>
    <row r="45592" s="8" customFormat="1" x14ac:dyDescent="0.35"/>
    <row r="45593" s="8" customFormat="1" x14ac:dyDescent="0.35"/>
    <row r="45594" s="8" customFormat="1" x14ac:dyDescent="0.35"/>
    <row r="45595" s="8" customFormat="1" x14ac:dyDescent="0.35"/>
    <row r="45596" s="8" customFormat="1" x14ac:dyDescent="0.35"/>
    <row r="45597" s="8" customFormat="1" x14ac:dyDescent="0.35"/>
    <row r="45598" s="8" customFormat="1" x14ac:dyDescent="0.35"/>
    <row r="45599" s="8" customFormat="1" x14ac:dyDescent="0.35"/>
    <row r="45600" s="8" customFormat="1" x14ac:dyDescent="0.35"/>
    <row r="45601" s="8" customFormat="1" x14ac:dyDescent="0.35"/>
    <row r="45602" s="8" customFormat="1" x14ac:dyDescent="0.35"/>
    <row r="45603" s="8" customFormat="1" x14ac:dyDescent="0.35"/>
    <row r="45604" s="8" customFormat="1" x14ac:dyDescent="0.35"/>
    <row r="45605" s="8" customFormat="1" x14ac:dyDescent="0.35"/>
    <row r="45606" s="8" customFormat="1" x14ac:dyDescent="0.35"/>
    <row r="45607" s="8" customFormat="1" x14ac:dyDescent="0.35"/>
    <row r="45608" s="8" customFormat="1" x14ac:dyDescent="0.35"/>
    <row r="45609" s="8" customFormat="1" x14ac:dyDescent="0.35"/>
    <row r="45610" s="8" customFormat="1" x14ac:dyDescent="0.35"/>
    <row r="45611" s="8" customFormat="1" x14ac:dyDescent="0.35"/>
    <row r="45612" s="8" customFormat="1" x14ac:dyDescent="0.35"/>
    <row r="45613" s="8" customFormat="1" x14ac:dyDescent="0.35"/>
    <row r="45614" s="8" customFormat="1" x14ac:dyDescent="0.35"/>
    <row r="45615" s="8" customFormat="1" x14ac:dyDescent="0.35"/>
    <row r="45616" s="8" customFormat="1" x14ac:dyDescent="0.35"/>
    <row r="45617" s="8" customFormat="1" x14ac:dyDescent="0.35"/>
    <row r="45618" s="8" customFormat="1" x14ac:dyDescent="0.35"/>
    <row r="45619" s="8" customFormat="1" x14ac:dyDescent="0.35"/>
    <row r="45620" s="8" customFormat="1" x14ac:dyDescent="0.35"/>
    <row r="45621" s="8" customFormat="1" x14ac:dyDescent="0.35"/>
    <row r="45622" s="8" customFormat="1" x14ac:dyDescent="0.35"/>
    <row r="45623" s="8" customFormat="1" x14ac:dyDescent="0.35"/>
    <row r="45624" s="8" customFormat="1" x14ac:dyDescent="0.35"/>
    <row r="45625" s="8" customFormat="1" x14ac:dyDescent="0.35"/>
    <row r="45626" s="8" customFormat="1" x14ac:dyDescent="0.35"/>
    <row r="45627" s="8" customFormat="1" x14ac:dyDescent="0.35"/>
    <row r="45628" s="8" customFormat="1" x14ac:dyDescent="0.35"/>
    <row r="45629" s="8" customFormat="1" x14ac:dyDescent="0.35"/>
    <row r="45630" s="8" customFormat="1" x14ac:dyDescent="0.35"/>
    <row r="45631" s="8" customFormat="1" x14ac:dyDescent="0.35"/>
    <row r="45632" s="8" customFormat="1" x14ac:dyDescent="0.35"/>
    <row r="45633" s="8" customFormat="1" x14ac:dyDescent="0.35"/>
    <row r="45634" s="8" customFormat="1" x14ac:dyDescent="0.35"/>
    <row r="45635" s="8" customFormat="1" x14ac:dyDescent="0.35"/>
    <row r="45636" s="8" customFormat="1" x14ac:dyDescent="0.35"/>
    <row r="45637" s="8" customFormat="1" x14ac:dyDescent="0.35"/>
    <row r="45638" s="8" customFormat="1" x14ac:dyDescent="0.35"/>
    <row r="45639" s="8" customFormat="1" x14ac:dyDescent="0.35"/>
    <row r="45640" s="8" customFormat="1" x14ac:dyDescent="0.35"/>
    <row r="45641" s="8" customFormat="1" x14ac:dyDescent="0.35"/>
    <row r="45642" s="8" customFormat="1" x14ac:dyDescent="0.35"/>
    <row r="45643" s="8" customFormat="1" x14ac:dyDescent="0.35"/>
    <row r="45644" s="8" customFormat="1" x14ac:dyDescent="0.35"/>
    <row r="45645" s="8" customFormat="1" x14ac:dyDescent="0.35"/>
    <row r="45646" s="8" customFormat="1" x14ac:dyDescent="0.35"/>
    <row r="45647" s="8" customFormat="1" x14ac:dyDescent="0.35"/>
    <row r="45648" s="8" customFormat="1" x14ac:dyDescent="0.35"/>
    <row r="45649" s="8" customFormat="1" x14ac:dyDescent="0.35"/>
    <row r="45650" s="8" customFormat="1" x14ac:dyDescent="0.35"/>
    <row r="45651" s="8" customFormat="1" x14ac:dyDescent="0.35"/>
    <row r="45652" s="8" customFormat="1" x14ac:dyDescent="0.35"/>
    <row r="45653" s="8" customFormat="1" x14ac:dyDescent="0.35"/>
    <row r="45654" s="8" customFormat="1" x14ac:dyDescent="0.35"/>
    <row r="45655" s="8" customFormat="1" x14ac:dyDescent="0.35"/>
    <row r="45656" s="8" customFormat="1" x14ac:dyDescent="0.35"/>
    <row r="45657" s="8" customFormat="1" x14ac:dyDescent="0.35"/>
    <row r="45658" s="8" customFormat="1" x14ac:dyDescent="0.35"/>
    <row r="45659" s="8" customFormat="1" x14ac:dyDescent="0.35"/>
    <row r="45660" s="8" customFormat="1" x14ac:dyDescent="0.35"/>
    <row r="45661" s="8" customFormat="1" x14ac:dyDescent="0.35"/>
    <row r="45662" s="8" customFormat="1" x14ac:dyDescent="0.35"/>
    <row r="45663" s="8" customFormat="1" x14ac:dyDescent="0.35"/>
    <row r="45664" s="8" customFormat="1" x14ac:dyDescent="0.35"/>
    <row r="45665" s="8" customFormat="1" x14ac:dyDescent="0.35"/>
    <row r="45666" s="8" customFormat="1" x14ac:dyDescent="0.35"/>
    <row r="45667" s="8" customFormat="1" x14ac:dyDescent="0.35"/>
    <row r="45668" s="8" customFormat="1" x14ac:dyDescent="0.35"/>
    <row r="45669" s="8" customFormat="1" x14ac:dyDescent="0.35"/>
    <row r="45670" s="8" customFormat="1" x14ac:dyDescent="0.35"/>
    <row r="45671" s="8" customFormat="1" x14ac:dyDescent="0.35"/>
    <row r="45672" s="8" customFormat="1" x14ac:dyDescent="0.35"/>
    <row r="45673" s="8" customFormat="1" x14ac:dyDescent="0.35"/>
    <row r="45674" s="8" customFormat="1" x14ac:dyDescent="0.35"/>
    <row r="45675" s="8" customFormat="1" x14ac:dyDescent="0.35"/>
    <row r="45676" s="8" customFormat="1" x14ac:dyDescent="0.35"/>
    <row r="45677" s="8" customFormat="1" x14ac:dyDescent="0.35"/>
    <row r="45678" s="8" customFormat="1" x14ac:dyDescent="0.35"/>
    <row r="45679" s="8" customFormat="1" x14ac:dyDescent="0.35"/>
    <row r="45680" s="8" customFormat="1" x14ac:dyDescent="0.35"/>
    <row r="45681" s="8" customFormat="1" x14ac:dyDescent="0.35"/>
    <row r="45682" s="8" customFormat="1" x14ac:dyDescent="0.35"/>
    <row r="45683" s="8" customFormat="1" x14ac:dyDescent="0.35"/>
    <row r="45684" s="8" customFormat="1" x14ac:dyDescent="0.35"/>
    <row r="45685" s="8" customFormat="1" x14ac:dyDescent="0.35"/>
    <row r="45686" s="8" customFormat="1" x14ac:dyDescent="0.35"/>
    <row r="45687" s="8" customFormat="1" x14ac:dyDescent="0.35"/>
    <row r="45688" s="8" customFormat="1" x14ac:dyDescent="0.35"/>
    <row r="45689" s="8" customFormat="1" x14ac:dyDescent="0.35"/>
    <row r="45690" s="8" customFormat="1" x14ac:dyDescent="0.35"/>
    <row r="45691" s="8" customFormat="1" x14ac:dyDescent="0.35"/>
    <row r="45692" s="8" customFormat="1" x14ac:dyDescent="0.35"/>
    <row r="45693" s="8" customFormat="1" x14ac:dyDescent="0.35"/>
    <row r="45694" s="8" customFormat="1" x14ac:dyDescent="0.35"/>
    <row r="45695" s="8" customFormat="1" x14ac:dyDescent="0.35"/>
    <row r="45696" s="8" customFormat="1" x14ac:dyDescent="0.35"/>
    <row r="45697" s="8" customFormat="1" x14ac:dyDescent="0.35"/>
    <row r="45698" s="8" customFormat="1" x14ac:dyDescent="0.35"/>
    <row r="45699" s="8" customFormat="1" x14ac:dyDescent="0.35"/>
    <row r="45700" s="8" customFormat="1" x14ac:dyDescent="0.35"/>
    <row r="45701" s="8" customFormat="1" x14ac:dyDescent="0.35"/>
    <row r="45702" s="8" customFormat="1" x14ac:dyDescent="0.35"/>
    <row r="45703" s="8" customFormat="1" x14ac:dyDescent="0.35"/>
    <row r="45704" s="8" customFormat="1" x14ac:dyDescent="0.35"/>
    <row r="45705" s="8" customFormat="1" x14ac:dyDescent="0.35"/>
    <row r="45706" s="8" customFormat="1" x14ac:dyDescent="0.35"/>
    <row r="45707" s="8" customFormat="1" x14ac:dyDescent="0.35"/>
    <row r="45708" s="8" customFormat="1" x14ac:dyDescent="0.35"/>
    <row r="45709" s="8" customFormat="1" x14ac:dyDescent="0.35"/>
    <row r="45710" s="8" customFormat="1" x14ac:dyDescent="0.35"/>
    <row r="45711" s="8" customFormat="1" x14ac:dyDescent="0.35"/>
    <row r="45712" s="8" customFormat="1" x14ac:dyDescent="0.35"/>
    <row r="45713" s="8" customFormat="1" x14ac:dyDescent="0.35"/>
    <row r="45714" s="8" customFormat="1" x14ac:dyDescent="0.35"/>
    <row r="45715" s="8" customFormat="1" x14ac:dyDescent="0.35"/>
    <row r="45716" s="8" customFormat="1" x14ac:dyDescent="0.35"/>
    <row r="45717" s="8" customFormat="1" x14ac:dyDescent="0.35"/>
    <row r="45718" s="8" customFormat="1" x14ac:dyDescent="0.35"/>
    <row r="45719" s="8" customFormat="1" x14ac:dyDescent="0.35"/>
    <row r="45720" s="8" customFormat="1" x14ac:dyDescent="0.35"/>
    <row r="45721" s="8" customFormat="1" x14ac:dyDescent="0.35"/>
    <row r="45722" s="8" customFormat="1" x14ac:dyDescent="0.35"/>
    <row r="45723" s="8" customFormat="1" x14ac:dyDescent="0.35"/>
    <row r="45724" s="8" customFormat="1" x14ac:dyDescent="0.35"/>
    <row r="45725" s="8" customFormat="1" x14ac:dyDescent="0.35"/>
    <row r="45726" s="8" customFormat="1" x14ac:dyDescent="0.35"/>
    <row r="45727" s="8" customFormat="1" x14ac:dyDescent="0.35"/>
    <row r="45728" s="8" customFormat="1" x14ac:dyDescent="0.35"/>
    <row r="45729" s="8" customFormat="1" x14ac:dyDescent="0.35"/>
    <row r="45730" s="8" customFormat="1" x14ac:dyDescent="0.35"/>
    <row r="45731" s="8" customFormat="1" x14ac:dyDescent="0.35"/>
    <row r="45732" s="8" customFormat="1" x14ac:dyDescent="0.35"/>
    <row r="45733" s="8" customFormat="1" x14ac:dyDescent="0.35"/>
    <row r="45734" s="8" customFormat="1" x14ac:dyDescent="0.35"/>
    <row r="45735" s="8" customFormat="1" x14ac:dyDescent="0.35"/>
    <row r="45736" s="8" customFormat="1" x14ac:dyDescent="0.35"/>
    <row r="45737" s="8" customFormat="1" x14ac:dyDescent="0.35"/>
    <row r="45738" s="8" customFormat="1" x14ac:dyDescent="0.35"/>
    <row r="45739" s="8" customFormat="1" x14ac:dyDescent="0.35"/>
    <row r="45740" s="8" customFormat="1" x14ac:dyDescent="0.35"/>
    <row r="45741" s="8" customFormat="1" x14ac:dyDescent="0.35"/>
    <row r="45742" s="8" customFormat="1" x14ac:dyDescent="0.35"/>
    <row r="45743" s="8" customFormat="1" x14ac:dyDescent="0.35"/>
    <row r="45744" s="8" customFormat="1" x14ac:dyDescent="0.35"/>
    <row r="45745" s="8" customFormat="1" x14ac:dyDescent="0.35"/>
    <row r="45746" s="8" customFormat="1" x14ac:dyDescent="0.35"/>
    <row r="45747" s="8" customFormat="1" x14ac:dyDescent="0.35"/>
    <row r="45748" s="8" customFormat="1" x14ac:dyDescent="0.35"/>
    <row r="45749" s="8" customFormat="1" x14ac:dyDescent="0.35"/>
    <row r="45750" s="8" customFormat="1" x14ac:dyDescent="0.35"/>
    <row r="45751" s="8" customFormat="1" x14ac:dyDescent="0.35"/>
    <row r="45752" s="8" customFormat="1" x14ac:dyDescent="0.35"/>
    <row r="45753" s="8" customFormat="1" x14ac:dyDescent="0.35"/>
    <row r="45754" s="8" customFormat="1" x14ac:dyDescent="0.35"/>
    <row r="45755" s="8" customFormat="1" x14ac:dyDescent="0.35"/>
    <row r="45756" s="8" customFormat="1" x14ac:dyDescent="0.35"/>
    <row r="45757" s="8" customFormat="1" x14ac:dyDescent="0.35"/>
    <row r="45758" s="8" customFormat="1" x14ac:dyDescent="0.35"/>
    <row r="45759" s="8" customFormat="1" x14ac:dyDescent="0.35"/>
    <row r="45760" s="8" customFormat="1" x14ac:dyDescent="0.35"/>
    <row r="45761" s="8" customFormat="1" x14ac:dyDescent="0.35"/>
    <row r="45762" s="8" customFormat="1" x14ac:dyDescent="0.35"/>
    <row r="45763" s="8" customFormat="1" x14ac:dyDescent="0.35"/>
    <row r="45764" s="8" customFormat="1" x14ac:dyDescent="0.35"/>
    <row r="45765" s="8" customFormat="1" x14ac:dyDescent="0.35"/>
    <row r="45766" s="8" customFormat="1" x14ac:dyDescent="0.35"/>
    <row r="45767" s="8" customFormat="1" x14ac:dyDescent="0.35"/>
    <row r="45768" s="8" customFormat="1" x14ac:dyDescent="0.35"/>
    <row r="45769" s="8" customFormat="1" x14ac:dyDescent="0.35"/>
    <row r="45770" s="8" customFormat="1" x14ac:dyDescent="0.35"/>
    <row r="45771" s="8" customFormat="1" x14ac:dyDescent="0.35"/>
    <row r="45772" s="8" customFormat="1" x14ac:dyDescent="0.35"/>
    <row r="45773" s="8" customFormat="1" x14ac:dyDescent="0.35"/>
    <row r="45774" s="8" customFormat="1" x14ac:dyDescent="0.35"/>
    <row r="45775" s="8" customFormat="1" x14ac:dyDescent="0.35"/>
    <row r="45776" s="8" customFormat="1" x14ac:dyDescent="0.35"/>
    <row r="45777" s="8" customFormat="1" x14ac:dyDescent="0.35"/>
    <row r="45778" s="8" customFormat="1" x14ac:dyDescent="0.35"/>
    <row r="45779" s="8" customFormat="1" x14ac:dyDescent="0.35"/>
    <row r="45780" s="8" customFormat="1" x14ac:dyDescent="0.35"/>
    <row r="45781" s="8" customFormat="1" x14ac:dyDescent="0.35"/>
    <row r="45782" s="8" customFormat="1" x14ac:dyDescent="0.35"/>
    <row r="45783" s="8" customFormat="1" x14ac:dyDescent="0.35"/>
    <row r="45784" s="8" customFormat="1" x14ac:dyDescent="0.35"/>
    <row r="45785" s="8" customFormat="1" x14ac:dyDescent="0.35"/>
    <row r="45786" s="8" customFormat="1" x14ac:dyDescent="0.35"/>
    <row r="45787" s="8" customFormat="1" x14ac:dyDescent="0.35"/>
    <row r="45788" s="8" customFormat="1" x14ac:dyDescent="0.35"/>
    <row r="45789" s="8" customFormat="1" x14ac:dyDescent="0.35"/>
    <row r="45790" s="8" customFormat="1" x14ac:dyDescent="0.35"/>
    <row r="45791" s="8" customFormat="1" x14ac:dyDescent="0.35"/>
    <row r="45792" s="8" customFormat="1" x14ac:dyDescent="0.35"/>
    <row r="45793" s="8" customFormat="1" x14ac:dyDescent="0.35"/>
    <row r="45794" s="8" customFormat="1" x14ac:dyDescent="0.35"/>
    <row r="45795" s="8" customFormat="1" x14ac:dyDescent="0.35"/>
    <row r="45796" s="8" customFormat="1" x14ac:dyDescent="0.35"/>
    <row r="45797" s="8" customFormat="1" x14ac:dyDescent="0.35"/>
    <row r="45798" s="8" customFormat="1" x14ac:dyDescent="0.35"/>
    <row r="45799" s="8" customFormat="1" x14ac:dyDescent="0.35"/>
    <row r="45800" s="8" customFormat="1" x14ac:dyDescent="0.35"/>
    <row r="45801" s="8" customFormat="1" x14ac:dyDescent="0.35"/>
    <row r="45802" s="8" customFormat="1" x14ac:dyDescent="0.35"/>
    <row r="45803" s="8" customFormat="1" x14ac:dyDescent="0.35"/>
    <row r="45804" s="8" customFormat="1" x14ac:dyDescent="0.35"/>
    <row r="45805" s="8" customFormat="1" x14ac:dyDescent="0.35"/>
    <row r="45806" s="8" customFormat="1" x14ac:dyDescent="0.35"/>
    <row r="45807" s="8" customFormat="1" x14ac:dyDescent="0.35"/>
    <row r="45808" s="8" customFormat="1" x14ac:dyDescent="0.35"/>
    <row r="45809" s="8" customFormat="1" x14ac:dyDescent="0.35"/>
    <row r="45810" s="8" customFormat="1" x14ac:dyDescent="0.35"/>
    <row r="45811" s="8" customFormat="1" x14ac:dyDescent="0.35"/>
    <row r="45812" s="8" customFormat="1" x14ac:dyDescent="0.35"/>
    <row r="45813" s="8" customFormat="1" x14ac:dyDescent="0.35"/>
    <row r="45814" s="8" customFormat="1" x14ac:dyDescent="0.35"/>
    <row r="45815" s="8" customFormat="1" x14ac:dyDescent="0.35"/>
    <row r="45816" s="8" customFormat="1" x14ac:dyDescent="0.35"/>
    <row r="45817" s="8" customFormat="1" x14ac:dyDescent="0.35"/>
    <row r="45818" s="8" customFormat="1" x14ac:dyDescent="0.35"/>
    <row r="45819" s="8" customFormat="1" x14ac:dyDescent="0.35"/>
    <row r="45820" s="8" customFormat="1" x14ac:dyDescent="0.35"/>
    <row r="45821" s="8" customFormat="1" x14ac:dyDescent="0.35"/>
    <row r="45822" s="8" customFormat="1" x14ac:dyDescent="0.35"/>
    <row r="45823" s="8" customFormat="1" x14ac:dyDescent="0.35"/>
    <row r="45824" s="8" customFormat="1" x14ac:dyDescent="0.35"/>
    <row r="45825" s="8" customFormat="1" x14ac:dyDescent="0.35"/>
    <row r="45826" s="8" customFormat="1" x14ac:dyDescent="0.35"/>
    <row r="45827" s="8" customFormat="1" x14ac:dyDescent="0.35"/>
    <row r="45828" s="8" customFormat="1" x14ac:dyDescent="0.35"/>
    <row r="45829" s="8" customFormat="1" x14ac:dyDescent="0.35"/>
    <row r="45830" s="8" customFormat="1" x14ac:dyDescent="0.35"/>
    <row r="45831" s="8" customFormat="1" x14ac:dyDescent="0.35"/>
    <row r="45832" s="8" customFormat="1" x14ac:dyDescent="0.35"/>
    <row r="45833" s="8" customFormat="1" x14ac:dyDescent="0.35"/>
    <row r="45834" s="8" customFormat="1" x14ac:dyDescent="0.35"/>
    <row r="45835" s="8" customFormat="1" x14ac:dyDescent="0.35"/>
    <row r="45836" s="8" customFormat="1" x14ac:dyDescent="0.35"/>
    <row r="45837" s="8" customFormat="1" x14ac:dyDescent="0.35"/>
    <row r="45838" s="8" customFormat="1" x14ac:dyDescent="0.35"/>
    <row r="45839" s="8" customFormat="1" x14ac:dyDescent="0.35"/>
    <row r="45840" s="8" customFormat="1" x14ac:dyDescent="0.35"/>
    <row r="45841" s="8" customFormat="1" x14ac:dyDescent="0.35"/>
    <row r="45842" s="8" customFormat="1" x14ac:dyDescent="0.35"/>
    <row r="45843" s="8" customFormat="1" x14ac:dyDescent="0.35"/>
    <row r="45844" s="8" customFormat="1" x14ac:dyDescent="0.35"/>
    <row r="45845" s="8" customFormat="1" x14ac:dyDescent="0.35"/>
    <row r="45846" s="8" customFormat="1" x14ac:dyDescent="0.35"/>
    <row r="45847" s="8" customFormat="1" x14ac:dyDescent="0.35"/>
    <row r="45848" s="8" customFormat="1" x14ac:dyDescent="0.35"/>
    <row r="45849" s="8" customFormat="1" x14ac:dyDescent="0.35"/>
    <row r="45850" s="8" customFormat="1" x14ac:dyDescent="0.35"/>
    <row r="45851" s="8" customFormat="1" x14ac:dyDescent="0.35"/>
    <row r="45852" s="8" customFormat="1" x14ac:dyDescent="0.35"/>
    <row r="45853" s="8" customFormat="1" x14ac:dyDescent="0.35"/>
    <row r="45854" s="8" customFormat="1" x14ac:dyDescent="0.35"/>
    <row r="45855" s="8" customFormat="1" x14ac:dyDescent="0.35"/>
    <row r="45856" s="8" customFormat="1" x14ac:dyDescent="0.35"/>
    <row r="45857" s="8" customFormat="1" x14ac:dyDescent="0.35"/>
    <row r="45858" s="8" customFormat="1" x14ac:dyDescent="0.35"/>
    <row r="45859" s="8" customFormat="1" x14ac:dyDescent="0.35"/>
    <row r="45860" s="8" customFormat="1" x14ac:dyDescent="0.35"/>
    <row r="45861" s="8" customFormat="1" x14ac:dyDescent="0.35"/>
    <row r="45862" s="8" customFormat="1" x14ac:dyDescent="0.35"/>
    <row r="45863" s="8" customFormat="1" x14ac:dyDescent="0.35"/>
    <row r="45864" s="8" customFormat="1" x14ac:dyDescent="0.35"/>
    <row r="45865" s="8" customFormat="1" x14ac:dyDescent="0.35"/>
    <row r="45866" s="8" customFormat="1" x14ac:dyDescent="0.35"/>
    <row r="45867" s="8" customFormat="1" x14ac:dyDescent="0.35"/>
    <row r="45868" s="8" customFormat="1" x14ac:dyDescent="0.35"/>
    <row r="45869" s="8" customFormat="1" x14ac:dyDescent="0.35"/>
    <row r="45870" s="8" customFormat="1" x14ac:dyDescent="0.35"/>
    <row r="45871" s="8" customFormat="1" x14ac:dyDescent="0.35"/>
    <row r="45872" s="8" customFormat="1" x14ac:dyDescent="0.35"/>
    <row r="45873" s="8" customFormat="1" x14ac:dyDescent="0.35"/>
    <row r="45874" s="8" customFormat="1" x14ac:dyDescent="0.35"/>
    <row r="45875" s="8" customFormat="1" x14ac:dyDescent="0.35"/>
    <row r="45876" s="8" customFormat="1" x14ac:dyDescent="0.35"/>
    <row r="45877" s="8" customFormat="1" x14ac:dyDescent="0.35"/>
    <row r="45878" s="8" customFormat="1" x14ac:dyDescent="0.35"/>
    <row r="45879" s="8" customFormat="1" x14ac:dyDescent="0.35"/>
    <row r="45880" s="8" customFormat="1" x14ac:dyDescent="0.35"/>
    <row r="45881" s="8" customFormat="1" x14ac:dyDescent="0.35"/>
    <row r="45882" s="8" customFormat="1" x14ac:dyDescent="0.35"/>
    <row r="45883" s="8" customFormat="1" x14ac:dyDescent="0.35"/>
    <row r="45884" s="8" customFormat="1" x14ac:dyDescent="0.35"/>
    <row r="45885" s="8" customFormat="1" x14ac:dyDescent="0.35"/>
    <row r="45886" s="8" customFormat="1" x14ac:dyDescent="0.35"/>
    <row r="45887" s="8" customFormat="1" x14ac:dyDescent="0.35"/>
    <row r="45888" s="8" customFormat="1" x14ac:dyDescent="0.35"/>
    <row r="45889" s="8" customFormat="1" x14ac:dyDescent="0.35"/>
    <row r="45890" s="8" customFormat="1" x14ac:dyDescent="0.35"/>
    <row r="45891" s="8" customFormat="1" x14ac:dyDescent="0.35"/>
    <row r="45892" s="8" customFormat="1" x14ac:dyDescent="0.35"/>
    <row r="45893" s="8" customFormat="1" x14ac:dyDescent="0.35"/>
    <row r="45894" s="8" customFormat="1" x14ac:dyDescent="0.35"/>
    <row r="45895" s="8" customFormat="1" x14ac:dyDescent="0.35"/>
    <row r="45896" s="8" customFormat="1" x14ac:dyDescent="0.35"/>
    <row r="45897" s="8" customFormat="1" x14ac:dyDescent="0.35"/>
    <row r="45898" s="8" customFormat="1" x14ac:dyDescent="0.35"/>
    <row r="45899" s="8" customFormat="1" x14ac:dyDescent="0.35"/>
    <row r="45900" s="8" customFormat="1" x14ac:dyDescent="0.35"/>
    <row r="45901" s="8" customFormat="1" x14ac:dyDescent="0.35"/>
    <row r="45902" s="8" customFormat="1" x14ac:dyDescent="0.35"/>
    <row r="45903" s="8" customFormat="1" x14ac:dyDescent="0.35"/>
    <row r="45904" s="8" customFormat="1" x14ac:dyDescent="0.35"/>
    <row r="45905" s="8" customFormat="1" x14ac:dyDescent="0.35"/>
    <row r="45906" s="8" customFormat="1" x14ac:dyDescent="0.35"/>
    <row r="45907" s="8" customFormat="1" x14ac:dyDescent="0.35"/>
    <row r="45908" s="8" customFormat="1" x14ac:dyDescent="0.35"/>
    <row r="45909" s="8" customFormat="1" x14ac:dyDescent="0.35"/>
    <row r="45910" s="8" customFormat="1" x14ac:dyDescent="0.35"/>
    <row r="45911" s="8" customFormat="1" x14ac:dyDescent="0.35"/>
    <row r="45912" s="8" customFormat="1" x14ac:dyDescent="0.35"/>
    <row r="45913" s="8" customFormat="1" x14ac:dyDescent="0.35"/>
    <row r="45914" s="8" customFormat="1" x14ac:dyDescent="0.35"/>
    <row r="45915" s="8" customFormat="1" x14ac:dyDescent="0.35"/>
    <row r="45916" s="8" customFormat="1" x14ac:dyDescent="0.35"/>
    <row r="45917" s="8" customFormat="1" x14ac:dyDescent="0.35"/>
    <row r="45918" s="8" customFormat="1" x14ac:dyDescent="0.35"/>
    <row r="45919" s="8" customFormat="1" x14ac:dyDescent="0.35"/>
    <row r="45920" s="8" customFormat="1" x14ac:dyDescent="0.35"/>
    <row r="45921" s="8" customFormat="1" x14ac:dyDescent="0.35"/>
    <row r="45922" s="8" customFormat="1" x14ac:dyDescent="0.35"/>
    <row r="45923" s="8" customFormat="1" x14ac:dyDescent="0.35"/>
    <row r="45924" s="8" customFormat="1" x14ac:dyDescent="0.35"/>
    <row r="45925" s="8" customFormat="1" x14ac:dyDescent="0.35"/>
    <row r="45926" s="8" customFormat="1" x14ac:dyDescent="0.35"/>
    <row r="45927" s="8" customFormat="1" x14ac:dyDescent="0.35"/>
    <row r="45928" s="8" customFormat="1" x14ac:dyDescent="0.35"/>
    <row r="45929" s="8" customFormat="1" x14ac:dyDescent="0.35"/>
    <row r="45930" s="8" customFormat="1" x14ac:dyDescent="0.35"/>
    <row r="45931" s="8" customFormat="1" x14ac:dyDescent="0.35"/>
    <row r="45932" s="8" customFormat="1" x14ac:dyDescent="0.35"/>
    <row r="45933" s="8" customFormat="1" x14ac:dyDescent="0.35"/>
    <row r="45934" s="8" customFormat="1" x14ac:dyDescent="0.35"/>
    <row r="45935" s="8" customFormat="1" x14ac:dyDescent="0.35"/>
    <row r="45936" s="8" customFormat="1" x14ac:dyDescent="0.35"/>
    <row r="45937" s="8" customFormat="1" x14ac:dyDescent="0.35"/>
    <row r="45938" s="8" customFormat="1" x14ac:dyDescent="0.35"/>
    <row r="45939" s="8" customFormat="1" x14ac:dyDescent="0.35"/>
    <row r="45940" s="8" customFormat="1" x14ac:dyDescent="0.35"/>
    <row r="45941" s="8" customFormat="1" x14ac:dyDescent="0.35"/>
    <row r="45942" s="8" customFormat="1" x14ac:dyDescent="0.35"/>
    <row r="45943" s="8" customFormat="1" x14ac:dyDescent="0.35"/>
    <row r="45944" s="8" customFormat="1" x14ac:dyDescent="0.35"/>
    <row r="45945" s="8" customFormat="1" x14ac:dyDescent="0.35"/>
    <row r="45946" s="8" customFormat="1" x14ac:dyDescent="0.35"/>
    <row r="45947" s="8" customFormat="1" x14ac:dyDescent="0.35"/>
    <row r="45948" s="8" customFormat="1" x14ac:dyDescent="0.35"/>
    <row r="45949" s="8" customFormat="1" x14ac:dyDescent="0.35"/>
    <row r="45950" s="8" customFormat="1" x14ac:dyDescent="0.35"/>
    <row r="45951" s="8" customFormat="1" x14ac:dyDescent="0.35"/>
    <row r="45952" s="8" customFormat="1" x14ac:dyDescent="0.35"/>
    <row r="45953" s="8" customFormat="1" x14ac:dyDescent="0.35"/>
    <row r="45954" s="8" customFormat="1" x14ac:dyDescent="0.35"/>
    <row r="45955" s="8" customFormat="1" x14ac:dyDescent="0.35"/>
    <row r="45956" s="8" customFormat="1" x14ac:dyDescent="0.35"/>
    <row r="45957" s="8" customFormat="1" x14ac:dyDescent="0.35"/>
    <row r="45958" s="8" customFormat="1" x14ac:dyDescent="0.35"/>
    <row r="45959" s="8" customFormat="1" x14ac:dyDescent="0.35"/>
    <row r="45960" s="8" customFormat="1" x14ac:dyDescent="0.35"/>
    <row r="45961" s="8" customFormat="1" x14ac:dyDescent="0.35"/>
    <row r="45962" s="8" customFormat="1" x14ac:dyDescent="0.35"/>
    <row r="45963" s="8" customFormat="1" x14ac:dyDescent="0.35"/>
    <row r="45964" s="8" customFormat="1" x14ac:dyDescent="0.35"/>
    <row r="45965" s="8" customFormat="1" x14ac:dyDescent="0.35"/>
    <row r="45966" s="8" customFormat="1" x14ac:dyDescent="0.35"/>
    <row r="45967" s="8" customFormat="1" x14ac:dyDescent="0.35"/>
    <row r="45968" s="8" customFormat="1" x14ac:dyDescent="0.35"/>
    <row r="45969" s="8" customFormat="1" x14ac:dyDescent="0.35"/>
    <row r="45970" s="8" customFormat="1" x14ac:dyDescent="0.35"/>
    <row r="45971" s="8" customFormat="1" x14ac:dyDescent="0.35"/>
    <row r="45972" s="8" customFormat="1" x14ac:dyDescent="0.35"/>
    <row r="45973" s="8" customFormat="1" x14ac:dyDescent="0.35"/>
    <row r="45974" s="8" customFormat="1" x14ac:dyDescent="0.35"/>
    <row r="45975" s="8" customFormat="1" x14ac:dyDescent="0.35"/>
    <row r="45976" s="8" customFormat="1" x14ac:dyDescent="0.35"/>
    <row r="45977" s="8" customFormat="1" x14ac:dyDescent="0.35"/>
    <row r="45978" s="8" customFormat="1" x14ac:dyDescent="0.35"/>
    <row r="45979" s="8" customFormat="1" x14ac:dyDescent="0.35"/>
    <row r="45980" s="8" customFormat="1" x14ac:dyDescent="0.35"/>
    <row r="45981" s="8" customFormat="1" x14ac:dyDescent="0.35"/>
    <row r="45982" s="8" customFormat="1" x14ac:dyDescent="0.35"/>
    <row r="45983" s="8" customFormat="1" x14ac:dyDescent="0.35"/>
    <row r="45984" s="8" customFormat="1" x14ac:dyDescent="0.35"/>
    <row r="45985" s="8" customFormat="1" x14ac:dyDescent="0.35"/>
    <row r="45986" s="8" customFormat="1" x14ac:dyDescent="0.35"/>
    <row r="45987" s="8" customFormat="1" x14ac:dyDescent="0.35"/>
    <row r="45988" s="8" customFormat="1" x14ac:dyDescent="0.35"/>
    <row r="45989" s="8" customFormat="1" x14ac:dyDescent="0.35"/>
    <row r="45990" s="8" customFormat="1" x14ac:dyDescent="0.35"/>
    <row r="45991" s="8" customFormat="1" x14ac:dyDescent="0.35"/>
    <row r="45992" s="8" customFormat="1" x14ac:dyDescent="0.35"/>
    <row r="45993" s="8" customFormat="1" x14ac:dyDescent="0.35"/>
    <row r="45994" s="8" customFormat="1" x14ac:dyDescent="0.35"/>
    <row r="45995" s="8" customFormat="1" x14ac:dyDescent="0.35"/>
    <row r="45996" s="8" customFormat="1" x14ac:dyDescent="0.35"/>
    <row r="45997" s="8" customFormat="1" x14ac:dyDescent="0.35"/>
    <row r="45998" s="8" customFormat="1" x14ac:dyDescent="0.35"/>
    <row r="45999" s="8" customFormat="1" x14ac:dyDescent="0.35"/>
    <row r="46000" s="8" customFormat="1" x14ac:dyDescent="0.35"/>
    <row r="46001" s="8" customFormat="1" x14ac:dyDescent="0.35"/>
    <row r="46002" s="8" customFormat="1" x14ac:dyDescent="0.35"/>
    <row r="46003" s="8" customFormat="1" x14ac:dyDescent="0.35"/>
    <row r="46004" s="8" customFormat="1" x14ac:dyDescent="0.35"/>
    <row r="46005" s="8" customFormat="1" x14ac:dyDescent="0.35"/>
    <row r="46006" s="8" customFormat="1" x14ac:dyDescent="0.35"/>
    <row r="46007" s="8" customFormat="1" x14ac:dyDescent="0.35"/>
    <row r="46008" s="8" customFormat="1" x14ac:dyDescent="0.35"/>
    <row r="46009" s="8" customFormat="1" x14ac:dyDescent="0.35"/>
    <row r="46010" s="8" customFormat="1" x14ac:dyDescent="0.35"/>
    <row r="46011" s="8" customFormat="1" x14ac:dyDescent="0.35"/>
    <row r="46012" s="8" customFormat="1" x14ac:dyDescent="0.35"/>
    <row r="46013" s="8" customFormat="1" x14ac:dyDescent="0.35"/>
    <row r="46014" s="8" customFormat="1" x14ac:dyDescent="0.35"/>
    <row r="46015" s="8" customFormat="1" x14ac:dyDescent="0.35"/>
    <row r="46016" s="8" customFormat="1" x14ac:dyDescent="0.35"/>
    <row r="46017" s="8" customFormat="1" x14ac:dyDescent="0.35"/>
    <row r="46018" s="8" customFormat="1" x14ac:dyDescent="0.35"/>
    <row r="46019" s="8" customFormat="1" x14ac:dyDescent="0.35"/>
    <row r="46020" s="8" customFormat="1" x14ac:dyDescent="0.35"/>
    <row r="46021" s="8" customFormat="1" x14ac:dyDescent="0.35"/>
    <row r="46022" s="8" customFormat="1" x14ac:dyDescent="0.35"/>
    <row r="46023" s="8" customFormat="1" x14ac:dyDescent="0.35"/>
    <row r="46024" s="8" customFormat="1" x14ac:dyDescent="0.35"/>
    <row r="46025" s="8" customFormat="1" x14ac:dyDescent="0.35"/>
    <row r="46026" s="8" customFormat="1" x14ac:dyDescent="0.35"/>
    <row r="46027" s="8" customFormat="1" x14ac:dyDescent="0.35"/>
    <row r="46028" s="8" customFormat="1" x14ac:dyDescent="0.35"/>
    <row r="46029" s="8" customFormat="1" x14ac:dyDescent="0.35"/>
    <row r="46030" s="8" customFormat="1" x14ac:dyDescent="0.35"/>
    <row r="46031" s="8" customFormat="1" x14ac:dyDescent="0.35"/>
    <row r="46032" s="8" customFormat="1" x14ac:dyDescent="0.35"/>
    <row r="46033" s="8" customFormat="1" x14ac:dyDescent="0.35"/>
    <row r="46034" s="8" customFormat="1" x14ac:dyDescent="0.35"/>
    <row r="46035" s="8" customFormat="1" x14ac:dyDescent="0.35"/>
    <row r="46036" s="8" customFormat="1" x14ac:dyDescent="0.35"/>
    <row r="46037" s="8" customFormat="1" x14ac:dyDescent="0.35"/>
    <row r="46038" s="8" customFormat="1" x14ac:dyDescent="0.35"/>
    <row r="46039" s="8" customFormat="1" x14ac:dyDescent="0.35"/>
    <row r="46040" s="8" customFormat="1" x14ac:dyDescent="0.35"/>
    <row r="46041" s="8" customFormat="1" x14ac:dyDescent="0.35"/>
    <row r="46042" s="8" customFormat="1" x14ac:dyDescent="0.35"/>
    <row r="46043" s="8" customFormat="1" x14ac:dyDescent="0.35"/>
    <row r="46044" s="8" customFormat="1" x14ac:dyDescent="0.35"/>
    <row r="46045" s="8" customFormat="1" x14ac:dyDescent="0.35"/>
    <row r="46046" s="8" customFormat="1" x14ac:dyDescent="0.35"/>
    <row r="46047" s="8" customFormat="1" x14ac:dyDescent="0.35"/>
    <row r="46048" s="8" customFormat="1" x14ac:dyDescent="0.35"/>
    <row r="46049" s="8" customFormat="1" x14ac:dyDescent="0.35"/>
    <row r="46050" s="8" customFormat="1" x14ac:dyDescent="0.35"/>
    <row r="46051" s="8" customFormat="1" x14ac:dyDescent="0.35"/>
    <row r="46052" s="8" customFormat="1" x14ac:dyDescent="0.35"/>
    <row r="46053" s="8" customFormat="1" x14ac:dyDescent="0.35"/>
    <row r="46054" s="8" customFormat="1" x14ac:dyDescent="0.35"/>
    <row r="46055" s="8" customFormat="1" x14ac:dyDescent="0.35"/>
    <row r="46056" s="8" customFormat="1" x14ac:dyDescent="0.35"/>
    <row r="46057" s="8" customFormat="1" x14ac:dyDescent="0.35"/>
    <row r="46058" s="8" customFormat="1" x14ac:dyDescent="0.35"/>
    <row r="46059" s="8" customFormat="1" x14ac:dyDescent="0.35"/>
    <row r="46060" s="8" customFormat="1" x14ac:dyDescent="0.35"/>
    <row r="46061" s="8" customFormat="1" x14ac:dyDescent="0.35"/>
    <row r="46062" s="8" customFormat="1" x14ac:dyDescent="0.35"/>
    <row r="46063" s="8" customFormat="1" x14ac:dyDescent="0.35"/>
    <row r="46064" s="8" customFormat="1" x14ac:dyDescent="0.35"/>
    <row r="46065" s="8" customFormat="1" x14ac:dyDescent="0.35"/>
    <row r="46066" s="8" customFormat="1" x14ac:dyDescent="0.35"/>
    <row r="46067" s="8" customFormat="1" x14ac:dyDescent="0.35"/>
    <row r="46068" s="8" customFormat="1" x14ac:dyDescent="0.35"/>
    <row r="46069" s="8" customFormat="1" x14ac:dyDescent="0.35"/>
    <row r="46070" s="8" customFormat="1" x14ac:dyDescent="0.35"/>
    <row r="46071" s="8" customFormat="1" x14ac:dyDescent="0.35"/>
    <row r="46072" s="8" customFormat="1" x14ac:dyDescent="0.35"/>
    <row r="46073" s="8" customFormat="1" x14ac:dyDescent="0.35"/>
    <row r="46074" s="8" customFormat="1" x14ac:dyDescent="0.35"/>
    <row r="46075" s="8" customFormat="1" x14ac:dyDescent="0.35"/>
    <row r="46076" s="8" customFormat="1" x14ac:dyDescent="0.35"/>
    <row r="46077" s="8" customFormat="1" x14ac:dyDescent="0.35"/>
    <row r="46078" s="8" customFormat="1" x14ac:dyDescent="0.35"/>
    <row r="46079" s="8" customFormat="1" x14ac:dyDescent="0.35"/>
    <row r="46080" s="8" customFormat="1" x14ac:dyDescent="0.35"/>
    <row r="46081" s="8" customFormat="1" x14ac:dyDescent="0.35"/>
    <row r="46082" s="8" customFormat="1" x14ac:dyDescent="0.35"/>
    <row r="46083" s="8" customFormat="1" x14ac:dyDescent="0.35"/>
    <row r="46084" s="8" customFormat="1" x14ac:dyDescent="0.35"/>
    <row r="46085" s="8" customFormat="1" x14ac:dyDescent="0.35"/>
    <row r="46086" s="8" customFormat="1" x14ac:dyDescent="0.35"/>
    <row r="46087" s="8" customFormat="1" x14ac:dyDescent="0.35"/>
    <row r="46088" s="8" customFormat="1" x14ac:dyDescent="0.35"/>
    <row r="46089" s="8" customFormat="1" x14ac:dyDescent="0.35"/>
    <row r="46090" s="8" customFormat="1" x14ac:dyDescent="0.35"/>
    <row r="46091" s="8" customFormat="1" x14ac:dyDescent="0.35"/>
    <row r="46092" s="8" customFormat="1" x14ac:dyDescent="0.35"/>
    <row r="46093" s="8" customFormat="1" x14ac:dyDescent="0.35"/>
    <row r="46094" s="8" customFormat="1" x14ac:dyDescent="0.35"/>
    <row r="46095" s="8" customFormat="1" x14ac:dyDescent="0.35"/>
    <row r="46096" s="8" customFormat="1" x14ac:dyDescent="0.35"/>
    <row r="46097" s="8" customFormat="1" x14ac:dyDescent="0.35"/>
    <row r="46098" s="8" customFormat="1" x14ac:dyDescent="0.35"/>
    <row r="46099" s="8" customFormat="1" x14ac:dyDescent="0.35"/>
    <row r="46100" s="8" customFormat="1" x14ac:dyDescent="0.35"/>
    <row r="46101" s="8" customFormat="1" x14ac:dyDescent="0.35"/>
    <row r="46102" s="8" customFormat="1" x14ac:dyDescent="0.35"/>
    <row r="46103" s="8" customFormat="1" x14ac:dyDescent="0.35"/>
    <row r="46104" s="8" customFormat="1" x14ac:dyDescent="0.35"/>
    <row r="46105" s="8" customFormat="1" x14ac:dyDescent="0.35"/>
    <row r="46106" s="8" customFormat="1" x14ac:dyDescent="0.35"/>
    <row r="46107" s="8" customFormat="1" x14ac:dyDescent="0.35"/>
    <row r="46108" s="8" customFormat="1" x14ac:dyDescent="0.35"/>
    <row r="46109" s="8" customFormat="1" x14ac:dyDescent="0.35"/>
    <row r="46110" s="8" customFormat="1" x14ac:dyDescent="0.35"/>
    <row r="46111" s="8" customFormat="1" x14ac:dyDescent="0.35"/>
    <row r="46112" s="8" customFormat="1" x14ac:dyDescent="0.35"/>
    <row r="46113" s="8" customFormat="1" x14ac:dyDescent="0.35"/>
    <row r="46114" s="8" customFormat="1" x14ac:dyDescent="0.35"/>
    <row r="46115" s="8" customFormat="1" x14ac:dyDescent="0.35"/>
    <row r="46116" s="8" customFormat="1" x14ac:dyDescent="0.35"/>
    <row r="46117" s="8" customFormat="1" x14ac:dyDescent="0.35"/>
    <row r="46118" s="8" customFormat="1" x14ac:dyDescent="0.35"/>
    <row r="46119" s="8" customFormat="1" x14ac:dyDescent="0.35"/>
    <row r="46120" s="8" customFormat="1" x14ac:dyDescent="0.35"/>
    <row r="46121" s="8" customFormat="1" x14ac:dyDescent="0.35"/>
    <row r="46122" s="8" customFormat="1" x14ac:dyDescent="0.35"/>
    <row r="46123" s="8" customFormat="1" x14ac:dyDescent="0.35"/>
    <row r="46124" s="8" customFormat="1" x14ac:dyDescent="0.35"/>
    <row r="46125" s="8" customFormat="1" x14ac:dyDescent="0.35"/>
    <row r="46126" s="8" customFormat="1" x14ac:dyDescent="0.35"/>
    <row r="46127" s="8" customFormat="1" x14ac:dyDescent="0.35"/>
    <row r="46128" s="8" customFormat="1" x14ac:dyDescent="0.35"/>
    <row r="46129" s="8" customFormat="1" x14ac:dyDescent="0.35"/>
    <row r="46130" s="8" customFormat="1" x14ac:dyDescent="0.35"/>
    <row r="46131" s="8" customFormat="1" x14ac:dyDescent="0.35"/>
    <row r="46132" s="8" customFormat="1" x14ac:dyDescent="0.35"/>
    <row r="46133" s="8" customFormat="1" x14ac:dyDescent="0.35"/>
    <row r="46134" s="8" customFormat="1" x14ac:dyDescent="0.35"/>
    <row r="46135" s="8" customFormat="1" x14ac:dyDescent="0.35"/>
    <row r="46136" s="8" customFormat="1" x14ac:dyDescent="0.35"/>
    <row r="46137" s="8" customFormat="1" x14ac:dyDescent="0.35"/>
    <row r="46138" s="8" customFormat="1" x14ac:dyDescent="0.35"/>
    <row r="46139" s="8" customFormat="1" x14ac:dyDescent="0.35"/>
    <row r="46140" s="8" customFormat="1" x14ac:dyDescent="0.35"/>
    <row r="46141" s="8" customFormat="1" x14ac:dyDescent="0.35"/>
    <row r="46142" s="8" customFormat="1" x14ac:dyDescent="0.35"/>
    <row r="46143" s="8" customFormat="1" x14ac:dyDescent="0.35"/>
    <row r="46144" s="8" customFormat="1" x14ac:dyDescent="0.35"/>
    <row r="46145" s="8" customFormat="1" x14ac:dyDescent="0.35"/>
    <row r="46146" s="8" customFormat="1" x14ac:dyDescent="0.35"/>
    <row r="46147" s="8" customFormat="1" x14ac:dyDescent="0.35"/>
    <row r="46148" s="8" customFormat="1" x14ac:dyDescent="0.35"/>
    <row r="46149" s="8" customFormat="1" x14ac:dyDescent="0.35"/>
    <row r="46150" s="8" customFormat="1" x14ac:dyDescent="0.35"/>
    <row r="46151" s="8" customFormat="1" x14ac:dyDescent="0.35"/>
    <row r="46152" s="8" customFormat="1" x14ac:dyDescent="0.35"/>
    <row r="46153" s="8" customFormat="1" x14ac:dyDescent="0.35"/>
    <row r="46154" s="8" customFormat="1" x14ac:dyDescent="0.35"/>
    <row r="46155" s="8" customFormat="1" x14ac:dyDescent="0.35"/>
    <row r="46156" s="8" customFormat="1" x14ac:dyDescent="0.35"/>
    <row r="46157" s="8" customFormat="1" x14ac:dyDescent="0.35"/>
    <row r="46158" s="8" customFormat="1" x14ac:dyDescent="0.35"/>
    <row r="46159" s="8" customFormat="1" x14ac:dyDescent="0.35"/>
    <row r="46160" s="8" customFormat="1" x14ac:dyDescent="0.35"/>
    <row r="46161" s="8" customFormat="1" x14ac:dyDescent="0.35"/>
    <row r="46162" s="8" customFormat="1" x14ac:dyDescent="0.35"/>
    <row r="46163" s="8" customFormat="1" x14ac:dyDescent="0.35"/>
    <row r="46164" s="8" customFormat="1" x14ac:dyDescent="0.35"/>
    <row r="46165" s="8" customFormat="1" x14ac:dyDescent="0.35"/>
    <row r="46166" s="8" customFormat="1" x14ac:dyDescent="0.35"/>
    <row r="46167" s="8" customFormat="1" x14ac:dyDescent="0.35"/>
    <row r="46168" s="8" customFormat="1" x14ac:dyDescent="0.35"/>
    <row r="46169" s="8" customFormat="1" x14ac:dyDescent="0.35"/>
    <row r="46170" s="8" customFormat="1" x14ac:dyDescent="0.35"/>
    <row r="46171" s="8" customFormat="1" x14ac:dyDescent="0.35"/>
    <row r="46172" s="8" customFormat="1" x14ac:dyDescent="0.35"/>
    <row r="46173" s="8" customFormat="1" x14ac:dyDescent="0.35"/>
    <row r="46174" s="8" customFormat="1" x14ac:dyDescent="0.35"/>
    <row r="46175" s="8" customFormat="1" x14ac:dyDescent="0.35"/>
    <row r="46176" s="8" customFormat="1" x14ac:dyDescent="0.35"/>
    <row r="46177" s="8" customFormat="1" x14ac:dyDescent="0.35"/>
    <row r="46178" s="8" customFormat="1" x14ac:dyDescent="0.35"/>
    <row r="46179" s="8" customFormat="1" x14ac:dyDescent="0.35"/>
    <row r="46180" s="8" customFormat="1" x14ac:dyDescent="0.35"/>
    <row r="46181" s="8" customFormat="1" x14ac:dyDescent="0.35"/>
    <row r="46182" s="8" customFormat="1" x14ac:dyDescent="0.35"/>
    <row r="46183" s="8" customFormat="1" x14ac:dyDescent="0.35"/>
    <row r="46184" s="8" customFormat="1" x14ac:dyDescent="0.35"/>
    <row r="46185" s="8" customFormat="1" x14ac:dyDescent="0.35"/>
    <row r="46186" s="8" customFormat="1" x14ac:dyDescent="0.35"/>
    <row r="46187" s="8" customFormat="1" x14ac:dyDescent="0.35"/>
    <row r="46188" s="8" customFormat="1" x14ac:dyDescent="0.35"/>
    <row r="46189" s="8" customFormat="1" x14ac:dyDescent="0.35"/>
    <row r="46190" s="8" customFormat="1" x14ac:dyDescent="0.35"/>
    <row r="46191" s="8" customFormat="1" x14ac:dyDescent="0.35"/>
    <row r="46192" s="8" customFormat="1" x14ac:dyDescent="0.35"/>
    <row r="46193" s="8" customFormat="1" x14ac:dyDescent="0.35"/>
    <row r="46194" s="8" customFormat="1" x14ac:dyDescent="0.35"/>
    <row r="46195" s="8" customFormat="1" x14ac:dyDescent="0.35"/>
    <row r="46196" s="8" customFormat="1" x14ac:dyDescent="0.35"/>
    <row r="46197" s="8" customFormat="1" x14ac:dyDescent="0.35"/>
    <row r="46198" s="8" customFormat="1" x14ac:dyDescent="0.35"/>
    <row r="46199" s="8" customFormat="1" x14ac:dyDescent="0.35"/>
    <row r="46200" s="8" customFormat="1" x14ac:dyDescent="0.35"/>
    <row r="46201" s="8" customFormat="1" x14ac:dyDescent="0.35"/>
    <row r="46202" s="8" customFormat="1" x14ac:dyDescent="0.35"/>
    <row r="46203" s="8" customFormat="1" x14ac:dyDescent="0.35"/>
    <row r="46204" s="8" customFormat="1" x14ac:dyDescent="0.35"/>
    <row r="46205" s="8" customFormat="1" x14ac:dyDescent="0.35"/>
    <row r="46206" s="8" customFormat="1" x14ac:dyDescent="0.35"/>
    <row r="46207" s="8" customFormat="1" x14ac:dyDescent="0.35"/>
    <row r="46208" s="8" customFormat="1" x14ac:dyDescent="0.35"/>
    <row r="46209" s="8" customFormat="1" x14ac:dyDescent="0.35"/>
    <row r="46210" s="8" customFormat="1" x14ac:dyDescent="0.35"/>
    <row r="46211" s="8" customFormat="1" x14ac:dyDescent="0.35"/>
    <row r="46212" s="8" customFormat="1" x14ac:dyDescent="0.35"/>
    <row r="46213" s="8" customFormat="1" x14ac:dyDescent="0.35"/>
    <row r="46214" s="8" customFormat="1" x14ac:dyDescent="0.35"/>
    <row r="46215" s="8" customFormat="1" x14ac:dyDescent="0.35"/>
    <row r="46216" s="8" customFormat="1" x14ac:dyDescent="0.35"/>
    <row r="46217" s="8" customFormat="1" x14ac:dyDescent="0.35"/>
    <row r="46218" s="8" customFormat="1" x14ac:dyDescent="0.35"/>
    <row r="46219" s="8" customFormat="1" x14ac:dyDescent="0.35"/>
    <row r="46220" s="8" customFormat="1" x14ac:dyDescent="0.35"/>
    <row r="46221" s="8" customFormat="1" x14ac:dyDescent="0.35"/>
    <row r="46222" s="8" customFormat="1" x14ac:dyDescent="0.35"/>
    <row r="46223" s="8" customFormat="1" x14ac:dyDescent="0.35"/>
    <row r="46224" s="8" customFormat="1" x14ac:dyDescent="0.35"/>
    <row r="46225" s="8" customFormat="1" x14ac:dyDescent="0.35"/>
    <row r="46226" s="8" customFormat="1" x14ac:dyDescent="0.35"/>
    <row r="46227" s="8" customFormat="1" x14ac:dyDescent="0.35"/>
    <row r="46228" s="8" customFormat="1" x14ac:dyDescent="0.35"/>
    <row r="46229" s="8" customFormat="1" x14ac:dyDescent="0.35"/>
    <row r="46230" s="8" customFormat="1" x14ac:dyDescent="0.35"/>
    <row r="46231" s="8" customFormat="1" x14ac:dyDescent="0.35"/>
    <row r="46232" s="8" customFormat="1" x14ac:dyDescent="0.35"/>
    <row r="46233" s="8" customFormat="1" x14ac:dyDescent="0.35"/>
    <row r="46234" s="8" customFormat="1" x14ac:dyDescent="0.35"/>
    <row r="46235" s="8" customFormat="1" x14ac:dyDescent="0.35"/>
    <row r="46236" s="8" customFormat="1" x14ac:dyDescent="0.35"/>
    <row r="46237" s="8" customFormat="1" x14ac:dyDescent="0.35"/>
    <row r="46238" s="8" customFormat="1" x14ac:dyDescent="0.35"/>
    <row r="46239" s="8" customFormat="1" x14ac:dyDescent="0.35"/>
    <row r="46240" s="8" customFormat="1" x14ac:dyDescent="0.35"/>
    <row r="46241" s="8" customFormat="1" x14ac:dyDescent="0.35"/>
    <row r="46242" s="8" customFormat="1" x14ac:dyDescent="0.35"/>
    <row r="46243" s="8" customFormat="1" x14ac:dyDescent="0.35"/>
    <row r="46244" s="8" customFormat="1" x14ac:dyDescent="0.35"/>
    <row r="46245" s="8" customFormat="1" x14ac:dyDescent="0.35"/>
    <row r="46246" s="8" customFormat="1" x14ac:dyDescent="0.35"/>
    <row r="46247" s="8" customFormat="1" x14ac:dyDescent="0.35"/>
    <row r="46248" s="8" customFormat="1" x14ac:dyDescent="0.35"/>
    <row r="46249" s="8" customFormat="1" x14ac:dyDescent="0.35"/>
    <row r="46250" s="8" customFormat="1" x14ac:dyDescent="0.35"/>
    <row r="46251" s="8" customFormat="1" x14ac:dyDescent="0.35"/>
    <row r="46252" s="8" customFormat="1" x14ac:dyDescent="0.35"/>
    <row r="46253" s="8" customFormat="1" x14ac:dyDescent="0.35"/>
    <row r="46254" s="8" customFormat="1" x14ac:dyDescent="0.35"/>
    <row r="46255" s="8" customFormat="1" x14ac:dyDescent="0.35"/>
    <row r="46256" s="8" customFormat="1" x14ac:dyDescent="0.35"/>
    <row r="46257" s="8" customFormat="1" x14ac:dyDescent="0.35"/>
    <row r="46258" s="8" customFormat="1" x14ac:dyDescent="0.35"/>
    <row r="46259" s="8" customFormat="1" x14ac:dyDescent="0.35"/>
    <row r="46260" s="8" customFormat="1" x14ac:dyDescent="0.35"/>
    <row r="46261" s="8" customFormat="1" x14ac:dyDescent="0.35"/>
    <row r="46262" s="8" customFormat="1" x14ac:dyDescent="0.35"/>
    <row r="46263" s="8" customFormat="1" x14ac:dyDescent="0.35"/>
    <row r="46264" s="8" customFormat="1" x14ac:dyDescent="0.35"/>
    <row r="46265" s="8" customFormat="1" x14ac:dyDescent="0.35"/>
    <row r="46266" s="8" customFormat="1" x14ac:dyDescent="0.35"/>
    <row r="46267" s="8" customFormat="1" x14ac:dyDescent="0.35"/>
    <row r="46268" s="8" customFormat="1" x14ac:dyDescent="0.35"/>
    <row r="46269" s="8" customFormat="1" x14ac:dyDescent="0.35"/>
    <row r="46270" s="8" customFormat="1" x14ac:dyDescent="0.35"/>
    <row r="46271" s="8" customFormat="1" x14ac:dyDescent="0.35"/>
    <row r="46272" s="8" customFormat="1" x14ac:dyDescent="0.35"/>
    <row r="46273" s="8" customFormat="1" x14ac:dyDescent="0.35"/>
    <row r="46274" s="8" customFormat="1" x14ac:dyDescent="0.35"/>
    <row r="46275" s="8" customFormat="1" x14ac:dyDescent="0.35"/>
    <row r="46276" s="8" customFormat="1" x14ac:dyDescent="0.35"/>
    <row r="46277" s="8" customFormat="1" x14ac:dyDescent="0.35"/>
    <row r="46278" s="8" customFormat="1" x14ac:dyDescent="0.35"/>
    <row r="46279" s="8" customFormat="1" x14ac:dyDescent="0.35"/>
    <row r="46280" s="8" customFormat="1" x14ac:dyDescent="0.35"/>
    <row r="46281" s="8" customFormat="1" x14ac:dyDescent="0.35"/>
    <row r="46282" s="8" customFormat="1" x14ac:dyDescent="0.35"/>
    <row r="46283" s="8" customFormat="1" x14ac:dyDescent="0.35"/>
    <row r="46284" s="8" customFormat="1" x14ac:dyDescent="0.35"/>
    <row r="46285" s="8" customFormat="1" x14ac:dyDescent="0.35"/>
    <row r="46286" s="8" customFormat="1" x14ac:dyDescent="0.35"/>
    <row r="46287" s="8" customFormat="1" x14ac:dyDescent="0.35"/>
    <row r="46288" s="8" customFormat="1" x14ac:dyDescent="0.35"/>
    <row r="46289" s="8" customFormat="1" x14ac:dyDescent="0.35"/>
    <row r="46290" s="8" customFormat="1" x14ac:dyDescent="0.35"/>
    <row r="46291" s="8" customFormat="1" x14ac:dyDescent="0.35"/>
    <row r="46292" s="8" customFormat="1" x14ac:dyDescent="0.35"/>
    <row r="46293" s="8" customFormat="1" x14ac:dyDescent="0.35"/>
    <row r="46294" s="8" customFormat="1" x14ac:dyDescent="0.35"/>
    <row r="46295" s="8" customFormat="1" x14ac:dyDescent="0.35"/>
    <row r="46296" s="8" customFormat="1" x14ac:dyDescent="0.35"/>
    <row r="46297" s="8" customFormat="1" x14ac:dyDescent="0.35"/>
    <row r="46298" s="8" customFormat="1" x14ac:dyDescent="0.35"/>
    <row r="46299" s="8" customFormat="1" x14ac:dyDescent="0.35"/>
    <row r="46300" s="8" customFormat="1" x14ac:dyDescent="0.35"/>
    <row r="46301" s="8" customFormat="1" x14ac:dyDescent="0.35"/>
    <row r="46302" s="8" customFormat="1" x14ac:dyDescent="0.35"/>
    <row r="46303" s="8" customFormat="1" x14ac:dyDescent="0.35"/>
    <row r="46304" s="8" customFormat="1" x14ac:dyDescent="0.35"/>
    <row r="46305" s="8" customFormat="1" x14ac:dyDescent="0.35"/>
    <row r="46306" s="8" customFormat="1" x14ac:dyDescent="0.35"/>
    <row r="46307" s="8" customFormat="1" x14ac:dyDescent="0.35"/>
    <row r="46308" s="8" customFormat="1" x14ac:dyDescent="0.35"/>
    <row r="46309" s="8" customFormat="1" x14ac:dyDescent="0.35"/>
    <row r="46310" s="8" customFormat="1" x14ac:dyDescent="0.35"/>
    <row r="46311" s="8" customFormat="1" x14ac:dyDescent="0.35"/>
    <row r="46312" s="8" customFormat="1" x14ac:dyDescent="0.35"/>
    <row r="46313" s="8" customFormat="1" x14ac:dyDescent="0.35"/>
    <row r="46314" s="8" customFormat="1" x14ac:dyDescent="0.35"/>
    <row r="46315" s="8" customFormat="1" x14ac:dyDescent="0.35"/>
    <row r="46316" s="8" customFormat="1" x14ac:dyDescent="0.35"/>
    <row r="46317" s="8" customFormat="1" x14ac:dyDescent="0.35"/>
    <row r="46318" s="8" customFormat="1" x14ac:dyDescent="0.35"/>
    <row r="46319" s="8" customFormat="1" x14ac:dyDescent="0.35"/>
    <row r="46320" s="8" customFormat="1" x14ac:dyDescent="0.35"/>
    <row r="46321" s="8" customFormat="1" x14ac:dyDescent="0.35"/>
    <row r="46322" s="8" customFormat="1" x14ac:dyDescent="0.35"/>
    <row r="46323" s="8" customFormat="1" x14ac:dyDescent="0.35"/>
    <row r="46324" s="8" customFormat="1" x14ac:dyDescent="0.35"/>
    <row r="46325" s="8" customFormat="1" x14ac:dyDescent="0.35"/>
    <row r="46326" s="8" customFormat="1" x14ac:dyDescent="0.35"/>
    <row r="46327" s="8" customFormat="1" x14ac:dyDescent="0.35"/>
    <row r="46328" s="8" customFormat="1" x14ac:dyDescent="0.35"/>
    <row r="46329" s="8" customFormat="1" x14ac:dyDescent="0.35"/>
    <row r="46330" s="8" customFormat="1" x14ac:dyDescent="0.35"/>
    <row r="46331" s="8" customFormat="1" x14ac:dyDescent="0.35"/>
    <row r="46332" s="8" customFormat="1" x14ac:dyDescent="0.35"/>
    <row r="46333" s="8" customFormat="1" x14ac:dyDescent="0.35"/>
    <row r="46334" s="8" customFormat="1" x14ac:dyDescent="0.35"/>
    <row r="46335" s="8" customFormat="1" x14ac:dyDescent="0.35"/>
    <row r="46336" s="8" customFormat="1" x14ac:dyDescent="0.35"/>
    <row r="46337" s="8" customFormat="1" x14ac:dyDescent="0.35"/>
    <row r="46338" s="8" customFormat="1" x14ac:dyDescent="0.35"/>
    <row r="46339" s="8" customFormat="1" x14ac:dyDescent="0.35"/>
    <row r="46340" s="8" customFormat="1" x14ac:dyDescent="0.35"/>
    <row r="46341" s="8" customFormat="1" x14ac:dyDescent="0.35"/>
    <row r="46342" s="8" customFormat="1" x14ac:dyDescent="0.35"/>
    <row r="46343" s="8" customFormat="1" x14ac:dyDescent="0.35"/>
    <row r="46344" s="8" customFormat="1" x14ac:dyDescent="0.35"/>
    <row r="46345" s="8" customFormat="1" x14ac:dyDescent="0.35"/>
    <row r="46346" s="8" customFormat="1" x14ac:dyDescent="0.35"/>
    <row r="46347" s="8" customFormat="1" x14ac:dyDescent="0.35"/>
    <row r="46348" s="8" customFormat="1" x14ac:dyDescent="0.35"/>
    <row r="46349" s="8" customFormat="1" x14ac:dyDescent="0.35"/>
    <row r="46350" s="8" customFormat="1" x14ac:dyDescent="0.35"/>
    <row r="46351" s="8" customFormat="1" x14ac:dyDescent="0.35"/>
    <row r="46352" s="8" customFormat="1" x14ac:dyDescent="0.35"/>
    <row r="46353" s="8" customFormat="1" x14ac:dyDescent="0.35"/>
    <row r="46354" s="8" customFormat="1" x14ac:dyDescent="0.35"/>
    <row r="46355" s="8" customFormat="1" x14ac:dyDescent="0.35"/>
    <row r="46356" s="8" customFormat="1" x14ac:dyDescent="0.35"/>
    <row r="46357" s="8" customFormat="1" x14ac:dyDescent="0.35"/>
    <row r="46358" s="8" customFormat="1" x14ac:dyDescent="0.35"/>
    <row r="46359" s="8" customFormat="1" x14ac:dyDescent="0.35"/>
    <row r="46360" s="8" customFormat="1" x14ac:dyDescent="0.35"/>
    <row r="46361" s="8" customFormat="1" x14ac:dyDescent="0.35"/>
    <row r="46362" s="8" customFormat="1" x14ac:dyDescent="0.35"/>
    <row r="46363" s="8" customFormat="1" x14ac:dyDescent="0.35"/>
    <row r="46364" s="8" customFormat="1" x14ac:dyDescent="0.35"/>
    <row r="46365" s="8" customFormat="1" x14ac:dyDescent="0.35"/>
    <row r="46366" s="8" customFormat="1" x14ac:dyDescent="0.35"/>
    <row r="46367" s="8" customFormat="1" x14ac:dyDescent="0.35"/>
    <row r="46368" s="8" customFormat="1" x14ac:dyDescent="0.35"/>
    <row r="46369" s="8" customFormat="1" x14ac:dyDescent="0.35"/>
    <row r="46370" s="8" customFormat="1" x14ac:dyDescent="0.35"/>
    <row r="46371" s="8" customFormat="1" x14ac:dyDescent="0.35"/>
    <row r="46372" s="8" customFormat="1" x14ac:dyDescent="0.35"/>
    <row r="46373" s="8" customFormat="1" x14ac:dyDescent="0.35"/>
    <row r="46374" s="8" customFormat="1" x14ac:dyDescent="0.35"/>
    <row r="46375" s="8" customFormat="1" x14ac:dyDescent="0.35"/>
    <row r="46376" s="8" customFormat="1" x14ac:dyDescent="0.35"/>
    <row r="46377" s="8" customFormat="1" x14ac:dyDescent="0.35"/>
    <row r="46378" s="8" customFormat="1" x14ac:dyDescent="0.35"/>
    <row r="46379" s="8" customFormat="1" x14ac:dyDescent="0.35"/>
    <row r="46380" s="8" customFormat="1" x14ac:dyDescent="0.35"/>
    <row r="46381" s="8" customFormat="1" x14ac:dyDescent="0.35"/>
    <row r="46382" s="8" customFormat="1" x14ac:dyDescent="0.35"/>
    <row r="46383" s="8" customFormat="1" x14ac:dyDescent="0.35"/>
    <row r="46384" s="8" customFormat="1" x14ac:dyDescent="0.35"/>
    <row r="46385" s="8" customFormat="1" x14ac:dyDescent="0.35"/>
    <row r="46386" s="8" customFormat="1" x14ac:dyDescent="0.35"/>
    <row r="46387" s="8" customFormat="1" x14ac:dyDescent="0.35"/>
    <row r="46388" s="8" customFormat="1" x14ac:dyDescent="0.35"/>
    <row r="46389" s="8" customFormat="1" x14ac:dyDescent="0.35"/>
    <row r="46390" s="8" customFormat="1" x14ac:dyDescent="0.35"/>
    <row r="46391" s="8" customFormat="1" x14ac:dyDescent="0.35"/>
    <row r="46392" s="8" customFormat="1" x14ac:dyDescent="0.35"/>
    <row r="46393" s="8" customFormat="1" x14ac:dyDescent="0.35"/>
    <row r="46394" s="8" customFormat="1" x14ac:dyDescent="0.35"/>
    <row r="46395" s="8" customFormat="1" x14ac:dyDescent="0.35"/>
    <row r="46396" s="8" customFormat="1" x14ac:dyDescent="0.35"/>
    <row r="46397" s="8" customFormat="1" x14ac:dyDescent="0.35"/>
    <row r="46398" s="8" customFormat="1" x14ac:dyDescent="0.35"/>
    <row r="46399" s="8" customFormat="1" x14ac:dyDescent="0.35"/>
    <row r="46400" s="8" customFormat="1" x14ac:dyDescent="0.35"/>
    <row r="46401" s="8" customFormat="1" x14ac:dyDescent="0.35"/>
    <row r="46402" s="8" customFormat="1" x14ac:dyDescent="0.35"/>
    <row r="46403" s="8" customFormat="1" x14ac:dyDescent="0.35"/>
    <row r="46404" s="8" customFormat="1" x14ac:dyDescent="0.35"/>
    <row r="46405" s="8" customFormat="1" x14ac:dyDescent="0.35"/>
    <row r="46406" s="8" customFormat="1" x14ac:dyDescent="0.35"/>
    <row r="46407" s="8" customFormat="1" x14ac:dyDescent="0.35"/>
    <row r="46408" s="8" customFormat="1" x14ac:dyDescent="0.35"/>
    <row r="46409" s="8" customFormat="1" x14ac:dyDescent="0.35"/>
    <row r="46410" s="8" customFormat="1" x14ac:dyDescent="0.35"/>
    <row r="46411" s="8" customFormat="1" x14ac:dyDescent="0.35"/>
    <row r="46412" s="8" customFormat="1" x14ac:dyDescent="0.35"/>
    <row r="46413" s="8" customFormat="1" x14ac:dyDescent="0.35"/>
    <row r="46414" s="8" customFormat="1" x14ac:dyDescent="0.35"/>
    <row r="46415" s="8" customFormat="1" x14ac:dyDescent="0.35"/>
    <row r="46416" s="8" customFormat="1" x14ac:dyDescent="0.35"/>
    <row r="46417" s="8" customFormat="1" x14ac:dyDescent="0.35"/>
    <row r="46418" s="8" customFormat="1" x14ac:dyDescent="0.35"/>
    <row r="46419" s="8" customFormat="1" x14ac:dyDescent="0.35"/>
    <row r="46420" s="8" customFormat="1" x14ac:dyDescent="0.35"/>
    <row r="46421" s="8" customFormat="1" x14ac:dyDescent="0.35"/>
    <row r="46422" s="8" customFormat="1" x14ac:dyDescent="0.35"/>
    <row r="46423" s="8" customFormat="1" x14ac:dyDescent="0.35"/>
    <row r="46424" s="8" customFormat="1" x14ac:dyDescent="0.35"/>
    <row r="46425" s="8" customFormat="1" x14ac:dyDescent="0.35"/>
    <row r="46426" s="8" customFormat="1" x14ac:dyDescent="0.35"/>
    <row r="46427" s="8" customFormat="1" x14ac:dyDescent="0.35"/>
    <row r="46428" s="8" customFormat="1" x14ac:dyDescent="0.35"/>
    <row r="46429" s="8" customFormat="1" x14ac:dyDescent="0.35"/>
    <row r="46430" s="8" customFormat="1" x14ac:dyDescent="0.35"/>
    <row r="46431" s="8" customFormat="1" x14ac:dyDescent="0.35"/>
    <row r="46432" s="8" customFormat="1" x14ac:dyDescent="0.35"/>
    <row r="46433" s="8" customFormat="1" x14ac:dyDescent="0.35"/>
    <row r="46434" s="8" customFormat="1" x14ac:dyDescent="0.35"/>
    <row r="46435" s="8" customFormat="1" x14ac:dyDescent="0.35"/>
    <row r="46436" s="8" customFormat="1" x14ac:dyDescent="0.35"/>
    <row r="46437" s="8" customFormat="1" x14ac:dyDescent="0.35"/>
    <row r="46438" s="8" customFormat="1" x14ac:dyDescent="0.35"/>
    <row r="46439" s="8" customFormat="1" x14ac:dyDescent="0.35"/>
    <row r="46440" s="8" customFormat="1" x14ac:dyDescent="0.35"/>
    <row r="46441" s="8" customFormat="1" x14ac:dyDescent="0.35"/>
    <row r="46442" s="8" customFormat="1" x14ac:dyDescent="0.35"/>
    <row r="46443" s="8" customFormat="1" x14ac:dyDescent="0.35"/>
    <row r="46444" s="8" customFormat="1" x14ac:dyDescent="0.35"/>
    <row r="46445" s="8" customFormat="1" x14ac:dyDescent="0.35"/>
    <row r="46446" s="8" customFormat="1" x14ac:dyDescent="0.35"/>
    <row r="46447" s="8" customFormat="1" x14ac:dyDescent="0.35"/>
    <row r="46448" s="8" customFormat="1" x14ac:dyDescent="0.35"/>
    <row r="46449" s="8" customFormat="1" x14ac:dyDescent="0.35"/>
    <row r="46450" s="8" customFormat="1" x14ac:dyDescent="0.35"/>
    <row r="46451" s="8" customFormat="1" x14ac:dyDescent="0.35"/>
    <row r="46452" s="8" customFormat="1" x14ac:dyDescent="0.35"/>
    <row r="46453" s="8" customFormat="1" x14ac:dyDescent="0.35"/>
    <row r="46454" s="8" customFormat="1" x14ac:dyDescent="0.35"/>
    <row r="46455" s="8" customFormat="1" x14ac:dyDescent="0.35"/>
    <row r="46456" s="8" customFormat="1" x14ac:dyDescent="0.35"/>
    <row r="46457" s="8" customFormat="1" x14ac:dyDescent="0.35"/>
    <row r="46458" s="8" customFormat="1" x14ac:dyDescent="0.35"/>
    <row r="46459" s="8" customFormat="1" x14ac:dyDescent="0.35"/>
    <row r="46460" s="8" customFormat="1" x14ac:dyDescent="0.35"/>
    <row r="46461" s="8" customFormat="1" x14ac:dyDescent="0.35"/>
    <row r="46462" s="8" customFormat="1" x14ac:dyDescent="0.35"/>
    <row r="46463" s="8" customFormat="1" x14ac:dyDescent="0.35"/>
    <row r="46464" s="8" customFormat="1" x14ac:dyDescent="0.35"/>
    <row r="46465" s="8" customFormat="1" x14ac:dyDescent="0.35"/>
    <row r="46466" s="8" customFormat="1" x14ac:dyDescent="0.35"/>
    <row r="46467" s="8" customFormat="1" x14ac:dyDescent="0.35"/>
    <row r="46468" s="8" customFormat="1" x14ac:dyDescent="0.35"/>
    <row r="46469" s="8" customFormat="1" x14ac:dyDescent="0.35"/>
    <row r="46470" s="8" customFormat="1" x14ac:dyDescent="0.35"/>
    <row r="46471" s="8" customFormat="1" x14ac:dyDescent="0.35"/>
    <row r="46472" s="8" customFormat="1" x14ac:dyDescent="0.35"/>
    <row r="46473" s="8" customFormat="1" x14ac:dyDescent="0.35"/>
    <row r="46474" s="8" customFormat="1" x14ac:dyDescent="0.35"/>
    <row r="46475" s="8" customFormat="1" x14ac:dyDescent="0.35"/>
    <row r="46476" s="8" customFormat="1" x14ac:dyDescent="0.35"/>
    <row r="46477" s="8" customFormat="1" x14ac:dyDescent="0.35"/>
    <row r="46478" s="8" customFormat="1" x14ac:dyDescent="0.35"/>
    <row r="46479" s="8" customFormat="1" x14ac:dyDescent="0.35"/>
    <row r="46480" s="8" customFormat="1" x14ac:dyDescent="0.35"/>
    <row r="46481" s="8" customFormat="1" x14ac:dyDescent="0.35"/>
    <row r="46482" s="8" customFormat="1" x14ac:dyDescent="0.35"/>
    <row r="46483" s="8" customFormat="1" x14ac:dyDescent="0.35"/>
    <row r="46484" s="8" customFormat="1" x14ac:dyDescent="0.35"/>
    <row r="46485" s="8" customFormat="1" x14ac:dyDescent="0.35"/>
    <row r="46486" s="8" customFormat="1" x14ac:dyDescent="0.35"/>
    <row r="46487" s="8" customFormat="1" x14ac:dyDescent="0.35"/>
    <row r="46488" s="8" customFormat="1" x14ac:dyDescent="0.35"/>
    <row r="46489" s="8" customFormat="1" x14ac:dyDescent="0.35"/>
    <row r="46490" s="8" customFormat="1" x14ac:dyDescent="0.35"/>
    <row r="46491" s="8" customFormat="1" x14ac:dyDescent="0.35"/>
    <row r="46492" s="8" customFormat="1" x14ac:dyDescent="0.35"/>
    <row r="46493" s="8" customFormat="1" x14ac:dyDescent="0.35"/>
    <row r="46494" s="8" customFormat="1" x14ac:dyDescent="0.35"/>
    <row r="46495" s="8" customFormat="1" x14ac:dyDescent="0.35"/>
    <row r="46496" s="8" customFormat="1" x14ac:dyDescent="0.35"/>
    <row r="46497" s="8" customFormat="1" x14ac:dyDescent="0.35"/>
    <row r="46498" s="8" customFormat="1" x14ac:dyDescent="0.35"/>
    <row r="46499" s="8" customFormat="1" x14ac:dyDescent="0.35"/>
    <row r="46500" s="8" customFormat="1" x14ac:dyDescent="0.35"/>
    <row r="46501" s="8" customFormat="1" x14ac:dyDescent="0.35"/>
    <row r="46502" s="8" customFormat="1" x14ac:dyDescent="0.35"/>
    <row r="46503" s="8" customFormat="1" x14ac:dyDescent="0.35"/>
    <row r="46504" s="8" customFormat="1" x14ac:dyDescent="0.35"/>
    <row r="46505" s="8" customFormat="1" x14ac:dyDescent="0.35"/>
    <row r="46506" s="8" customFormat="1" x14ac:dyDescent="0.35"/>
    <row r="46507" s="8" customFormat="1" x14ac:dyDescent="0.35"/>
    <row r="46508" s="8" customFormat="1" x14ac:dyDescent="0.35"/>
    <row r="46509" s="8" customFormat="1" x14ac:dyDescent="0.35"/>
    <row r="46510" s="8" customFormat="1" x14ac:dyDescent="0.35"/>
    <row r="46511" s="8" customFormat="1" x14ac:dyDescent="0.35"/>
    <row r="46512" s="8" customFormat="1" x14ac:dyDescent="0.35"/>
    <row r="46513" s="8" customFormat="1" x14ac:dyDescent="0.35"/>
    <row r="46514" s="8" customFormat="1" x14ac:dyDescent="0.35"/>
    <row r="46515" s="8" customFormat="1" x14ac:dyDescent="0.35"/>
    <row r="46516" s="8" customFormat="1" x14ac:dyDescent="0.35"/>
    <row r="46517" s="8" customFormat="1" x14ac:dyDescent="0.35"/>
    <row r="46518" s="8" customFormat="1" x14ac:dyDescent="0.35"/>
    <row r="46519" s="8" customFormat="1" x14ac:dyDescent="0.35"/>
    <row r="46520" s="8" customFormat="1" x14ac:dyDescent="0.35"/>
    <row r="46521" s="8" customFormat="1" x14ac:dyDescent="0.35"/>
    <row r="46522" s="8" customFormat="1" x14ac:dyDescent="0.35"/>
    <row r="46523" s="8" customFormat="1" x14ac:dyDescent="0.35"/>
    <row r="46524" s="8" customFormat="1" x14ac:dyDescent="0.35"/>
    <row r="46525" s="8" customFormat="1" x14ac:dyDescent="0.35"/>
    <row r="46526" s="8" customFormat="1" x14ac:dyDescent="0.35"/>
    <row r="46527" s="8" customFormat="1" x14ac:dyDescent="0.35"/>
    <row r="46528" s="8" customFormat="1" x14ac:dyDescent="0.35"/>
    <row r="46529" s="8" customFormat="1" x14ac:dyDescent="0.35"/>
    <row r="46530" s="8" customFormat="1" x14ac:dyDescent="0.35"/>
    <row r="46531" s="8" customFormat="1" x14ac:dyDescent="0.35"/>
    <row r="46532" s="8" customFormat="1" x14ac:dyDescent="0.35"/>
    <row r="46533" s="8" customFormat="1" x14ac:dyDescent="0.35"/>
    <row r="46534" s="8" customFormat="1" x14ac:dyDescent="0.35"/>
    <row r="46535" s="8" customFormat="1" x14ac:dyDescent="0.35"/>
    <row r="46536" s="8" customFormat="1" x14ac:dyDescent="0.35"/>
    <row r="46537" s="8" customFormat="1" x14ac:dyDescent="0.35"/>
    <row r="46538" s="8" customFormat="1" x14ac:dyDescent="0.35"/>
    <row r="46539" s="8" customFormat="1" x14ac:dyDescent="0.35"/>
    <row r="46540" s="8" customFormat="1" x14ac:dyDescent="0.35"/>
    <row r="46541" s="8" customFormat="1" x14ac:dyDescent="0.35"/>
    <row r="46542" s="8" customFormat="1" x14ac:dyDescent="0.35"/>
    <row r="46543" s="8" customFormat="1" x14ac:dyDescent="0.35"/>
    <row r="46544" s="8" customFormat="1" x14ac:dyDescent="0.35"/>
    <row r="46545" s="8" customFormat="1" x14ac:dyDescent="0.35"/>
    <row r="46546" s="8" customFormat="1" x14ac:dyDescent="0.35"/>
    <row r="46547" s="8" customFormat="1" x14ac:dyDescent="0.35"/>
    <row r="46548" s="8" customFormat="1" x14ac:dyDescent="0.35"/>
    <row r="46549" s="8" customFormat="1" x14ac:dyDescent="0.35"/>
    <row r="46550" s="8" customFormat="1" x14ac:dyDescent="0.35"/>
    <row r="46551" s="8" customFormat="1" x14ac:dyDescent="0.35"/>
    <row r="46552" s="8" customFormat="1" x14ac:dyDescent="0.35"/>
    <row r="46553" s="8" customFormat="1" x14ac:dyDescent="0.35"/>
    <row r="46554" s="8" customFormat="1" x14ac:dyDescent="0.35"/>
    <row r="46555" s="8" customFormat="1" x14ac:dyDescent="0.35"/>
    <row r="46556" s="8" customFormat="1" x14ac:dyDescent="0.35"/>
    <row r="46557" s="8" customFormat="1" x14ac:dyDescent="0.35"/>
    <row r="46558" s="8" customFormat="1" x14ac:dyDescent="0.35"/>
    <row r="46559" s="8" customFormat="1" x14ac:dyDescent="0.35"/>
    <row r="46560" s="8" customFormat="1" x14ac:dyDescent="0.35"/>
    <row r="46561" s="8" customFormat="1" x14ac:dyDescent="0.35"/>
    <row r="46562" s="8" customFormat="1" x14ac:dyDescent="0.35"/>
    <row r="46563" s="8" customFormat="1" x14ac:dyDescent="0.35"/>
    <row r="46564" s="8" customFormat="1" x14ac:dyDescent="0.35"/>
    <row r="46565" s="8" customFormat="1" x14ac:dyDescent="0.35"/>
    <row r="46566" s="8" customFormat="1" x14ac:dyDescent="0.35"/>
    <row r="46567" s="8" customFormat="1" x14ac:dyDescent="0.35"/>
    <row r="46568" s="8" customFormat="1" x14ac:dyDescent="0.35"/>
    <row r="46569" s="8" customFormat="1" x14ac:dyDescent="0.35"/>
    <row r="46570" s="8" customFormat="1" x14ac:dyDescent="0.35"/>
    <row r="46571" s="8" customFormat="1" x14ac:dyDescent="0.35"/>
    <row r="46572" s="8" customFormat="1" x14ac:dyDescent="0.35"/>
    <row r="46573" s="8" customFormat="1" x14ac:dyDescent="0.35"/>
    <row r="46574" s="8" customFormat="1" x14ac:dyDescent="0.35"/>
    <row r="46575" s="8" customFormat="1" x14ac:dyDescent="0.35"/>
    <row r="46576" s="8" customFormat="1" x14ac:dyDescent="0.35"/>
    <row r="46577" s="8" customFormat="1" x14ac:dyDescent="0.35"/>
    <row r="46578" s="8" customFormat="1" x14ac:dyDescent="0.35"/>
    <row r="46579" s="8" customFormat="1" x14ac:dyDescent="0.35"/>
    <row r="46580" s="8" customFormat="1" x14ac:dyDescent="0.35"/>
    <row r="46581" s="8" customFormat="1" x14ac:dyDescent="0.35"/>
    <row r="46582" s="8" customFormat="1" x14ac:dyDescent="0.35"/>
    <row r="46583" s="8" customFormat="1" x14ac:dyDescent="0.35"/>
    <row r="46584" s="8" customFormat="1" x14ac:dyDescent="0.35"/>
    <row r="46585" s="8" customFormat="1" x14ac:dyDescent="0.35"/>
    <row r="46586" s="8" customFormat="1" x14ac:dyDescent="0.35"/>
    <row r="46587" s="8" customFormat="1" x14ac:dyDescent="0.35"/>
    <row r="46588" s="8" customFormat="1" x14ac:dyDescent="0.35"/>
    <row r="46589" s="8" customFormat="1" x14ac:dyDescent="0.35"/>
    <row r="46590" s="8" customFormat="1" x14ac:dyDescent="0.35"/>
    <row r="46591" s="8" customFormat="1" x14ac:dyDescent="0.35"/>
    <row r="46592" s="8" customFormat="1" x14ac:dyDescent="0.35"/>
    <row r="46593" s="8" customFormat="1" x14ac:dyDescent="0.35"/>
    <row r="46594" s="8" customFormat="1" x14ac:dyDescent="0.35"/>
    <row r="46595" s="8" customFormat="1" x14ac:dyDescent="0.35"/>
    <row r="46596" s="8" customFormat="1" x14ac:dyDescent="0.35"/>
    <row r="46597" s="8" customFormat="1" x14ac:dyDescent="0.35"/>
    <row r="46598" s="8" customFormat="1" x14ac:dyDescent="0.35"/>
    <row r="46599" s="8" customFormat="1" x14ac:dyDescent="0.35"/>
    <row r="46600" s="8" customFormat="1" x14ac:dyDescent="0.35"/>
    <row r="46601" s="8" customFormat="1" x14ac:dyDescent="0.35"/>
    <row r="46602" s="8" customFormat="1" x14ac:dyDescent="0.35"/>
    <row r="46603" s="8" customFormat="1" x14ac:dyDescent="0.35"/>
    <row r="46604" s="8" customFormat="1" x14ac:dyDescent="0.35"/>
    <row r="46605" s="8" customFormat="1" x14ac:dyDescent="0.35"/>
    <row r="46606" s="8" customFormat="1" x14ac:dyDescent="0.35"/>
    <row r="46607" s="8" customFormat="1" x14ac:dyDescent="0.35"/>
    <row r="46608" s="8" customFormat="1" x14ac:dyDescent="0.35"/>
    <row r="46609" s="8" customFormat="1" x14ac:dyDescent="0.35"/>
    <row r="46610" s="8" customFormat="1" x14ac:dyDescent="0.35"/>
    <row r="46611" s="8" customFormat="1" x14ac:dyDescent="0.35"/>
    <row r="46612" s="8" customFormat="1" x14ac:dyDescent="0.35"/>
    <row r="46613" s="8" customFormat="1" x14ac:dyDescent="0.35"/>
    <row r="46614" s="8" customFormat="1" x14ac:dyDescent="0.35"/>
    <row r="46615" s="8" customFormat="1" x14ac:dyDescent="0.35"/>
    <row r="46616" s="8" customFormat="1" x14ac:dyDescent="0.35"/>
    <row r="46617" s="8" customFormat="1" x14ac:dyDescent="0.35"/>
    <row r="46618" s="8" customFormat="1" x14ac:dyDescent="0.35"/>
    <row r="46619" s="8" customFormat="1" x14ac:dyDescent="0.35"/>
    <row r="46620" s="8" customFormat="1" x14ac:dyDescent="0.35"/>
    <row r="46621" s="8" customFormat="1" x14ac:dyDescent="0.35"/>
    <row r="46622" s="8" customFormat="1" x14ac:dyDescent="0.35"/>
    <row r="46623" s="8" customFormat="1" x14ac:dyDescent="0.35"/>
    <row r="46624" s="8" customFormat="1" x14ac:dyDescent="0.35"/>
    <row r="46625" s="8" customFormat="1" x14ac:dyDescent="0.35"/>
    <row r="46626" s="8" customFormat="1" x14ac:dyDescent="0.35"/>
    <row r="46627" s="8" customFormat="1" x14ac:dyDescent="0.35"/>
    <row r="46628" s="8" customFormat="1" x14ac:dyDescent="0.35"/>
    <row r="46629" s="8" customFormat="1" x14ac:dyDescent="0.35"/>
    <row r="46630" s="8" customFormat="1" x14ac:dyDescent="0.35"/>
    <row r="46631" s="8" customFormat="1" x14ac:dyDescent="0.35"/>
    <row r="46632" s="8" customFormat="1" x14ac:dyDescent="0.35"/>
    <row r="46633" s="8" customFormat="1" x14ac:dyDescent="0.35"/>
    <row r="46634" s="8" customFormat="1" x14ac:dyDescent="0.35"/>
    <row r="46635" s="8" customFormat="1" x14ac:dyDescent="0.35"/>
    <row r="46636" s="8" customFormat="1" x14ac:dyDescent="0.35"/>
    <row r="46637" s="8" customFormat="1" x14ac:dyDescent="0.35"/>
    <row r="46638" s="8" customFormat="1" x14ac:dyDescent="0.35"/>
    <row r="46639" s="8" customFormat="1" x14ac:dyDescent="0.35"/>
    <row r="46640" s="8" customFormat="1" x14ac:dyDescent="0.35"/>
    <row r="46641" s="8" customFormat="1" x14ac:dyDescent="0.35"/>
    <row r="46642" s="8" customFormat="1" x14ac:dyDescent="0.35"/>
    <row r="46643" s="8" customFormat="1" x14ac:dyDescent="0.35"/>
    <row r="46644" s="8" customFormat="1" x14ac:dyDescent="0.35"/>
    <row r="46645" s="8" customFormat="1" x14ac:dyDescent="0.35"/>
    <row r="46646" s="8" customFormat="1" x14ac:dyDescent="0.35"/>
    <row r="46647" s="8" customFormat="1" x14ac:dyDescent="0.35"/>
    <row r="46648" s="8" customFormat="1" x14ac:dyDescent="0.35"/>
    <row r="46649" s="8" customFormat="1" x14ac:dyDescent="0.35"/>
    <row r="46650" s="8" customFormat="1" x14ac:dyDescent="0.35"/>
    <row r="46651" s="8" customFormat="1" x14ac:dyDescent="0.35"/>
    <row r="46652" s="8" customFormat="1" x14ac:dyDescent="0.35"/>
    <row r="46653" s="8" customFormat="1" x14ac:dyDescent="0.35"/>
    <row r="46654" s="8" customFormat="1" x14ac:dyDescent="0.35"/>
    <row r="46655" s="8" customFormat="1" x14ac:dyDescent="0.35"/>
    <row r="46656" s="8" customFormat="1" x14ac:dyDescent="0.35"/>
    <row r="46657" s="8" customFormat="1" x14ac:dyDescent="0.35"/>
    <row r="46658" s="8" customFormat="1" x14ac:dyDescent="0.35"/>
    <row r="46659" s="8" customFormat="1" x14ac:dyDescent="0.35"/>
    <row r="46660" s="8" customFormat="1" x14ac:dyDescent="0.35"/>
    <row r="46661" s="8" customFormat="1" x14ac:dyDescent="0.35"/>
    <row r="46662" s="8" customFormat="1" x14ac:dyDescent="0.35"/>
    <row r="46663" s="8" customFormat="1" x14ac:dyDescent="0.35"/>
    <row r="46664" s="8" customFormat="1" x14ac:dyDescent="0.35"/>
    <row r="46665" s="8" customFormat="1" x14ac:dyDescent="0.35"/>
    <row r="46666" s="8" customFormat="1" x14ac:dyDescent="0.35"/>
    <row r="46667" s="8" customFormat="1" x14ac:dyDescent="0.35"/>
    <row r="46668" s="8" customFormat="1" x14ac:dyDescent="0.35"/>
    <row r="46669" s="8" customFormat="1" x14ac:dyDescent="0.35"/>
    <row r="46670" s="8" customFormat="1" x14ac:dyDescent="0.35"/>
    <row r="46671" s="8" customFormat="1" x14ac:dyDescent="0.35"/>
    <row r="46672" s="8" customFormat="1" x14ac:dyDescent="0.35"/>
    <row r="46673" s="8" customFormat="1" x14ac:dyDescent="0.35"/>
    <row r="46674" s="8" customFormat="1" x14ac:dyDescent="0.35"/>
    <row r="46675" s="8" customFormat="1" x14ac:dyDescent="0.35"/>
    <row r="46676" s="8" customFormat="1" x14ac:dyDescent="0.35"/>
    <row r="46677" s="8" customFormat="1" x14ac:dyDescent="0.35"/>
    <row r="46678" s="8" customFormat="1" x14ac:dyDescent="0.35"/>
    <row r="46679" s="8" customFormat="1" x14ac:dyDescent="0.35"/>
    <row r="46680" s="8" customFormat="1" x14ac:dyDescent="0.35"/>
    <row r="46681" s="8" customFormat="1" x14ac:dyDescent="0.35"/>
    <row r="46682" s="8" customFormat="1" x14ac:dyDescent="0.35"/>
    <row r="46683" s="8" customFormat="1" x14ac:dyDescent="0.35"/>
    <row r="46684" s="8" customFormat="1" x14ac:dyDescent="0.35"/>
    <row r="46685" s="8" customFormat="1" x14ac:dyDescent="0.35"/>
    <row r="46686" s="8" customFormat="1" x14ac:dyDescent="0.35"/>
    <row r="46687" s="8" customFormat="1" x14ac:dyDescent="0.35"/>
    <row r="46688" s="8" customFormat="1" x14ac:dyDescent="0.35"/>
    <row r="46689" s="8" customFormat="1" x14ac:dyDescent="0.35"/>
    <row r="46690" s="8" customFormat="1" x14ac:dyDescent="0.35"/>
    <row r="46691" s="8" customFormat="1" x14ac:dyDescent="0.35"/>
    <row r="46692" s="8" customFormat="1" x14ac:dyDescent="0.35"/>
    <row r="46693" s="8" customFormat="1" x14ac:dyDescent="0.35"/>
    <row r="46694" s="8" customFormat="1" x14ac:dyDescent="0.35"/>
    <row r="46695" s="8" customFormat="1" x14ac:dyDescent="0.35"/>
    <row r="46696" s="8" customFormat="1" x14ac:dyDescent="0.35"/>
    <row r="46697" s="8" customFormat="1" x14ac:dyDescent="0.35"/>
    <row r="46698" s="8" customFormat="1" x14ac:dyDescent="0.35"/>
    <row r="46699" s="8" customFormat="1" x14ac:dyDescent="0.35"/>
    <row r="46700" s="8" customFormat="1" x14ac:dyDescent="0.35"/>
    <row r="46701" s="8" customFormat="1" x14ac:dyDescent="0.35"/>
    <row r="46702" s="8" customFormat="1" x14ac:dyDescent="0.35"/>
    <row r="46703" s="8" customFormat="1" x14ac:dyDescent="0.35"/>
    <row r="46704" s="8" customFormat="1" x14ac:dyDescent="0.35"/>
    <row r="46705" s="8" customFormat="1" x14ac:dyDescent="0.35"/>
    <row r="46706" s="8" customFormat="1" x14ac:dyDescent="0.35"/>
    <row r="46707" s="8" customFormat="1" x14ac:dyDescent="0.35"/>
    <row r="46708" s="8" customFormat="1" x14ac:dyDescent="0.35"/>
    <row r="46709" s="8" customFormat="1" x14ac:dyDescent="0.35"/>
    <row r="46710" s="8" customFormat="1" x14ac:dyDescent="0.35"/>
    <row r="46711" s="8" customFormat="1" x14ac:dyDescent="0.35"/>
    <row r="46712" s="8" customFormat="1" x14ac:dyDescent="0.35"/>
    <row r="46713" s="8" customFormat="1" x14ac:dyDescent="0.35"/>
    <row r="46714" s="8" customFormat="1" x14ac:dyDescent="0.35"/>
    <row r="46715" s="8" customFormat="1" x14ac:dyDescent="0.35"/>
    <row r="46716" s="8" customFormat="1" x14ac:dyDescent="0.35"/>
    <row r="46717" s="8" customFormat="1" x14ac:dyDescent="0.35"/>
    <row r="46718" s="8" customFormat="1" x14ac:dyDescent="0.35"/>
    <row r="46719" s="8" customFormat="1" x14ac:dyDescent="0.35"/>
    <row r="46720" s="8" customFormat="1" x14ac:dyDescent="0.35"/>
    <row r="46721" s="8" customFormat="1" x14ac:dyDescent="0.35"/>
    <row r="46722" s="8" customFormat="1" x14ac:dyDescent="0.35"/>
    <row r="46723" s="8" customFormat="1" x14ac:dyDescent="0.35"/>
    <row r="46724" s="8" customFormat="1" x14ac:dyDescent="0.35"/>
    <row r="46725" s="8" customFormat="1" x14ac:dyDescent="0.35"/>
    <row r="46726" s="8" customFormat="1" x14ac:dyDescent="0.35"/>
    <row r="46727" s="8" customFormat="1" x14ac:dyDescent="0.35"/>
    <row r="46728" s="8" customFormat="1" x14ac:dyDescent="0.35"/>
    <row r="46729" s="8" customFormat="1" x14ac:dyDescent="0.35"/>
    <row r="46730" s="8" customFormat="1" x14ac:dyDescent="0.35"/>
    <row r="46731" s="8" customFormat="1" x14ac:dyDescent="0.35"/>
    <row r="46732" s="8" customFormat="1" x14ac:dyDescent="0.35"/>
    <row r="46733" s="8" customFormat="1" x14ac:dyDescent="0.35"/>
    <row r="46734" s="8" customFormat="1" x14ac:dyDescent="0.35"/>
    <row r="46735" s="8" customFormat="1" x14ac:dyDescent="0.35"/>
    <row r="46736" s="8" customFormat="1" x14ac:dyDescent="0.35"/>
    <row r="46737" s="8" customFormat="1" x14ac:dyDescent="0.35"/>
    <row r="46738" s="8" customFormat="1" x14ac:dyDescent="0.35"/>
    <row r="46739" s="8" customFormat="1" x14ac:dyDescent="0.35"/>
    <row r="46740" s="8" customFormat="1" x14ac:dyDescent="0.35"/>
    <row r="46741" s="8" customFormat="1" x14ac:dyDescent="0.35"/>
    <row r="46742" s="8" customFormat="1" x14ac:dyDescent="0.35"/>
    <row r="46743" s="8" customFormat="1" x14ac:dyDescent="0.35"/>
    <row r="46744" s="8" customFormat="1" x14ac:dyDescent="0.35"/>
    <row r="46745" s="8" customFormat="1" x14ac:dyDescent="0.35"/>
    <row r="46746" s="8" customFormat="1" x14ac:dyDescent="0.35"/>
    <row r="46747" s="8" customFormat="1" x14ac:dyDescent="0.35"/>
    <row r="46748" s="8" customFormat="1" x14ac:dyDescent="0.35"/>
    <row r="46749" s="8" customFormat="1" x14ac:dyDescent="0.35"/>
    <row r="46750" s="8" customFormat="1" x14ac:dyDescent="0.35"/>
    <row r="46751" s="8" customFormat="1" x14ac:dyDescent="0.35"/>
    <row r="46752" s="8" customFormat="1" x14ac:dyDescent="0.35"/>
    <row r="46753" s="8" customFormat="1" x14ac:dyDescent="0.35"/>
    <row r="46754" s="8" customFormat="1" x14ac:dyDescent="0.35"/>
    <row r="46755" s="8" customFormat="1" x14ac:dyDescent="0.35"/>
    <row r="46756" s="8" customFormat="1" x14ac:dyDescent="0.35"/>
    <row r="46757" s="8" customFormat="1" x14ac:dyDescent="0.35"/>
    <row r="46758" s="8" customFormat="1" x14ac:dyDescent="0.35"/>
    <row r="46759" s="8" customFormat="1" x14ac:dyDescent="0.35"/>
    <row r="46760" s="8" customFormat="1" x14ac:dyDescent="0.35"/>
    <row r="46761" s="8" customFormat="1" x14ac:dyDescent="0.35"/>
    <row r="46762" s="8" customFormat="1" x14ac:dyDescent="0.35"/>
    <row r="46763" s="8" customFormat="1" x14ac:dyDescent="0.35"/>
    <row r="46764" s="8" customFormat="1" x14ac:dyDescent="0.35"/>
    <row r="46765" s="8" customFormat="1" x14ac:dyDescent="0.35"/>
    <row r="46766" s="8" customFormat="1" x14ac:dyDescent="0.35"/>
    <row r="46767" s="8" customFormat="1" x14ac:dyDescent="0.35"/>
    <row r="46768" s="8" customFormat="1" x14ac:dyDescent="0.35"/>
    <row r="46769" s="8" customFormat="1" x14ac:dyDescent="0.35"/>
    <row r="46770" s="8" customFormat="1" x14ac:dyDescent="0.35"/>
    <row r="46771" s="8" customFormat="1" x14ac:dyDescent="0.35"/>
    <row r="46772" s="8" customFormat="1" x14ac:dyDescent="0.35"/>
    <row r="46773" s="8" customFormat="1" x14ac:dyDescent="0.35"/>
    <row r="46774" s="8" customFormat="1" x14ac:dyDescent="0.35"/>
    <row r="46775" s="8" customFormat="1" x14ac:dyDescent="0.35"/>
    <row r="46776" s="8" customFormat="1" x14ac:dyDescent="0.35"/>
    <row r="46777" s="8" customFormat="1" x14ac:dyDescent="0.35"/>
    <row r="46778" s="8" customFormat="1" x14ac:dyDescent="0.35"/>
    <row r="46779" s="8" customFormat="1" x14ac:dyDescent="0.35"/>
    <row r="46780" s="8" customFormat="1" x14ac:dyDescent="0.35"/>
    <row r="46781" s="8" customFormat="1" x14ac:dyDescent="0.35"/>
    <row r="46782" s="8" customFormat="1" x14ac:dyDescent="0.35"/>
    <row r="46783" s="8" customFormat="1" x14ac:dyDescent="0.35"/>
    <row r="46784" s="8" customFormat="1" x14ac:dyDescent="0.35"/>
    <row r="46785" s="8" customFormat="1" x14ac:dyDescent="0.35"/>
    <row r="46786" s="8" customFormat="1" x14ac:dyDescent="0.35"/>
    <row r="46787" s="8" customFormat="1" x14ac:dyDescent="0.35"/>
    <row r="46788" s="8" customFormat="1" x14ac:dyDescent="0.35"/>
    <row r="46789" s="8" customFormat="1" x14ac:dyDescent="0.35"/>
    <row r="46790" s="8" customFormat="1" x14ac:dyDescent="0.35"/>
    <row r="46791" s="8" customFormat="1" x14ac:dyDescent="0.35"/>
    <row r="46792" s="8" customFormat="1" x14ac:dyDescent="0.35"/>
    <row r="46793" s="8" customFormat="1" x14ac:dyDescent="0.35"/>
    <row r="46794" s="8" customFormat="1" x14ac:dyDescent="0.35"/>
    <row r="46795" s="8" customFormat="1" x14ac:dyDescent="0.35"/>
    <row r="46796" s="8" customFormat="1" x14ac:dyDescent="0.35"/>
    <row r="46797" s="8" customFormat="1" x14ac:dyDescent="0.35"/>
    <row r="46798" s="8" customFormat="1" x14ac:dyDescent="0.35"/>
    <row r="46799" s="8" customFormat="1" x14ac:dyDescent="0.35"/>
    <row r="46800" s="8" customFormat="1" x14ac:dyDescent="0.35"/>
    <row r="46801" s="8" customFormat="1" x14ac:dyDescent="0.35"/>
    <row r="46802" s="8" customFormat="1" x14ac:dyDescent="0.35"/>
    <row r="46803" s="8" customFormat="1" x14ac:dyDescent="0.35"/>
    <row r="46804" s="8" customFormat="1" x14ac:dyDescent="0.35"/>
    <row r="46805" s="8" customFormat="1" x14ac:dyDescent="0.35"/>
    <row r="46806" s="8" customFormat="1" x14ac:dyDescent="0.35"/>
    <row r="46807" s="8" customFormat="1" x14ac:dyDescent="0.35"/>
    <row r="46808" s="8" customFormat="1" x14ac:dyDescent="0.35"/>
    <row r="46809" s="8" customFormat="1" x14ac:dyDescent="0.35"/>
    <row r="46810" s="8" customFormat="1" x14ac:dyDescent="0.35"/>
    <row r="46811" s="8" customFormat="1" x14ac:dyDescent="0.35"/>
    <row r="46812" s="8" customFormat="1" x14ac:dyDescent="0.35"/>
    <row r="46813" s="8" customFormat="1" x14ac:dyDescent="0.35"/>
    <row r="46814" s="8" customFormat="1" x14ac:dyDescent="0.35"/>
    <row r="46815" s="8" customFormat="1" x14ac:dyDescent="0.35"/>
    <row r="46816" s="8" customFormat="1" x14ac:dyDescent="0.35"/>
    <row r="46817" s="8" customFormat="1" x14ac:dyDescent="0.35"/>
    <row r="46818" s="8" customFormat="1" x14ac:dyDescent="0.35"/>
    <row r="46819" s="8" customFormat="1" x14ac:dyDescent="0.35"/>
    <row r="46820" s="8" customFormat="1" x14ac:dyDescent="0.35"/>
    <row r="46821" s="8" customFormat="1" x14ac:dyDescent="0.35"/>
    <row r="46822" s="8" customFormat="1" x14ac:dyDescent="0.35"/>
    <row r="46823" s="8" customFormat="1" x14ac:dyDescent="0.35"/>
    <row r="46824" s="8" customFormat="1" x14ac:dyDescent="0.35"/>
    <row r="46825" s="8" customFormat="1" x14ac:dyDescent="0.35"/>
    <row r="46826" s="8" customFormat="1" x14ac:dyDescent="0.35"/>
    <row r="46827" s="8" customFormat="1" x14ac:dyDescent="0.35"/>
    <row r="46828" s="8" customFormat="1" x14ac:dyDescent="0.35"/>
    <row r="46829" s="8" customFormat="1" x14ac:dyDescent="0.35"/>
    <row r="46830" s="8" customFormat="1" x14ac:dyDescent="0.35"/>
    <row r="46831" s="8" customFormat="1" x14ac:dyDescent="0.35"/>
    <row r="46832" s="8" customFormat="1" x14ac:dyDescent="0.35"/>
    <row r="46833" s="8" customFormat="1" x14ac:dyDescent="0.35"/>
    <row r="46834" s="8" customFormat="1" x14ac:dyDescent="0.35"/>
    <row r="46835" s="8" customFormat="1" x14ac:dyDescent="0.35"/>
    <row r="46836" s="8" customFormat="1" x14ac:dyDescent="0.35"/>
    <row r="46837" s="8" customFormat="1" x14ac:dyDescent="0.35"/>
    <row r="46838" s="8" customFormat="1" x14ac:dyDescent="0.35"/>
    <row r="46839" s="8" customFormat="1" x14ac:dyDescent="0.35"/>
    <row r="46840" s="8" customFormat="1" x14ac:dyDescent="0.35"/>
    <row r="46841" s="8" customFormat="1" x14ac:dyDescent="0.35"/>
    <row r="46842" s="8" customFormat="1" x14ac:dyDescent="0.35"/>
    <row r="46843" s="8" customFormat="1" x14ac:dyDescent="0.35"/>
    <row r="46844" s="8" customFormat="1" x14ac:dyDescent="0.35"/>
    <row r="46845" s="8" customFormat="1" x14ac:dyDescent="0.35"/>
    <row r="46846" s="8" customFormat="1" x14ac:dyDescent="0.35"/>
    <row r="46847" s="8" customFormat="1" x14ac:dyDescent="0.35"/>
    <row r="46848" s="8" customFormat="1" x14ac:dyDescent="0.35"/>
    <row r="46849" s="8" customFormat="1" x14ac:dyDescent="0.35"/>
    <row r="46850" s="8" customFormat="1" x14ac:dyDescent="0.35"/>
    <row r="46851" s="8" customFormat="1" x14ac:dyDescent="0.35"/>
    <row r="46852" s="8" customFormat="1" x14ac:dyDescent="0.35"/>
    <row r="46853" s="8" customFormat="1" x14ac:dyDescent="0.35"/>
    <row r="46854" s="8" customFormat="1" x14ac:dyDescent="0.35"/>
    <row r="46855" s="8" customFormat="1" x14ac:dyDescent="0.35"/>
    <row r="46856" s="8" customFormat="1" x14ac:dyDescent="0.35"/>
    <row r="46857" s="8" customFormat="1" x14ac:dyDescent="0.35"/>
    <row r="46858" s="8" customFormat="1" x14ac:dyDescent="0.35"/>
    <row r="46859" s="8" customFormat="1" x14ac:dyDescent="0.35"/>
    <row r="46860" s="8" customFormat="1" x14ac:dyDescent="0.35"/>
    <row r="46861" s="8" customFormat="1" x14ac:dyDescent="0.35"/>
    <row r="46862" s="8" customFormat="1" x14ac:dyDescent="0.35"/>
    <row r="46863" s="8" customFormat="1" x14ac:dyDescent="0.35"/>
    <row r="46864" s="8" customFormat="1" x14ac:dyDescent="0.35"/>
    <row r="46865" s="8" customFormat="1" x14ac:dyDescent="0.35"/>
    <row r="46866" s="8" customFormat="1" x14ac:dyDescent="0.35"/>
    <row r="46867" s="8" customFormat="1" x14ac:dyDescent="0.35"/>
    <row r="46868" s="8" customFormat="1" x14ac:dyDescent="0.35"/>
    <row r="46869" s="8" customFormat="1" x14ac:dyDescent="0.35"/>
    <row r="46870" s="8" customFormat="1" x14ac:dyDescent="0.35"/>
    <row r="46871" s="8" customFormat="1" x14ac:dyDescent="0.35"/>
    <row r="46872" s="8" customFormat="1" x14ac:dyDescent="0.35"/>
    <row r="46873" s="8" customFormat="1" x14ac:dyDescent="0.35"/>
    <row r="46874" s="8" customFormat="1" x14ac:dyDescent="0.35"/>
    <row r="46875" s="8" customFormat="1" x14ac:dyDescent="0.35"/>
    <row r="46876" s="8" customFormat="1" x14ac:dyDescent="0.35"/>
    <row r="46877" s="8" customFormat="1" x14ac:dyDescent="0.35"/>
    <row r="46878" s="8" customFormat="1" x14ac:dyDescent="0.35"/>
    <row r="46879" s="8" customFormat="1" x14ac:dyDescent="0.35"/>
    <row r="46880" s="8" customFormat="1" x14ac:dyDescent="0.35"/>
    <row r="46881" s="8" customFormat="1" x14ac:dyDescent="0.35"/>
    <row r="46882" s="8" customFormat="1" x14ac:dyDescent="0.35"/>
    <row r="46883" s="8" customFormat="1" x14ac:dyDescent="0.35"/>
    <row r="46884" s="8" customFormat="1" x14ac:dyDescent="0.35"/>
    <row r="46885" s="8" customFormat="1" x14ac:dyDescent="0.35"/>
    <row r="46886" s="8" customFormat="1" x14ac:dyDescent="0.35"/>
    <row r="46887" s="8" customFormat="1" x14ac:dyDescent="0.35"/>
    <row r="46888" s="8" customFormat="1" x14ac:dyDescent="0.35"/>
    <row r="46889" s="8" customFormat="1" x14ac:dyDescent="0.35"/>
    <row r="46890" s="8" customFormat="1" x14ac:dyDescent="0.35"/>
    <row r="46891" s="8" customFormat="1" x14ac:dyDescent="0.35"/>
    <row r="46892" s="8" customFormat="1" x14ac:dyDescent="0.35"/>
    <row r="46893" s="8" customFormat="1" x14ac:dyDescent="0.35"/>
    <row r="46894" s="8" customFormat="1" x14ac:dyDescent="0.35"/>
    <row r="46895" s="8" customFormat="1" x14ac:dyDescent="0.35"/>
    <row r="46896" s="8" customFormat="1" x14ac:dyDescent="0.35"/>
    <row r="46897" s="8" customFormat="1" x14ac:dyDescent="0.35"/>
    <row r="46898" s="8" customFormat="1" x14ac:dyDescent="0.35"/>
    <row r="46899" s="8" customFormat="1" x14ac:dyDescent="0.35"/>
    <row r="46900" s="8" customFormat="1" x14ac:dyDescent="0.35"/>
    <row r="46901" s="8" customFormat="1" x14ac:dyDescent="0.35"/>
    <row r="46902" s="8" customFormat="1" x14ac:dyDescent="0.35"/>
    <row r="46903" s="8" customFormat="1" x14ac:dyDescent="0.35"/>
    <row r="46904" s="8" customFormat="1" x14ac:dyDescent="0.35"/>
    <row r="46905" s="8" customFormat="1" x14ac:dyDescent="0.35"/>
    <row r="46906" s="8" customFormat="1" x14ac:dyDescent="0.35"/>
    <row r="46907" s="8" customFormat="1" x14ac:dyDescent="0.35"/>
    <row r="46908" s="8" customFormat="1" x14ac:dyDescent="0.35"/>
    <row r="46909" s="8" customFormat="1" x14ac:dyDescent="0.35"/>
    <row r="46910" s="8" customFormat="1" x14ac:dyDescent="0.35"/>
    <row r="46911" s="8" customFormat="1" x14ac:dyDescent="0.35"/>
    <row r="46912" s="8" customFormat="1" x14ac:dyDescent="0.35"/>
    <row r="46913" s="8" customFormat="1" x14ac:dyDescent="0.35"/>
    <row r="46914" s="8" customFormat="1" x14ac:dyDescent="0.35"/>
    <row r="46915" s="8" customFormat="1" x14ac:dyDescent="0.35"/>
    <row r="46916" s="8" customFormat="1" x14ac:dyDescent="0.35"/>
    <row r="46917" s="8" customFormat="1" x14ac:dyDescent="0.35"/>
    <row r="46918" s="8" customFormat="1" x14ac:dyDescent="0.35"/>
    <row r="46919" s="8" customFormat="1" x14ac:dyDescent="0.35"/>
    <row r="46920" s="8" customFormat="1" x14ac:dyDescent="0.35"/>
    <row r="46921" s="8" customFormat="1" x14ac:dyDescent="0.35"/>
    <row r="46922" s="8" customFormat="1" x14ac:dyDescent="0.35"/>
    <row r="46923" s="8" customFormat="1" x14ac:dyDescent="0.35"/>
    <row r="46924" s="8" customFormat="1" x14ac:dyDescent="0.35"/>
    <row r="46925" s="8" customFormat="1" x14ac:dyDescent="0.35"/>
    <row r="46926" s="8" customFormat="1" x14ac:dyDescent="0.35"/>
    <row r="46927" s="8" customFormat="1" x14ac:dyDescent="0.35"/>
    <row r="46928" s="8" customFormat="1" x14ac:dyDescent="0.35"/>
    <row r="46929" s="8" customFormat="1" x14ac:dyDescent="0.35"/>
    <row r="46930" s="8" customFormat="1" x14ac:dyDescent="0.35"/>
    <row r="46931" s="8" customFormat="1" x14ac:dyDescent="0.35"/>
    <row r="46932" s="8" customFormat="1" x14ac:dyDescent="0.35"/>
    <row r="46933" s="8" customFormat="1" x14ac:dyDescent="0.35"/>
    <row r="46934" s="8" customFormat="1" x14ac:dyDescent="0.35"/>
    <row r="46935" s="8" customFormat="1" x14ac:dyDescent="0.35"/>
    <row r="46936" s="8" customFormat="1" x14ac:dyDescent="0.35"/>
    <row r="46937" s="8" customFormat="1" x14ac:dyDescent="0.35"/>
    <row r="46938" s="8" customFormat="1" x14ac:dyDescent="0.35"/>
    <row r="46939" s="8" customFormat="1" x14ac:dyDescent="0.35"/>
    <row r="46940" s="8" customFormat="1" x14ac:dyDescent="0.35"/>
    <row r="46941" s="8" customFormat="1" x14ac:dyDescent="0.35"/>
    <row r="46942" s="8" customFormat="1" x14ac:dyDescent="0.35"/>
    <row r="46943" s="8" customFormat="1" x14ac:dyDescent="0.35"/>
    <row r="46944" s="8" customFormat="1" x14ac:dyDescent="0.35"/>
    <row r="46945" s="8" customFormat="1" x14ac:dyDescent="0.35"/>
    <row r="46946" s="8" customFormat="1" x14ac:dyDescent="0.35"/>
    <row r="46947" s="8" customFormat="1" x14ac:dyDescent="0.35"/>
    <row r="46948" s="8" customFormat="1" x14ac:dyDescent="0.35"/>
    <row r="46949" s="8" customFormat="1" x14ac:dyDescent="0.35"/>
    <row r="46950" s="8" customFormat="1" x14ac:dyDescent="0.35"/>
    <row r="46951" s="8" customFormat="1" x14ac:dyDescent="0.35"/>
    <row r="46952" s="8" customFormat="1" x14ac:dyDescent="0.35"/>
    <row r="46953" s="8" customFormat="1" x14ac:dyDescent="0.35"/>
    <row r="46954" s="8" customFormat="1" x14ac:dyDescent="0.35"/>
    <row r="46955" s="8" customFormat="1" x14ac:dyDescent="0.35"/>
    <row r="46956" s="8" customFormat="1" x14ac:dyDescent="0.35"/>
    <row r="46957" s="8" customFormat="1" x14ac:dyDescent="0.35"/>
    <row r="46958" s="8" customFormat="1" x14ac:dyDescent="0.35"/>
    <row r="46959" s="8" customFormat="1" x14ac:dyDescent="0.35"/>
    <row r="46960" s="8" customFormat="1" x14ac:dyDescent="0.35"/>
    <row r="46961" s="8" customFormat="1" x14ac:dyDescent="0.35"/>
    <row r="46962" s="8" customFormat="1" x14ac:dyDescent="0.35"/>
    <row r="46963" s="8" customFormat="1" x14ac:dyDescent="0.35"/>
    <row r="46964" s="8" customFormat="1" x14ac:dyDescent="0.35"/>
    <row r="46965" s="8" customFormat="1" x14ac:dyDescent="0.35"/>
    <row r="46966" s="8" customFormat="1" x14ac:dyDescent="0.35"/>
    <row r="46967" s="8" customFormat="1" x14ac:dyDescent="0.35"/>
    <row r="46968" s="8" customFormat="1" x14ac:dyDescent="0.35"/>
    <row r="46969" s="8" customFormat="1" x14ac:dyDescent="0.35"/>
    <row r="46970" s="8" customFormat="1" x14ac:dyDescent="0.35"/>
    <row r="46971" s="8" customFormat="1" x14ac:dyDescent="0.35"/>
    <row r="46972" s="8" customFormat="1" x14ac:dyDescent="0.35"/>
    <row r="46973" s="8" customFormat="1" x14ac:dyDescent="0.35"/>
    <row r="46974" s="8" customFormat="1" x14ac:dyDescent="0.35"/>
    <row r="46975" s="8" customFormat="1" x14ac:dyDescent="0.35"/>
    <row r="46976" s="8" customFormat="1" x14ac:dyDescent="0.35"/>
    <row r="46977" s="8" customFormat="1" x14ac:dyDescent="0.35"/>
    <row r="46978" s="8" customFormat="1" x14ac:dyDescent="0.35"/>
    <row r="46979" s="8" customFormat="1" x14ac:dyDescent="0.35"/>
    <row r="46980" s="8" customFormat="1" x14ac:dyDescent="0.35"/>
    <row r="46981" s="8" customFormat="1" x14ac:dyDescent="0.35"/>
    <row r="46982" s="8" customFormat="1" x14ac:dyDescent="0.35"/>
    <row r="46983" s="8" customFormat="1" x14ac:dyDescent="0.35"/>
    <row r="46984" s="8" customFormat="1" x14ac:dyDescent="0.35"/>
    <row r="46985" s="8" customFormat="1" x14ac:dyDescent="0.35"/>
    <row r="46986" s="8" customFormat="1" x14ac:dyDescent="0.35"/>
    <row r="46987" s="8" customFormat="1" x14ac:dyDescent="0.35"/>
    <row r="46988" s="8" customFormat="1" x14ac:dyDescent="0.35"/>
    <row r="46989" s="8" customFormat="1" x14ac:dyDescent="0.35"/>
    <row r="46990" s="8" customFormat="1" x14ac:dyDescent="0.35"/>
    <row r="46991" s="8" customFormat="1" x14ac:dyDescent="0.35"/>
    <row r="46992" s="8" customFormat="1" x14ac:dyDescent="0.35"/>
    <row r="46993" s="8" customFormat="1" x14ac:dyDescent="0.35"/>
    <row r="46994" s="8" customFormat="1" x14ac:dyDescent="0.35"/>
    <row r="46995" s="8" customFormat="1" x14ac:dyDescent="0.35"/>
    <row r="46996" s="8" customFormat="1" x14ac:dyDescent="0.35"/>
    <row r="46997" s="8" customFormat="1" x14ac:dyDescent="0.35"/>
    <row r="46998" s="8" customFormat="1" x14ac:dyDescent="0.35"/>
    <row r="46999" s="8" customFormat="1" x14ac:dyDescent="0.35"/>
    <row r="47000" s="8" customFormat="1" x14ac:dyDescent="0.35"/>
    <row r="47001" s="8" customFormat="1" x14ac:dyDescent="0.35"/>
    <row r="47002" s="8" customFormat="1" x14ac:dyDescent="0.35"/>
    <row r="47003" s="8" customFormat="1" x14ac:dyDescent="0.35"/>
    <row r="47004" s="8" customFormat="1" x14ac:dyDescent="0.35"/>
    <row r="47005" s="8" customFormat="1" x14ac:dyDescent="0.35"/>
    <row r="47006" s="8" customFormat="1" x14ac:dyDescent="0.35"/>
    <row r="47007" s="8" customFormat="1" x14ac:dyDescent="0.35"/>
    <row r="47008" s="8" customFormat="1" x14ac:dyDescent="0.35"/>
    <row r="47009" s="8" customFormat="1" x14ac:dyDescent="0.35"/>
    <row r="47010" s="8" customFormat="1" x14ac:dyDescent="0.35"/>
    <row r="47011" s="8" customFormat="1" x14ac:dyDescent="0.35"/>
    <row r="47012" s="8" customFormat="1" x14ac:dyDescent="0.35"/>
    <row r="47013" s="8" customFormat="1" x14ac:dyDescent="0.35"/>
    <row r="47014" s="8" customFormat="1" x14ac:dyDescent="0.35"/>
    <row r="47015" s="8" customFormat="1" x14ac:dyDescent="0.35"/>
    <row r="47016" s="8" customFormat="1" x14ac:dyDescent="0.35"/>
    <row r="47017" s="8" customFormat="1" x14ac:dyDescent="0.35"/>
    <row r="47018" s="8" customFormat="1" x14ac:dyDescent="0.35"/>
    <row r="47019" s="8" customFormat="1" x14ac:dyDescent="0.35"/>
    <row r="47020" s="8" customFormat="1" x14ac:dyDescent="0.35"/>
    <row r="47021" s="8" customFormat="1" x14ac:dyDescent="0.35"/>
    <row r="47022" s="8" customFormat="1" x14ac:dyDescent="0.35"/>
    <row r="47023" s="8" customFormat="1" x14ac:dyDescent="0.35"/>
    <row r="47024" s="8" customFormat="1" x14ac:dyDescent="0.35"/>
    <row r="47025" s="8" customFormat="1" x14ac:dyDescent="0.35"/>
    <row r="47026" s="8" customFormat="1" x14ac:dyDescent="0.35"/>
    <row r="47027" s="8" customFormat="1" x14ac:dyDescent="0.35"/>
    <row r="47028" s="8" customFormat="1" x14ac:dyDescent="0.35"/>
    <row r="47029" s="8" customFormat="1" x14ac:dyDescent="0.35"/>
    <row r="47030" s="8" customFormat="1" x14ac:dyDescent="0.35"/>
    <row r="47031" s="8" customFormat="1" x14ac:dyDescent="0.35"/>
    <row r="47032" s="8" customFormat="1" x14ac:dyDescent="0.35"/>
    <row r="47033" s="8" customFormat="1" x14ac:dyDescent="0.35"/>
    <row r="47034" s="8" customFormat="1" x14ac:dyDescent="0.35"/>
    <row r="47035" s="8" customFormat="1" x14ac:dyDescent="0.35"/>
    <row r="47036" s="8" customFormat="1" x14ac:dyDescent="0.35"/>
    <row r="47037" s="8" customFormat="1" x14ac:dyDescent="0.35"/>
    <row r="47038" s="8" customFormat="1" x14ac:dyDescent="0.35"/>
    <row r="47039" s="8" customFormat="1" x14ac:dyDescent="0.35"/>
    <row r="47040" s="8" customFormat="1" x14ac:dyDescent="0.35"/>
    <row r="47041" s="8" customFormat="1" x14ac:dyDescent="0.35"/>
    <row r="47042" s="8" customFormat="1" x14ac:dyDescent="0.35"/>
    <row r="47043" s="8" customFormat="1" x14ac:dyDescent="0.35"/>
    <row r="47044" s="8" customFormat="1" x14ac:dyDescent="0.35"/>
    <row r="47045" s="8" customFormat="1" x14ac:dyDescent="0.35"/>
    <row r="47046" s="8" customFormat="1" x14ac:dyDescent="0.35"/>
    <row r="47047" s="8" customFormat="1" x14ac:dyDescent="0.35"/>
    <row r="47048" s="8" customFormat="1" x14ac:dyDescent="0.35"/>
    <row r="47049" s="8" customFormat="1" x14ac:dyDescent="0.35"/>
    <row r="47050" s="8" customFormat="1" x14ac:dyDescent="0.35"/>
    <row r="47051" s="8" customFormat="1" x14ac:dyDescent="0.35"/>
    <row r="47052" s="8" customFormat="1" x14ac:dyDescent="0.35"/>
    <row r="47053" s="8" customFormat="1" x14ac:dyDescent="0.35"/>
    <row r="47054" s="8" customFormat="1" x14ac:dyDescent="0.35"/>
    <row r="47055" s="8" customFormat="1" x14ac:dyDescent="0.35"/>
    <row r="47056" s="8" customFormat="1" x14ac:dyDescent="0.35"/>
    <row r="47057" s="8" customFormat="1" x14ac:dyDescent="0.35"/>
    <row r="47058" s="8" customFormat="1" x14ac:dyDescent="0.35"/>
    <row r="47059" s="8" customFormat="1" x14ac:dyDescent="0.35"/>
    <row r="47060" s="8" customFormat="1" x14ac:dyDescent="0.35"/>
    <row r="47061" s="8" customFormat="1" x14ac:dyDescent="0.35"/>
    <row r="47062" s="8" customFormat="1" x14ac:dyDescent="0.35"/>
    <row r="47063" s="8" customFormat="1" x14ac:dyDescent="0.35"/>
    <row r="47064" s="8" customFormat="1" x14ac:dyDescent="0.35"/>
    <row r="47065" s="8" customFormat="1" x14ac:dyDescent="0.35"/>
    <row r="47066" s="8" customFormat="1" x14ac:dyDescent="0.35"/>
    <row r="47067" s="8" customFormat="1" x14ac:dyDescent="0.35"/>
    <row r="47068" s="8" customFormat="1" x14ac:dyDescent="0.35"/>
    <row r="47069" s="8" customFormat="1" x14ac:dyDescent="0.35"/>
    <row r="47070" s="8" customFormat="1" x14ac:dyDescent="0.35"/>
    <row r="47071" s="8" customFormat="1" x14ac:dyDescent="0.35"/>
    <row r="47072" s="8" customFormat="1" x14ac:dyDescent="0.35"/>
    <row r="47073" s="8" customFormat="1" x14ac:dyDescent="0.35"/>
    <row r="47074" s="8" customFormat="1" x14ac:dyDescent="0.35"/>
    <row r="47075" s="8" customFormat="1" x14ac:dyDescent="0.35"/>
    <row r="47076" s="8" customFormat="1" x14ac:dyDescent="0.35"/>
    <row r="47077" s="8" customFormat="1" x14ac:dyDescent="0.35"/>
    <row r="47078" s="8" customFormat="1" x14ac:dyDescent="0.35"/>
    <row r="47079" s="8" customFormat="1" x14ac:dyDescent="0.35"/>
    <row r="47080" s="8" customFormat="1" x14ac:dyDescent="0.35"/>
    <row r="47081" s="8" customFormat="1" x14ac:dyDescent="0.35"/>
    <row r="47082" s="8" customFormat="1" x14ac:dyDescent="0.35"/>
    <row r="47083" s="8" customFormat="1" x14ac:dyDescent="0.35"/>
    <row r="47084" s="8" customFormat="1" x14ac:dyDescent="0.35"/>
    <row r="47085" s="8" customFormat="1" x14ac:dyDescent="0.35"/>
    <row r="47086" s="8" customFormat="1" x14ac:dyDescent="0.35"/>
    <row r="47087" s="8" customFormat="1" x14ac:dyDescent="0.35"/>
    <row r="47088" s="8" customFormat="1" x14ac:dyDescent="0.35"/>
    <row r="47089" s="8" customFormat="1" x14ac:dyDescent="0.35"/>
    <row r="47090" s="8" customFormat="1" x14ac:dyDescent="0.35"/>
    <row r="47091" s="8" customFormat="1" x14ac:dyDescent="0.35"/>
    <row r="47092" s="8" customFormat="1" x14ac:dyDescent="0.35"/>
    <row r="47093" s="8" customFormat="1" x14ac:dyDescent="0.35"/>
    <row r="47094" s="8" customFormat="1" x14ac:dyDescent="0.35"/>
    <row r="47095" s="8" customFormat="1" x14ac:dyDescent="0.35"/>
    <row r="47096" s="8" customFormat="1" x14ac:dyDescent="0.35"/>
    <row r="47097" s="8" customFormat="1" x14ac:dyDescent="0.35"/>
    <row r="47098" s="8" customFormat="1" x14ac:dyDescent="0.35"/>
    <row r="47099" s="8" customFormat="1" x14ac:dyDescent="0.35"/>
    <row r="47100" s="8" customFormat="1" x14ac:dyDescent="0.35"/>
    <row r="47101" s="8" customFormat="1" x14ac:dyDescent="0.35"/>
    <row r="47102" s="8" customFormat="1" x14ac:dyDescent="0.35"/>
    <row r="47103" s="8" customFormat="1" x14ac:dyDescent="0.35"/>
    <row r="47104" s="8" customFormat="1" x14ac:dyDescent="0.35"/>
    <row r="47105" s="8" customFormat="1" x14ac:dyDescent="0.35"/>
    <row r="47106" s="8" customFormat="1" x14ac:dyDescent="0.35"/>
    <row r="47107" s="8" customFormat="1" x14ac:dyDescent="0.35"/>
    <row r="47108" s="8" customFormat="1" x14ac:dyDescent="0.35"/>
    <row r="47109" s="8" customFormat="1" x14ac:dyDescent="0.35"/>
    <row r="47110" s="8" customFormat="1" x14ac:dyDescent="0.35"/>
    <row r="47111" s="8" customFormat="1" x14ac:dyDescent="0.35"/>
    <row r="47112" s="8" customFormat="1" x14ac:dyDescent="0.35"/>
    <row r="47113" s="8" customFormat="1" x14ac:dyDescent="0.35"/>
    <row r="47114" s="8" customFormat="1" x14ac:dyDescent="0.35"/>
    <row r="47115" s="8" customFormat="1" x14ac:dyDescent="0.35"/>
    <row r="47116" s="8" customFormat="1" x14ac:dyDescent="0.35"/>
    <row r="47117" s="8" customFormat="1" x14ac:dyDescent="0.35"/>
    <row r="47118" s="8" customFormat="1" x14ac:dyDescent="0.35"/>
    <row r="47119" s="8" customFormat="1" x14ac:dyDescent="0.35"/>
    <row r="47120" s="8" customFormat="1" x14ac:dyDescent="0.35"/>
    <row r="47121" s="8" customFormat="1" x14ac:dyDescent="0.35"/>
    <row r="47122" s="8" customFormat="1" x14ac:dyDescent="0.35"/>
    <row r="47123" s="8" customFormat="1" x14ac:dyDescent="0.35"/>
    <row r="47124" s="8" customFormat="1" x14ac:dyDescent="0.35"/>
    <row r="47125" s="8" customFormat="1" x14ac:dyDescent="0.35"/>
    <row r="47126" s="8" customFormat="1" x14ac:dyDescent="0.35"/>
    <row r="47127" s="8" customFormat="1" x14ac:dyDescent="0.35"/>
    <row r="47128" s="8" customFormat="1" x14ac:dyDescent="0.35"/>
    <row r="47129" s="8" customFormat="1" x14ac:dyDescent="0.35"/>
    <row r="47130" s="8" customFormat="1" x14ac:dyDescent="0.35"/>
    <row r="47131" s="8" customFormat="1" x14ac:dyDescent="0.35"/>
    <row r="47132" s="8" customFormat="1" x14ac:dyDescent="0.35"/>
    <row r="47133" s="8" customFormat="1" x14ac:dyDescent="0.35"/>
    <row r="47134" s="8" customFormat="1" x14ac:dyDescent="0.35"/>
    <row r="47135" s="8" customFormat="1" x14ac:dyDescent="0.35"/>
    <row r="47136" s="8" customFormat="1" x14ac:dyDescent="0.35"/>
    <row r="47137" s="8" customFormat="1" x14ac:dyDescent="0.35"/>
    <row r="47138" s="8" customFormat="1" x14ac:dyDescent="0.35"/>
    <row r="47139" s="8" customFormat="1" x14ac:dyDescent="0.35"/>
    <row r="47140" s="8" customFormat="1" x14ac:dyDescent="0.35"/>
    <row r="47141" s="8" customFormat="1" x14ac:dyDescent="0.35"/>
    <row r="47142" s="8" customFormat="1" x14ac:dyDescent="0.35"/>
    <row r="47143" s="8" customFormat="1" x14ac:dyDescent="0.35"/>
    <row r="47144" s="8" customFormat="1" x14ac:dyDescent="0.35"/>
    <row r="47145" s="8" customFormat="1" x14ac:dyDescent="0.35"/>
    <row r="47146" s="8" customFormat="1" x14ac:dyDescent="0.35"/>
    <row r="47147" s="8" customFormat="1" x14ac:dyDescent="0.35"/>
    <row r="47148" s="8" customFormat="1" x14ac:dyDescent="0.35"/>
    <row r="47149" s="8" customFormat="1" x14ac:dyDescent="0.35"/>
    <row r="47150" s="8" customFormat="1" x14ac:dyDescent="0.35"/>
    <row r="47151" s="8" customFormat="1" x14ac:dyDescent="0.35"/>
    <row r="47152" s="8" customFormat="1" x14ac:dyDescent="0.35"/>
    <row r="47153" s="8" customFormat="1" x14ac:dyDescent="0.35"/>
    <row r="47154" s="8" customFormat="1" x14ac:dyDescent="0.35"/>
    <row r="47155" s="8" customFormat="1" x14ac:dyDescent="0.35"/>
    <row r="47156" s="8" customFormat="1" x14ac:dyDescent="0.35"/>
    <row r="47157" s="8" customFormat="1" x14ac:dyDescent="0.35"/>
    <row r="47158" s="8" customFormat="1" x14ac:dyDescent="0.35"/>
    <row r="47159" s="8" customFormat="1" x14ac:dyDescent="0.35"/>
    <row r="47160" s="8" customFormat="1" x14ac:dyDescent="0.35"/>
    <row r="47161" s="8" customFormat="1" x14ac:dyDescent="0.35"/>
    <row r="47162" s="8" customFormat="1" x14ac:dyDescent="0.35"/>
    <row r="47163" s="8" customFormat="1" x14ac:dyDescent="0.35"/>
    <row r="47164" s="8" customFormat="1" x14ac:dyDescent="0.35"/>
    <row r="47165" s="8" customFormat="1" x14ac:dyDescent="0.35"/>
    <row r="47166" s="8" customFormat="1" x14ac:dyDescent="0.35"/>
    <row r="47167" s="8" customFormat="1" x14ac:dyDescent="0.35"/>
    <row r="47168" s="8" customFormat="1" x14ac:dyDescent="0.35"/>
    <row r="47169" s="8" customFormat="1" x14ac:dyDescent="0.35"/>
    <row r="47170" s="8" customFormat="1" x14ac:dyDescent="0.35"/>
    <row r="47171" s="8" customFormat="1" x14ac:dyDescent="0.35"/>
    <row r="47172" s="8" customFormat="1" x14ac:dyDescent="0.35"/>
    <row r="47173" s="8" customFormat="1" x14ac:dyDescent="0.35"/>
    <row r="47174" s="8" customFormat="1" x14ac:dyDescent="0.35"/>
    <row r="47175" s="8" customFormat="1" x14ac:dyDescent="0.35"/>
    <row r="47176" s="8" customFormat="1" x14ac:dyDescent="0.35"/>
    <row r="47177" s="8" customFormat="1" x14ac:dyDescent="0.35"/>
    <row r="47178" s="8" customFormat="1" x14ac:dyDescent="0.35"/>
    <row r="47179" s="8" customFormat="1" x14ac:dyDescent="0.35"/>
    <row r="47180" s="8" customFormat="1" x14ac:dyDescent="0.35"/>
    <row r="47181" s="8" customFormat="1" x14ac:dyDescent="0.35"/>
    <row r="47182" s="8" customFormat="1" x14ac:dyDescent="0.35"/>
    <row r="47183" s="8" customFormat="1" x14ac:dyDescent="0.35"/>
    <row r="47184" s="8" customFormat="1" x14ac:dyDescent="0.35"/>
    <row r="47185" s="8" customFormat="1" x14ac:dyDescent="0.35"/>
    <row r="47186" s="8" customFormat="1" x14ac:dyDescent="0.35"/>
    <row r="47187" s="8" customFormat="1" x14ac:dyDescent="0.35"/>
    <row r="47188" s="8" customFormat="1" x14ac:dyDescent="0.35"/>
    <row r="47189" s="8" customFormat="1" x14ac:dyDescent="0.35"/>
    <row r="47190" s="8" customFormat="1" x14ac:dyDescent="0.35"/>
    <row r="47191" s="8" customFormat="1" x14ac:dyDescent="0.35"/>
    <row r="47192" s="8" customFormat="1" x14ac:dyDescent="0.35"/>
    <row r="47193" s="8" customFormat="1" x14ac:dyDescent="0.35"/>
    <row r="47194" s="8" customFormat="1" x14ac:dyDescent="0.35"/>
    <row r="47195" s="8" customFormat="1" x14ac:dyDescent="0.35"/>
    <row r="47196" s="8" customFormat="1" x14ac:dyDescent="0.35"/>
    <row r="47197" s="8" customFormat="1" x14ac:dyDescent="0.35"/>
    <row r="47198" s="8" customFormat="1" x14ac:dyDescent="0.35"/>
    <row r="47199" s="8" customFormat="1" x14ac:dyDescent="0.35"/>
    <row r="47200" s="8" customFormat="1" x14ac:dyDescent="0.35"/>
    <row r="47201" s="8" customFormat="1" x14ac:dyDescent="0.35"/>
    <row r="47202" s="8" customFormat="1" x14ac:dyDescent="0.35"/>
    <row r="47203" s="8" customFormat="1" x14ac:dyDescent="0.35"/>
    <row r="47204" s="8" customFormat="1" x14ac:dyDescent="0.35"/>
    <row r="47205" s="8" customFormat="1" x14ac:dyDescent="0.35"/>
    <row r="47206" s="8" customFormat="1" x14ac:dyDescent="0.35"/>
    <row r="47207" s="8" customFormat="1" x14ac:dyDescent="0.35"/>
    <row r="47208" s="8" customFormat="1" x14ac:dyDescent="0.35"/>
    <row r="47209" s="8" customFormat="1" x14ac:dyDescent="0.35"/>
    <row r="47210" s="8" customFormat="1" x14ac:dyDescent="0.35"/>
    <row r="47211" s="8" customFormat="1" x14ac:dyDescent="0.35"/>
    <row r="47212" s="8" customFormat="1" x14ac:dyDescent="0.35"/>
    <row r="47213" s="8" customFormat="1" x14ac:dyDescent="0.35"/>
    <row r="47214" s="8" customFormat="1" x14ac:dyDescent="0.35"/>
    <row r="47215" s="8" customFormat="1" x14ac:dyDescent="0.35"/>
    <row r="47216" s="8" customFormat="1" x14ac:dyDescent="0.35"/>
    <row r="47217" s="8" customFormat="1" x14ac:dyDescent="0.35"/>
    <row r="47218" s="8" customFormat="1" x14ac:dyDescent="0.35"/>
    <row r="47219" s="8" customFormat="1" x14ac:dyDescent="0.35"/>
    <row r="47220" s="8" customFormat="1" x14ac:dyDescent="0.35"/>
    <row r="47221" s="8" customFormat="1" x14ac:dyDescent="0.35"/>
    <row r="47222" s="8" customFormat="1" x14ac:dyDescent="0.35"/>
    <row r="47223" s="8" customFormat="1" x14ac:dyDescent="0.35"/>
    <row r="47224" s="8" customFormat="1" x14ac:dyDescent="0.35"/>
    <row r="47225" s="8" customFormat="1" x14ac:dyDescent="0.35"/>
    <row r="47226" s="8" customFormat="1" x14ac:dyDescent="0.35"/>
    <row r="47227" s="8" customFormat="1" x14ac:dyDescent="0.35"/>
    <row r="47228" s="8" customFormat="1" x14ac:dyDescent="0.35"/>
    <row r="47229" s="8" customFormat="1" x14ac:dyDescent="0.35"/>
    <row r="47230" s="8" customFormat="1" x14ac:dyDescent="0.35"/>
    <row r="47231" s="8" customFormat="1" x14ac:dyDescent="0.35"/>
    <row r="47232" s="8" customFormat="1" x14ac:dyDescent="0.35"/>
    <row r="47233" s="8" customFormat="1" x14ac:dyDescent="0.35"/>
    <row r="47234" s="8" customFormat="1" x14ac:dyDescent="0.35"/>
    <row r="47235" s="8" customFormat="1" x14ac:dyDescent="0.35"/>
    <row r="47236" s="8" customFormat="1" x14ac:dyDescent="0.35"/>
    <row r="47237" s="8" customFormat="1" x14ac:dyDescent="0.35"/>
    <row r="47238" s="8" customFormat="1" x14ac:dyDescent="0.35"/>
    <row r="47239" s="8" customFormat="1" x14ac:dyDescent="0.35"/>
    <row r="47240" s="8" customFormat="1" x14ac:dyDescent="0.35"/>
    <row r="47241" s="8" customFormat="1" x14ac:dyDescent="0.35"/>
    <row r="47242" s="8" customFormat="1" x14ac:dyDescent="0.35"/>
    <row r="47243" s="8" customFormat="1" x14ac:dyDescent="0.35"/>
    <row r="47244" s="8" customFormat="1" x14ac:dyDescent="0.35"/>
    <row r="47245" s="8" customFormat="1" x14ac:dyDescent="0.35"/>
    <row r="47246" s="8" customFormat="1" x14ac:dyDescent="0.35"/>
    <row r="47247" s="8" customFormat="1" x14ac:dyDescent="0.35"/>
    <row r="47248" s="8" customFormat="1" x14ac:dyDescent="0.35"/>
    <row r="47249" s="8" customFormat="1" x14ac:dyDescent="0.35"/>
    <row r="47250" s="8" customFormat="1" x14ac:dyDescent="0.35"/>
    <row r="47251" s="8" customFormat="1" x14ac:dyDescent="0.35"/>
    <row r="47252" s="8" customFormat="1" x14ac:dyDescent="0.35"/>
    <row r="47253" s="8" customFormat="1" x14ac:dyDescent="0.35"/>
    <row r="47254" s="8" customFormat="1" x14ac:dyDescent="0.35"/>
    <row r="47255" s="8" customFormat="1" x14ac:dyDescent="0.35"/>
    <row r="47256" s="8" customFormat="1" x14ac:dyDescent="0.35"/>
    <row r="47257" s="8" customFormat="1" x14ac:dyDescent="0.35"/>
    <row r="47258" s="8" customFormat="1" x14ac:dyDescent="0.35"/>
    <row r="47259" s="8" customFormat="1" x14ac:dyDescent="0.35"/>
    <row r="47260" s="8" customFormat="1" x14ac:dyDescent="0.35"/>
    <row r="47261" s="8" customFormat="1" x14ac:dyDescent="0.35"/>
    <row r="47262" s="8" customFormat="1" x14ac:dyDescent="0.35"/>
    <row r="47263" s="8" customFormat="1" x14ac:dyDescent="0.35"/>
    <row r="47264" s="8" customFormat="1" x14ac:dyDescent="0.35"/>
    <row r="47265" s="8" customFormat="1" x14ac:dyDescent="0.35"/>
    <row r="47266" s="8" customFormat="1" x14ac:dyDescent="0.35"/>
    <row r="47267" s="8" customFormat="1" x14ac:dyDescent="0.35"/>
    <row r="47268" s="8" customFormat="1" x14ac:dyDescent="0.35"/>
    <row r="47269" s="8" customFormat="1" x14ac:dyDescent="0.35"/>
    <row r="47270" s="8" customFormat="1" x14ac:dyDescent="0.35"/>
    <row r="47271" s="8" customFormat="1" x14ac:dyDescent="0.35"/>
    <row r="47272" s="8" customFormat="1" x14ac:dyDescent="0.35"/>
    <row r="47273" s="8" customFormat="1" x14ac:dyDescent="0.35"/>
    <row r="47274" s="8" customFormat="1" x14ac:dyDescent="0.35"/>
    <row r="47275" s="8" customFormat="1" x14ac:dyDescent="0.35"/>
    <row r="47276" s="8" customFormat="1" x14ac:dyDescent="0.35"/>
    <row r="47277" s="8" customFormat="1" x14ac:dyDescent="0.35"/>
    <row r="47278" s="8" customFormat="1" x14ac:dyDescent="0.35"/>
    <row r="47279" s="8" customFormat="1" x14ac:dyDescent="0.35"/>
    <row r="47280" s="8" customFormat="1" x14ac:dyDescent="0.35"/>
    <row r="47281" s="8" customFormat="1" x14ac:dyDescent="0.35"/>
    <row r="47282" s="8" customFormat="1" x14ac:dyDescent="0.35"/>
    <row r="47283" s="8" customFormat="1" x14ac:dyDescent="0.35"/>
    <row r="47284" s="8" customFormat="1" x14ac:dyDescent="0.35"/>
    <row r="47285" s="8" customFormat="1" x14ac:dyDescent="0.35"/>
    <row r="47286" s="8" customFormat="1" x14ac:dyDescent="0.35"/>
    <row r="47287" s="8" customFormat="1" x14ac:dyDescent="0.35"/>
    <row r="47288" s="8" customFormat="1" x14ac:dyDescent="0.35"/>
    <row r="47289" s="8" customFormat="1" x14ac:dyDescent="0.35"/>
    <row r="47290" s="8" customFormat="1" x14ac:dyDescent="0.35"/>
    <row r="47291" s="8" customFormat="1" x14ac:dyDescent="0.35"/>
    <row r="47292" s="8" customFormat="1" x14ac:dyDescent="0.35"/>
    <row r="47293" s="8" customFormat="1" x14ac:dyDescent="0.35"/>
    <row r="47294" s="8" customFormat="1" x14ac:dyDescent="0.35"/>
    <row r="47295" s="8" customFormat="1" x14ac:dyDescent="0.35"/>
    <row r="47296" s="8" customFormat="1" x14ac:dyDescent="0.35"/>
    <row r="47297" s="8" customFormat="1" x14ac:dyDescent="0.35"/>
    <row r="47298" s="8" customFormat="1" x14ac:dyDescent="0.35"/>
    <row r="47299" s="8" customFormat="1" x14ac:dyDescent="0.35"/>
    <row r="47300" s="8" customFormat="1" x14ac:dyDescent="0.35"/>
    <row r="47301" s="8" customFormat="1" x14ac:dyDescent="0.35"/>
    <row r="47302" s="8" customFormat="1" x14ac:dyDescent="0.35"/>
    <row r="47303" s="8" customFormat="1" x14ac:dyDescent="0.35"/>
    <row r="47304" s="8" customFormat="1" x14ac:dyDescent="0.35"/>
    <row r="47305" s="8" customFormat="1" x14ac:dyDescent="0.35"/>
    <row r="47306" s="8" customFormat="1" x14ac:dyDescent="0.35"/>
    <row r="47307" s="8" customFormat="1" x14ac:dyDescent="0.35"/>
    <row r="47308" s="8" customFormat="1" x14ac:dyDescent="0.35"/>
    <row r="47309" s="8" customFormat="1" x14ac:dyDescent="0.35"/>
    <row r="47310" s="8" customFormat="1" x14ac:dyDescent="0.35"/>
    <row r="47311" s="8" customFormat="1" x14ac:dyDescent="0.35"/>
    <row r="47312" s="8" customFormat="1" x14ac:dyDescent="0.35"/>
    <row r="47313" s="8" customFormat="1" x14ac:dyDescent="0.35"/>
    <row r="47314" s="8" customFormat="1" x14ac:dyDescent="0.35"/>
    <row r="47315" s="8" customFormat="1" x14ac:dyDescent="0.35"/>
    <row r="47316" s="8" customFormat="1" x14ac:dyDescent="0.35"/>
    <row r="47317" s="8" customFormat="1" x14ac:dyDescent="0.35"/>
    <row r="47318" s="8" customFormat="1" x14ac:dyDescent="0.35"/>
    <row r="47319" s="8" customFormat="1" x14ac:dyDescent="0.35"/>
    <row r="47320" s="8" customFormat="1" x14ac:dyDescent="0.35"/>
    <row r="47321" s="8" customFormat="1" x14ac:dyDescent="0.35"/>
    <row r="47322" s="8" customFormat="1" x14ac:dyDescent="0.35"/>
    <row r="47323" s="8" customFormat="1" x14ac:dyDescent="0.35"/>
    <row r="47324" s="8" customFormat="1" x14ac:dyDescent="0.35"/>
    <row r="47325" s="8" customFormat="1" x14ac:dyDescent="0.35"/>
    <row r="47326" s="8" customFormat="1" x14ac:dyDescent="0.35"/>
    <row r="47327" s="8" customFormat="1" x14ac:dyDescent="0.35"/>
    <row r="47328" s="8" customFormat="1" x14ac:dyDescent="0.35"/>
    <row r="47329" s="8" customFormat="1" x14ac:dyDescent="0.35"/>
    <row r="47330" s="8" customFormat="1" x14ac:dyDescent="0.35"/>
    <row r="47331" s="8" customFormat="1" x14ac:dyDescent="0.35"/>
    <row r="47332" s="8" customFormat="1" x14ac:dyDescent="0.35"/>
    <row r="47333" s="8" customFormat="1" x14ac:dyDescent="0.35"/>
    <row r="47334" s="8" customFormat="1" x14ac:dyDescent="0.35"/>
    <row r="47335" s="8" customFormat="1" x14ac:dyDescent="0.35"/>
    <row r="47336" s="8" customFormat="1" x14ac:dyDescent="0.35"/>
    <row r="47337" s="8" customFormat="1" x14ac:dyDescent="0.35"/>
    <row r="47338" s="8" customFormat="1" x14ac:dyDescent="0.35"/>
    <row r="47339" s="8" customFormat="1" x14ac:dyDescent="0.35"/>
    <row r="47340" s="8" customFormat="1" x14ac:dyDescent="0.35"/>
    <row r="47341" s="8" customFormat="1" x14ac:dyDescent="0.35"/>
    <row r="47342" s="8" customFormat="1" x14ac:dyDescent="0.35"/>
    <row r="47343" s="8" customFormat="1" x14ac:dyDescent="0.35"/>
    <row r="47344" s="8" customFormat="1" x14ac:dyDescent="0.35"/>
    <row r="47345" s="8" customFormat="1" x14ac:dyDescent="0.35"/>
    <row r="47346" s="8" customFormat="1" x14ac:dyDescent="0.35"/>
    <row r="47347" s="8" customFormat="1" x14ac:dyDescent="0.35"/>
    <row r="47348" s="8" customFormat="1" x14ac:dyDescent="0.35"/>
    <row r="47349" s="8" customFormat="1" x14ac:dyDescent="0.35"/>
    <row r="47350" s="8" customFormat="1" x14ac:dyDescent="0.35"/>
    <row r="47351" s="8" customFormat="1" x14ac:dyDescent="0.35"/>
    <row r="47352" s="8" customFormat="1" x14ac:dyDescent="0.35"/>
    <row r="47353" s="8" customFormat="1" x14ac:dyDescent="0.35"/>
    <row r="47354" s="8" customFormat="1" x14ac:dyDescent="0.35"/>
    <row r="47355" s="8" customFormat="1" x14ac:dyDescent="0.35"/>
    <row r="47356" s="8" customFormat="1" x14ac:dyDescent="0.35"/>
    <row r="47357" s="8" customFormat="1" x14ac:dyDescent="0.35"/>
    <row r="47358" s="8" customFormat="1" x14ac:dyDescent="0.35"/>
    <row r="47359" s="8" customFormat="1" x14ac:dyDescent="0.35"/>
    <row r="47360" s="8" customFormat="1" x14ac:dyDescent="0.35"/>
    <row r="47361" s="8" customFormat="1" x14ac:dyDescent="0.35"/>
    <row r="47362" s="8" customFormat="1" x14ac:dyDescent="0.35"/>
    <row r="47363" s="8" customFormat="1" x14ac:dyDescent="0.35"/>
    <row r="47364" s="8" customFormat="1" x14ac:dyDescent="0.35"/>
    <row r="47365" s="8" customFormat="1" x14ac:dyDescent="0.35"/>
    <row r="47366" s="8" customFormat="1" x14ac:dyDescent="0.35"/>
    <row r="47367" s="8" customFormat="1" x14ac:dyDescent="0.35"/>
    <row r="47368" s="8" customFormat="1" x14ac:dyDescent="0.35"/>
    <row r="47369" s="8" customFormat="1" x14ac:dyDescent="0.35"/>
    <row r="47370" s="8" customFormat="1" x14ac:dyDescent="0.35"/>
    <row r="47371" s="8" customFormat="1" x14ac:dyDescent="0.35"/>
    <row r="47372" s="8" customFormat="1" x14ac:dyDescent="0.35"/>
    <row r="47373" s="8" customFormat="1" x14ac:dyDescent="0.35"/>
    <row r="47374" s="8" customFormat="1" x14ac:dyDescent="0.35"/>
    <row r="47375" s="8" customFormat="1" x14ac:dyDescent="0.35"/>
    <row r="47376" s="8" customFormat="1" x14ac:dyDescent="0.35"/>
    <row r="47377" s="8" customFormat="1" x14ac:dyDescent="0.35"/>
    <row r="47378" s="8" customFormat="1" x14ac:dyDescent="0.35"/>
    <row r="47379" s="8" customFormat="1" x14ac:dyDescent="0.35"/>
    <row r="47380" s="8" customFormat="1" x14ac:dyDescent="0.35"/>
    <row r="47381" s="8" customFormat="1" x14ac:dyDescent="0.35"/>
    <row r="47382" s="8" customFormat="1" x14ac:dyDescent="0.35"/>
    <row r="47383" s="8" customFormat="1" x14ac:dyDescent="0.35"/>
    <row r="47384" s="8" customFormat="1" x14ac:dyDescent="0.35"/>
    <row r="47385" s="8" customFormat="1" x14ac:dyDescent="0.35"/>
    <row r="47386" s="8" customFormat="1" x14ac:dyDescent="0.35"/>
    <row r="47387" s="8" customFormat="1" x14ac:dyDescent="0.35"/>
    <row r="47388" s="8" customFormat="1" x14ac:dyDescent="0.35"/>
    <row r="47389" s="8" customFormat="1" x14ac:dyDescent="0.35"/>
    <row r="47390" s="8" customFormat="1" x14ac:dyDescent="0.35"/>
    <row r="47391" s="8" customFormat="1" x14ac:dyDescent="0.35"/>
    <row r="47392" s="8" customFormat="1" x14ac:dyDescent="0.35"/>
    <row r="47393" s="8" customFormat="1" x14ac:dyDescent="0.35"/>
    <row r="47394" s="8" customFormat="1" x14ac:dyDescent="0.35"/>
    <row r="47395" s="8" customFormat="1" x14ac:dyDescent="0.35"/>
    <row r="47396" s="8" customFormat="1" x14ac:dyDescent="0.35"/>
    <row r="47397" s="8" customFormat="1" x14ac:dyDescent="0.35"/>
    <row r="47398" s="8" customFormat="1" x14ac:dyDescent="0.35"/>
    <row r="47399" s="8" customFormat="1" x14ac:dyDescent="0.35"/>
    <row r="47400" s="8" customFormat="1" x14ac:dyDescent="0.35"/>
    <row r="47401" s="8" customFormat="1" x14ac:dyDescent="0.35"/>
    <row r="47402" s="8" customFormat="1" x14ac:dyDescent="0.35"/>
    <row r="47403" s="8" customFormat="1" x14ac:dyDescent="0.35"/>
    <row r="47404" s="8" customFormat="1" x14ac:dyDescent="0.35"/>
    <row r="47405" s="8" customFormat="1" x14ac:dyDescent="0.35"/>
    <row r="47406" s="8" customFormat="1" x14ac:dyDescent="0.35"/>
    <row r="47407" s="8" customFormat="1" x14ac:dyDescent="0.35"/>
    <row r="47408" s="8" customFormat="1" x14ac:dyDescent="0.35"/>
    <row r="47409" s="8" customFormat="1" x14ac:dyDescent="0.35"/>
    <row r="47410" s="8" customFormat="1" x14ac:dyDescent="0.35"/>
    <row r="47411" s="8" customFormat="1" x14ac:dyDescent="0.35"/>
    <row r="47412" s="8" customFormat="1" x14ac:dyDescent="0.35"/>
    <row r="47413" s="8" customFormat="1" x14ac:dyDescent="0.35"/>
    <row r="47414" s="8" customFormat="1" x14ac:dyDescent="0.35"/>
    <row r="47415" s="8" customFormat="1" x14ac:dyDescent="0.35"/>
    <row r="47416" s="8" customFormat="1" x14ac:dyDescent="0.35"/>
    <row r="47417" s="8" customFormat="1" x14ac:dyDescent="0.35"/>
    <row r="47418" s="8" customFormat="1" x14ac:dyDescent="0.35"/>
    <row r="47419" s="8" customFormat="1" x14ac:dyDescent="0.35"/>
    <row r="47420" s="8" customFormat="1" x14ac:dyDescent="0.35"/>
    <row r="47421" s="8" customFormat="1" x14ac:dyDescent="0.35"/>
    <row r="47422" s="8" customFormat="1" x14ac:dyDescent="0.35"/>
    <row r="47423" s="8" customFormat="1" x14ac:dyDescent="0.35"/>
    <row r="47424" s="8" customFormat="1" x14ac:dyDescent="0.35"/>
    <row r="47425" s="8" customFormat="1" x14ac:dyDescent="0.35"/>
    <row r="47426" s="8" customFormat="1" x14ac:dyDescent="0.35"/>
    <row r="47427" s="8" customFormat="1" x14ac:dyDescent="0.35"/>
    <row r="47428" s="8" customFormat="1" x14ac:dyDescent="0.35"/>
    <row r="47429" s="8" customFormat="1" x14ac:dyDescent="0.35"/>
    <row r="47430" s="8" customFormat="1" x14ac:dyDescent="0.35"/>
    <row r="47431" s="8" customFormat="1" x14ac:dyDescent="0.35"/>
    <row r="47432" s="8" customFormat="1" x14ac:dyDescent="0.35"/>
    <row r="47433" s="8" customFormat="1" x14ac:dyDescent="0.35"/>
    <row r="47434" s="8" customFormat="1" x14ac:dyDescent="0.35"/>
    <row r="47435" s="8" customFormat="1" x14ac:dyDescent="0.35"/>
    <row r="47436" s="8" customFormat="1" x14ac:dyDescent="0.35"/>
    <row r="47437" s="8" customFormat="1" x14ac:dyDescent="0.35"/>
    <row r="47438" s="8" customFormat="1" x14ac:dyDescent="0.35"/>
    <row r="47439" s="8" customFormat="1" x14ac:dyDescent="0.35"/>
    <row r="47440" s="8" customFormat="1" x14ac:dyDescent="0.35"/>
    <row r="47441" s="8" customFormat="1" x14ac:dyDescent="0.35"/>
    <row r="47442" s="8" customFormat="1" x14ac:dyDescent="0.35"/>
    <row r="47443" s="8" customFormat="1" x14ac:dyDescent="0.35"/>
    <row r="47444" s="8" customFormat="1" x14ac:dyDescent="0.35"/>
    <row r="47445" s="8" customFormat="1" x14ac:dyDescent="0.35"/>
    <row r="47446" s="8" customFormat="1" x14ac:dyDescent="0.35"/>
    <row r="47447" s="8" customFormat="1" x14ac:dyDescent="0.35"/>
    <row r="47448" s="8" customFormat="1" x14ac:dyDescent="0.35"/>
    <row r="47449" s="8" customFormat="1" x14ac:dyDescent="0.35"/>
    <row r="47450" s="8" customFormat="1" x14ac:dyDescent="0.35"/>
    <row r="47451" s="8" customFormat="1" x14ac:dyDescent="0.35"/>
    <row r="47452" s="8" customFormat="1" x14ac:dyDescent="0.35"/>
    <row r="47453" s="8" customFormat="1" x14ac:dyDescent="0.35"/>
    <row r="47454" s="8" customFormat="1" x14ac:dyDescent="0.35"/>
    <row r="47455" s="8" customFormat="1" x14ac:dyDescent="0.35"/>
    <row r="47456" s="8" customFormat="1" x14ac:dyDescent="0.35"/>
    <row r="47457" s="8" customFormat="1" x14ac:dyDescent="0.35"/>
    <row r="47458" s="8" customFormat="1" x14ac:dyDescent="0.35"/>
    <row r="47459" s="8" customFormat="1" x14ac:dyDescent="0.35"/>
    <row r="47460" s="8" customFormat="1" x14ac:dyDescent="0.35"/>
    <row r="47461" s="8" customFormat="1" x14ac:dyDescent="0.35"/>
    <row r="47462" s="8" customFormat="1" x14ac:dyDescent="0.35"/>
    <row r="47463" s="8" customFormat="1" x14ac:dyDescent="0.35"/>
    <row r="47464" s="8" customFormat="1" x14ac:dyDescent="0.35"/>
    <row r="47465" s="8" customFormat="1" x14ac:dyDescent="0.35"/>
    <row r="47466" s="8" customFormat="1" x14ac:dyDescent="0.35"/>
    <row r="47467" s="8" customFormat="1" x14ac:dyDescent="0.35"/>
    <row r="47468" s="8" customFormat="1" x14ac:dyDescent="0.35"/>
    <row r="47469" s="8" customFormat="1" x14ac:dyDescent="0.35"/>
    <row r="47470" s="8" customFormat="1" x14ac:dyDescent="0.35"/>
    <row r="47471" s="8" customFormat="1" x14ac:dyDescent="0.35"/>
    <row r="47472" s="8" customFormat="1" x14ac:dyDescent="0.35"/>
    <row r="47473" s="8" customFormat="1" x14ac:dyDescent="0.35"/>
    <row r="47474" s="8" customFormat="1" x14ac:dyDescent="0.35"/>
    <row r="47475" s="8" customFormat="1" x14ac:dyDescent="0.35"/>
    <row r="47476" s="8" customFormat="1" x14ac:dyDescent="0.35"/>
    <row r="47477" s="8" customFormat="1" x14ac:dyDescent="0.35"/>
    <row r="47478" s="8" customFormat="1" x14ac:dyDescent="0.35"/>
    <row r="47479" s="8" customFormat="1" x14ac:dyDescent="0.35"/>
    <row r="47480" s="8" customFormat="1" x14ac:dyDescent="0.35"/>
    <row r="47481" s="8" customFormat="1" x14ac:dyDescent="0.35"/>
    <row r="47482" s="8" customFormat="1" x14ac:dyDescent="0.35"/>
    <row r="47483" s="8" customFormat="1" x14ac:dyDescent="0.35"/>
    <row r="47484" s="8" customFormat="1" x14ac:dyDescent="0.35"/>
    <row r="47485" s="8" customFormat="1" x14ac:dyDescent="0.35"/>
    <row r="47486" s="8" customFormat="1" x14ac:dyDescent="0.35"/>
    <row r="47487" s="8" customFormat="1" x14ac:dyDescent="0.35"/>
    <row r="47488" s="8" customFormat="1" x14ac:dyDescent="0.35"/>
    <row r="47489" s="8" customFormat="1" x14ac:dyDescent="0.35"/>
    <row r="47490" s="8" customFormat="1" x14ac:dyDescent="0.35"/>
    <row r="47491" s="8" customFormat="1" x14ac:dyDescent="0.35"/>
    <row r="47492" s="8" customFormat="1" x14ac:dyDescent="0.35"/>
    <row r="47493" s="8" customFormat="1" x14ac:dyDescent="0.35"/>
    <row r="47494" s="8" customFormat="1" x14ac:dyDescent="0.35"/>
    <row r="47495" s="8" customFormat="1" x14ac:dyDescent="0.35"/>
    <row r="47496" s="8" customFormat="1" x14ac:dyDescent="0.35"/>
    <row r="47497" s="8" customFormat="1" x14ac:dyDescent="0.35"/>
    <row r="47498" s="8" customFormat="1" x14ac:dyDescent="0.35"/>
    <row r="47499" s="8" customFormat="1" x14ac:dyDescent="0.35"/>
    <row r="47500" s="8" customFormat="1" x14ac:dyDescent="0.35"/>
    <row r="47501" s="8" customFormat="1" x14ac:dyDescent="0.35"/>
    <row r="47502" s="8" customFormat="1" x14ac:dyDescent="0.35"/>
    <row r="47503" s="8" customFormat="1" x14ac:dyDescent="0.35"/>
    <row r="47504" s="8" customFormat="1" x14ac:dyDescent="0.35"/>
    <row r="47505" s="8" customFormat="1" x14ac:dyDescent="0.35"/>
    <row r="47506" s="8" customFormat="1" x14ac:dyDescent="0.35"/>
    <row r="47507" s="8" customFormat="1" x14ac:dyDescent="0.35"/>
    <row r="47508" s="8" customFormat="1" x14ac:dyDescent="0.35"/>
    <row r="47509" s="8" customFormat="1" x14ac:dyDescent="0.35"/>
    <row r="47510" s="8" customFormat="1" x14ac:dyDescent="0.35"/>
    <row r="47511" s="8" customFormat="1" x14ac:dyDescent="0.35"/>
    <row r="47512" s="8" customFormat="1" x14ac:dyDescent="0.35"/>
    <row r="47513" s="8" customFormat="1" x14ac:dyDescent="0.35"/>
    <row r="47514" s="8" customFormat="1" x14ac:dyDescent="0.35"/>
    <row r="47515" s="8" customFormat="1" x14ac:dyDescent="0.35"/>
    <row r="47516" s="8" customFormat="1" x14ac:dyDescent="0.35"/>
    <row r="47517" s="8" customFormat="1" x14ac:dyDescent="0.35"/>
    <row r="47518" s="8" customFormat="1" x14ac:dyDescent="0.35"/>
    <row r="47519" s="8" customFormat="1" x14ac:dyDescent="0.35"/>
    <row r="47520" s="8" customFormat="1" x14ac:dyDescent="0.35"/>
    <row r="47521" s="8" customFormat="1" x14ac:dyDescent="0.35"/>
    <row r="47522" s="8" customFormat="1" x14ac:dyDescent="0.35"/>
    <row r="47523" s="8" customFormat="1" x14ac:dyDescent="0.35"/>
    <row r="47524" s="8" customFormat="1" x14ac:dyDescent="0.35"/>
    <row r="47525" s="8" customFormat="1" x14ac:dyDescent="0.35"/>
    <row r="47526" s="8" customFormat="1" x14ac:dyDescent="0.35"/>
    <row r="47527" s="8" customFormat="1" x14ac:dyDescent="0.35"/>
    <row r="47528" s="8" customFormat="1" x14ac:dyDescent="0.35"/>
    <row r="47529" s="8" customFormat="1" x14ac:dyDescent="0.35"/>
    <row r="47530" s="8" customFormat="1" x14ac:dyDescent="0.35"/>
    <row r="47531" s="8" customFormat="1" x14ac:dyDescent="0.35"/>
    <row r="47532" s="8" customFormat="1" x14ac:dyDescent="0.35"/>
    <row r="47533" s="8" customFormat="1" x14ac:dyDescent="0.35"/>
    <row r="47534" s="8" customFormat="1" x14ac:dyDescent="0.35"/>
    <row r="47535" s="8" customFormat="1" x14ac:dyDescent="0.35"/>
    <row r="47536" s="8" customFormat="1" x14ac:dyDescent="0.35"/>
    <row r="47537" s="8" customFormat="1" x14ac:dyDescent="0.35"/>
    <row r="47538" s="8" customFormat="1" x14ac:dyDescent="0.35"/>
    <row r="47539" s="8" customFormat="1" x14ac:dyDescent="0.35"/>
    <row r="47540" s="8" customFormat="1" x14ac:dyDescent="0.35"/>
    <row r="47541" s="8" customFormat="1" x14ac:dyDescent="0.35"/>
    <row r="47542" s="8" customFormat="1" x14ac:dyDescent="0.35"/>
    <row r="47543" s="8" customFormat="1" x14ac:dyDescent="0.35"/>
    <row r="47544" s="8" customFormat="1" x14ac:dyDescent="0.35"/>
    <row r="47545" s="8" customFormat="1" x14ac:dyDescent="0.35"/>
    <row r="47546" s="8" customFormat="1" x14ac:dyDescent="0.35"/>
    <row r="47547" s="8" customFormat="1" x14ac:dyDescent="0.35"/>
    <row r="47548" s="8" customFormat="1" x14ac:dyDescent="0.35"/>
    <row r="47549" s="8" customFormat="1" x14ac:dyDescent="0.35"/>
    <row r="47550" s="8" customFormat="1" x14ac:dyDescent="0.35"/>
    <row r="47551" s="8" customFormat="1" x14ac:dyDescent="0.35"/>
    <row r="47552" s="8" customFormat="1" x14ac:dyDescent="0.35"/>
    <row r="47553" s="8" customFormat="1" x14ac:dyDescent="0.35"/>
    <row r="47554" s="8" customFormat="1" x14ac:dyDescent="0.35"/>
    <row r="47555" s="8" customFormat="1" x14ac:dyDescent="0.35"/>
    <row r="47556" s="8" customFormat="1" x14ac:dyDescent="0.35"/>
    <row r="47557" s="8" customFormat="1" x14ac:dyDescent="0.35"/>
    <row r="47558" s="8" customFormat="1" x14ac:dyDescent="0.35"/>
    <row r="47559" s="8" customFormat="1" x14ac:dyDescent="0.35"/>
    <row r="47560" s="8" customFormat="1" x14ac:dyDescent="0.35"/>
    <row r="47561" s="8" customFormat="1" x14ac:dyDescent="0.35"/>
    <row r="47562" s="8" customFormat="1" x14ac:dyDescent="0.35"/>
    <row r="47563" s="8" customFormat="1" x14ac:dyDescent="0.35"/>
    <row r="47564" s="8" customFormat="1" x14ac:dyDescent="0.35"/>
    <row r="47565" s="8" customFormat="1" x14ac:dyDescent="0.35"/>
    <row r="47566" s="8" customFormat="1" x14ac:dyDescent="0.35"/>
    <row r="47567" s="8" customFormat="1" x14ac:dyDescent="0.35"/>
    <row r="47568" s="8" customFormat="1" x14ac:dyDescent="0.35"/>
    <row r="47569" s="8" customFormat="1" x14ac:dyDescent="0.35"/>
    <row r="47570" s="8" customFormat="1" x14ac:dyDescent="0.35"/>
    <row r="47571" s="8" customFormat="1" x14ac:dyDescent="0.35"/>
    <row r="47572" s="8" customFormat="1" x14ac:dyDescent="0.35"/>
    <row r="47573" s="8" customFormat="1" x14ac:dyDescent="0.35"/>
    <row r="47574" s="8" customFormat="1" x14ac:dyDescent="0.35"/>
    <row r="47575" s="8" customFormat="1" x14ac:dyDescent="0.35"/>
    <row r="47576" s="8" customFormat="1" x14ac:dyDescent="0.35"/>
    <row r="47577" s="8" customFormat="1" x14ac:dyDescent="0.35"/>
    <row r="47578" s="8" customFormat="1" x14ac:dyDescent="0.35"/>
    <row r="47579" s="8" customFormat="1" x14ac:dyDescent="0.35"/>
    <row r="47580" s="8" customFormat="1" x14ac:dyDescent="0.35"/>
    <row r="47581" s="8" customFormat="1" x14ac:dyDescent="0.35"/>
    <row r="47582" s="8" customFormat="1" x14ac:dyDescent="0.35"/>
    <row r="47583" s="8" customFormat="1" x14ac:dyDescent="0.35"/>
    <row r="47584" s="8" customFormat="1" x14ac:dyDescent="0.35"/>
    <row r="47585" s="8" customFormat="1" x14ac:dyDescent="0.35"/>
    <row r="47586" s="8" customFormat="1" x14ac:dyDescent="0.35"/>
    <row r="47587" s="8" customFormat="1" x14ac:dyDescent="0.35"/>
    <row r="47588" s="8" customFormat="1" x14ac:dyDescent="0.35"/>
    <row r="47589" s="8" customFormat="1" x14ac:dyDescent="0.35"/>
    <row r="47590" s="8" customFormat="1" x14ac:dyDescent="0.35"/>
    <row r="47591" s="8" customFormat="1" x14ac:dyDescent="0.35"/>
    <row r="47592" s="8" customFormat="1" x14ac:dyDescent="0.35"/>
    <row r="47593" s="8" customFormat="1" x14ac:dyDescent="0.35"/>
    <row r="47594" s="8" customFormat="1" x14ac:dyDescent="0.35"/>
    <row r="47595" s="8" customFormat="1" x14ac:dyDescent="0.35"/>
    <row r="47596" s="8" customFormat="1" x14ac:dyDescent="0.35"/>
    <row r="47597" s="8" customFormat="1" x14ac:dyDescent="0.35"/>
    <row r="47598" s="8" customFormat="1" x14ac:dyDescent="0.35"/>
    <row r="47599" s="8" customFormat="1" x14ac:dyDescent="0.35"/>
    <row r="47600" s="8" customFormat="1" x14ac:dyDescent="0.35"/>
    <row r="47601" s="8" customFormat="1" x14ac:dyDescent="0.35"/>
    <row r="47602" s="8" customFormat="1" x14ac:dyDescent="0.35"/>
    <row r="47603" s="8" customFormat="1" x14ac:dyDescent="0.35"/>
    <row r="47604" s="8" customFormat="1" x14ac:dyDescent="0.35"/>
    <row r="47605" s="8" customFormat="1" x14ac:dyDescent="0.35"/>
    <row r="47606" s="8" customFormat="1" x14ac:dyDescent="0.35"/>
    <row r="47607" s="8" customFormat="1" x14ac:dyDescent="0.35"/>
    <row r="47608" s="8" customFormat="1" x14ac:dyDescent="0.35"/>
    <row r="47609" s="8" customFormat="1" x14ac:dyDescent="0.35"/>
    <row r="47610" s="8" customFormat="1" x14ac:dyDescent="0.35"/>
    <row r="47611" s="8" customFormat="1" x14ac:dyDescent="0.35"/>
    <row r="47612" s="8" customFormat="1" x14ac:dyDescent="0.35"/>
    <row r="47613" s="8" customFormat="1" x14ac:dyDescent="0.35"/>
    <row r="47614" s="8" customFormat="1" x14ac:dyDescent="0.35"/>
    <row r="47615" s="8" customFormat="1" x14ac:dyDescent="0.35"/>
    <row r="47616" s="8" customFormat="1" x14ac:dyDescent="0.35"/>
    <row r="47617" s="8" customFormat="1" x14ac:dyDescent="0.35"/>
    <row r="47618" s="8" customFormat="1" x14ac:dyDescent="0.35"/>
    <row r="47619" s="8" customFormat="1" x14ac:dyDescent="0.35"/>
    <row r="47620" s="8" customFormat="1" x14ac:dyDescent="0.35"/>
    <row r="47621" s="8" customFormat="1" x14ac:dyDescent="0.35"/>
    <row r="47622" s="8" customFormat="1" x14ac:dyDescent="0.35"/>
    <row r="47623" s="8" customFormat="1" x14ac:dyDescent="0.35"/>
    <row r="47624" s="8" customFormat="1" x14ac:dyDescent="0.35"/>
    <row r="47625" s="8" customFormat="1" x14ac:dyDescent="0.35"/>
    <row r="47626" s="8" customFormat="1" x14ac:dyDescent="0.35"/>
    <row r="47627" s="8" customFormat="1" x14ac:dyDescent="0.35"/>
    <row r="47628" s="8" customFormat="1" x14ac:dyDescent="0.35"/>
    <row r="47629" s="8" customFormat="1" x14ac:dyDescent="0.35"/>
    <row r="47630" s="8" customFormat="1" x14ac:dyDescent="0.35"/>
    <row r="47631" s="8" customFormat="1" x14ac:dyDescent="0.35"/>
    <row r="47632" s="8" customFormat="1" x14ac:dyDescent="0.35"/>
    <row r="47633" s="8" customFormat="1" x14ac:dyDescent="0.35"/>
    <row r="47634" s="8" customFormat="1" x14ac:dyDescent="0.35"/>
    <row r="47635" s="8" customFormat="1" x14ac:dyDescent="0.35"/>
    <row r="47636" s="8" customFormat="1" x14ac:dyDescent="0.35"/>
    <row r="47637" s="8" customFormat="1" x14ac:dyDescent="0.35"/>
    <row r="47638" s="8" customFormat="1" x14ac:dyDescent="0.35"/>
    <row r="47639" s="8" customFormat="1" x14ac:dyDescent="0.35"/>
    <row r="47640" s="8" customFormat="1" x14ac:dyDescent="0.35"/>
    <row r="47641" s="8" customFormat="1" x14ac:dyDescent="0.35"/>
    <row r="47642" s="8" customFormat="1" x14ac:dyDescent="0.35"/>
    <row r="47643" s="8" customFormat="1" x14ac:dyDescent="0.35"/>
    <row r="47644" s="8" customFormat="1" x14ac:dyDescent="0.35"/>
    <row r="47645" s="8" customFormat="1" x14ac:dyDescent="0.35"/>
    <row r="47646" s="8" customFormat="1" x14ac:dyDescent="0.35"/>
    <row r="47647" s="8" customFormat="1" x14ac:dyDescent="0.35"/>
    <row r="47648" s="8" customFormat="1" x14ac:dyDescent="0.35"/>
    <row r="47649" s="8" customFormat="1" x14ac:dyDescent="0.35"/>
    <row r="47650" s="8" customFormat="1" x14ac:dyDescent="0.35"/>
    <row r="47651" s="8" customFormat="1" x14ac:dyDescent="0.35"/>
    <row r="47652" s="8" customFormat="1" x14ac:dyDescent="0.35"/>
    <row r="47653" s="8" customFormat="1" x14ac:dyDescent="0.35"/>
    <row r="47654" s="8" customFormat="1" x14ac:dyDescent="0.35"/>
    <row r="47655" s="8" customFormat="1" x14ac:dyDescent="0.35"/>
    <row r="47656" s="8" customFormat="1" x14ac:dyDescent="0.35"/>
    <row r="47657" s="8" customFormat="1" x14ac:dyDescent="0.35"/>
    <row r="47658" s="8" customFormat="1" x14ac:dyDescent="0.35"/>
    <row r="47659" s="8" customFormat="1" x14ac:dyDescent="0.35"/>
    <row r="47660" s="8" customFormat="1" x14ac:dyDescent="0.35"/>
    <row r="47661" s="8" customFormat="1" x14ac:dyDescent="0.35"/>
    <row r="47662" s="8" customFormat="1" x14ac:dyDescent="0.35"/>
    <row r="47663" s="8" customFormat="1" x14ac:dyDescent="0.35"/>
    <row r="47664" s="8" customFormat="1" x14ac:dyDescent="0.35"/>
    <row r="47665" s="8" customFormat="1" x14ac:dyDescent="0.35"/>
    <row r="47666" s="8" customFormat="1" x14ac:dyDescent="0.35"/>
    <row r="47667" s="8" customFormat="1" x14ac:dyDescent="0.35"/>
    <row r="47668" s="8" customFormat="1" x14ac:dyDescent="0.35"/>
    <row r="47669" s="8" customFormat="1" x14ac:dyDescent="0.35"/>
    <row r="47670" s="8" customFormat="1" x14ac:dyDescent="0.35"/>
    <row r="47671" s="8" customFormat="1" x14ac:dyDescent="0.35"/>
    <row r="47672" s="8" customFormat="1" x14ac:dyDescent="0.35"/>
    <row r="47673" s="8" customFormat="1" x14ac:dyDescent="0.35"/>
    <row r="47674" s="8" customFormat="1" x14ac:dyDescent="0.35"/>
    <row r="47675" s="8" customFormat="1" x14ac:dyDescent="0.35"/>
    <row r="47676" s="8" customFormat="1" x14ac:dyDescent="0.35"/>
    <row r="47677" s="8" customFormat="1" x14ac:dyDescent="0.35"/>
    <row r="47678" s="8" customFormat="1" x14ac:dyDescent="0.35"/>
    <row r="47679" s="8" customFormat="1" x14ac:dyDescent="0.35"/>
    <row r="47680" s="8" customFormat="1" x14ac:dyDescent="0.35"/>
    <row r="47681" s="8" customFormat="1" x14ac:dyDescent="0.35"/>
    <row r="47682" s="8" customFormat="1" x14ac:dyDescent="0.35"/>
    <row r="47683" s="8" customFormat="1" x14ac:dyDescent="0.35"/>
    <row r="47684" s="8" customFormat="1" x14ac:dyDescent="0.35"/>
    <row r="47685" s="8" customFormat="1" x14ac:dyDescent="0.35"/>
    <row r="47686" s="8" customFormat="1" x14ac:dyDescent="0.35"/>
    <row r="47687" s="8" customFormat="1" x14ac:dyDescent="0.35"/>
    <row r="47688" s="8" customFormat="1" x14ac:dyDescent="0.35"/>
    <row r="47689" s="8" customFormat="1" x14ac:dyDescent="0.35"/>
    <row r="47690" s="8" customFormat="1" x14ac:dyDescent="0.35"/>
    <row r="47691" s="8" customFormat="1" x14ac:dyDescent="0.35"/>
    <row r="47692" s="8" customFormat="1" x14ac:dyDescent="0.35"/>
    <row r="47693" s="8" customFormat="1" x14ac:dyDescent="0.35"/>
    <row r="47694" s="8" customFormat="1" x14ac:dyDescent="0.35"/>
    <row r="47695" s="8" customFormat="1" x14ac:dyDescent="0.35"/>
    <row r="47696" s="8" customFormat="1" x14ac:dyDescent="0.35"/>
    <row r="47697" s="8" customFormat="1" x14ac:dyDescent="0.35"/>
    <row r="47698" s="8" customFormat="1" x14ac:dyDescent="0.35"/>
    <row r="47699" s="8" customFormat="1" x14ac:dyDescent="0.35"/>
    <row r="47700" s="8" customFormat="1" x14ac:dyDescent="0.35"/>
    <row r="47701" s="8" customFormat="1" x14ac:dyDescent="0.35"/>
    <row r="47702" s="8" customFormat="1" x14ac:dyDescent="0.35"/>
    <row r="47703" s="8" customFormat="1" x14ac:dyDescent="0.35"/>
    <row r="47704" s="8" customFormat="1" x14ac:dyDescent="0.35"/>
    <row r="47705" s="8" customFormat="1" x14ac:dyDescent="0.35"/>
    <row r="47706" s="8" customFormat="1" x14ac:dyDescent="0.35"/>
    <row r="47707" s="8" customFormat="1" x14ac:dyDescent="0.35"/>
    <row r="47708" s="8" customFormat="1" x14ac:dyDescent="0.35"/>
    <row r="47709" s="8" customFormat="1" x14ac:dyDescent="0.35"/>
    <row r="47710" s="8" customFormat="1" x14ac:dyDescent="0.35"/>
    <row r="47711" s="8" customFormat="1" x14ac:dyDescent="0.35"/>
    <row r="47712" s="8" customFormat="1" x14ac:dyDescent="0.35"/>
    <row r="47713" s="8" customFormat="1" x14ac:dyDescent="0.35"/>
    <row r="47714" s="8" customFormat="1" x14ac:dyDescent="0.35"/>
    <row r="47715" s="8" customFormat="1" x14ac:dyDescent="0.35"/>
    <row r="47716" s="8" customFormat="1" x14ac:dyDescent="0.35"/>
    <row r="47717" s="8" customFormat="1" x14ac:dyDescent="0.35"/>
    <row r="47718" s="8" customFormat="1" x14ac:dyDescent="0.35"/>
    <row r="47719" s="8" customFormat="1" x14ac:dyDescent="0.35"/>
    <row r="47720" s="8" customFormat="1" x14ac:dyDescent="0.35"/>
    <row r="47721" s="8" customFormat="1" x14ac:dyDescent="0.35"/>
    <row r="47722" s="8" customFormat="1" x14ac:dyDescent="0.35"/>
    <row r="47723" s="8" customFormat="1" x14ac:dyDescent="0.35"/>
    <row r="47724" s="8" customFormat="1" x14ac:dyDescent="0.35"/>
    <row r="47725" s="8" customFormat="1" x14ac:dyDescent="0.35"/>
    <row r="47726" s="8" customFormat="1" x14ac:dyDescent="0.35"/>
    <row r="47727" s="8" customFormat="1" x14ac:dyDescent="0.35"/>
    <row r="47728" s="8" customFormat="1" x14ac:dyDescent="0.35"/>
    <row r="47729" s="8" customFormat="1" x14ac:dyDescent="0.35"/>
    <row r="47730" s="8" customFormat="1" x14ac:dyDescent="0.35"/>
    <row r="47731" s="8" customFormat="1" x14ac:dyDescent="0.35"/>
    <row r="47732" s="8" customFormat="1" x14ac:dyDescent="0.35"/>
    <row r="47733" s="8" customFormat="1" x14ac:dyDescent="0.35"/>
    <row r="47734" s="8" customFormat="1" x14ac:dyDescent="0.35"/>
    <row r="47735" s="8" customFormat="1" x14ac:dyDescent="0.35"/>
    <row r="47736" s="8" customFormat="1" x14ac:dyDescent="0.35"/>
    <row r="47737" s="8" customFormat="1" x14ac:dyDescent="0.35"/>
    <row r="47738" s="8" customFormat="1" x14ac:dyDescent="0.35"/>
    <row r="47739" s="8" customFormat="1" x14ac:dyDescent="0.35"/>
    <row r="47740" s="8" customFormat="1" x14ac:dyDescent="0.35"/>
    <row r="47741" s="8" customFormat="1" x14ac:dyDescent="0.35"/>
    <row r="47742" s="8" customFormat="1" x14ac:dyDescent="0.35"/>
    <row r="47743" s="8" customFormat="1" x14ac:dyDescent="0.35"/>
    <row r="47744" s="8" customFormat="1" x14ac:dyDescent="0.35"/>
    <row r="47745" s="8" customFormat="1" x14ac:dyDescent="0.35"/>
    <row r="47746" s="8" customFormat="1" x14ac:dyDescent="0.35"/>
    <row r="47747" s="8" customFormat="1" x14ac:dyDescent="0.35"/>
    <row r="47748" s="8" customFormat="1" x14ac:dyDescent="0.35"/>
    <row r="47749" s="8" customFormat="1" x14ac:dyDescent="0.35"/>
    <row r="47750" s="8" customFormat="1" x14ac:dyDescent="0.35"/>
    <row r="47751" s="8" customFormat="1" x14ac:dyDescent="0.35"/>
    <row r="47752" s="8" customFormat="1" x14ac:dyDescent="0.35"/>
    <row r="47753" s="8" customFormat="1" x14ac:dyDescent="0.35"/>
    <row r="47754" s="8" customFormat="1" x14ac:dyDescent="0.35"/>
    <row r="47755" s="8" customFormat="1" x14ac:dyDescent="0.35"/>
    <row r="47756" s="8" customFormat="1" x14ac:dyDescent="0.35"/>
    <row r="47757" s="8" customFormat="1" x14ac:dyDescent="0.35"/>
    <row r="47758" s="8" customFormat="1" x14ac:dyDescent="0.35"/>
    <row r="47759" s="8" customFormat="1" x14ac:dyDescent="0.35"/>
    <row r="47760" s="8" customFormat="1" x14ac:dyDescent="0.35"/>
    <row r="47761" s="8" customFormat="1" x14ac:dyDescent="0.35"/>
    <row r="47762" s="8" customFormat="1" x14ac:dyDescent="0.35"/>
    <row r="47763" s="8" customFormat="1" x14ac:dyDescent="0.35"/>
    <row r="47764" s="8" customFormat="1" x14ac:dyDescent="0.35"/>
    <row r="47765" s="8" customFormat="1" x14ac:dyDescent="0.35"/>
    <row r="47766" s="8" customFormat="1" x14ac:dyDescent="0.35"/>
    <row r="47767" s="8" customFormat="1" x14ac:dyDescent="0.35"/>
    <row r="47768" s="8" customFormat="1" x14ac:dyDescent="0.35"/>
    <row r="47769" s="8" customFormat="1" x14ac:dyDescent="0.35"/>
    <row r="47770" s="8" customFormat="1" x14ac:dyDescent="0.35"/>
    <row r="47771" s="8" customFormat="1" x14ac:dyDescent="0.35"/>
    <row r="47772" s="8" customFormat="1" x14ac:dyDescent="0.35"/>
    <row r="47773" s="8" customFormat="1" x14ac:dyDescent="0.35"/>
    <row r="47774" s="8" customFormat="1" x14ac:dyDescent="0.35"/>
    <row r="47775" s="8" customFormat="1" x14ac:dyDescent="0.35"/>
    <row r="47776" s="8" customFormat="1" x14ac:dyDescent="0.35"/>
    <row r="47777" s="8" customFormat="1" x14ac:dyDescent="0.35"/>
    <row r="47778" s="8" customFormat="1" x14ac:dyDescent="0.35"/>
    <row r="47779" s="8" customFormat="1" x14ac:dyDescent="0.35"/>
    <row r="47780" s="8" customFormat="1" x14ac:dyDescent="0.35"/>
    <row r="47781" s="8" customFormat="1" x14ac:dyDescent="0.35"/>
    <row r="47782" s="8" customFormat="1" x14ac:dyDescent="0.35"/>
    <row r="47783" s="8" customFormat="1" x14ac:dyDescent="0.35"/>
    <row r="47784" s="8" customFormat="1" x14ac:dyDescent="0.35"/>
    <row r="47785" s="8" customFormat="1" x14ac:dyDescent="0.35"/>
    <row r="47786" s="8" customFormat="1" x14ac:dyDescent="0.35"/>
    <row r="47787" s="8" customFormat="1" x14ac:dyDescent="0.35"/>
    <row r="47788" s="8" customFormat="1" x14ac:dyDescent="0.35"/>
    <row r="47789" s="8" customFormat="1" x14ac:dyDescent="0.35"/>
    <row r="47790" s="8" customFormat="1" x14ac:dyDescent="0.35"/>
    <row r="47791" s="8" customFormat="1" x14ac:dyDescent="0.35"/>
    <row r="47792" s="8" customFormat="1" x14ac:dyDescent="0.35"/>
    <row r="47793" s="8" customFormat="1" x14ac:dyDescent="0.35"/>
    <row r="47794" s="8" customFormat="1" x14ac:dyDescent="0.35"/>
    <row r="47795" s="8" customFormat="1" x14ac:dyDescent="0.35"/>
    <row r="47796" s="8" customFormat="1" x14ac:dyDescent="0.35"/>
    <row r="47797" s="8" customFormat="1" x14ac:dyDescent="0.35"/>
    <row r="47798" s="8" customFormat="1" x14ac:dyDescent="0.35"/>
    <row r="47799" s="8" customFormat="1" x14ac:dyDescent="0.35"/>
    <row r="47800" s="8" customFormat="1" x14ac:dyDescent="0.35"/>
    <row r="47801" s="8" customFormat="1" x14ac:dyDescent="0.35"/>
    <row r="47802" s="8" customFormat="1" x14ac:dyDescent="0.35"/>
    <row r="47803" s="8" customFormat="1" x14ac:dyDescent="0.35"/>
    <row r="47804" s="8" customFormat="1" x14ac:dyDescent="0.35"/>
    <row r="47805" s="8" customFormat="1" x14ac:dyDescent="0.35"/>
    <row r="47806" s="8" customFormat="1" x14ac:dyDescent="0.35"/>
    <row r="47807" s="8" customFormat="1" x14ac:dyDescent="0.35"/>
    <row r="47808" s="8" customFormat="1" x14ac:dyDescent="0.35"/>
    <row r="47809" s="8" customFormat="1" x14ac:dyDescent="0.35"/>
    <row r="47810" s="8" customFormat="1" x14ac:dyDescent="0.35"/>
    <row r="47811" s="8" customFormat="1" x14ac:dyDescent="0.35"/>
    <row r="47812" s="8" customFormat="1" x14ac:dyDescent="0.35"/>
    <row r="47813" s="8" customFormat="1" x14ac:dyDescent="0.35"/>
    <row r="47814" s="8" customFormat="1" x14ac:dyDescent="0.35"/>
    <row r="47815" s="8" customFormat="1" x14ac:dyDescent="0.35"/>
    <row r="47816" s="8" customFormat="1" x14ac:dyDescent="0.35"/>
    <row r="47817" s="8" customFormat="1" x14ac:dyDescent="0.35"/>
    <row r="47818" s="8" customFormat="1" x14ac:dyDescent="0.35"/>
    <row r="47819" s="8" customFormat="1" x14ac:dyDescent="0.35"/>
    <row r="47820" s="8" customFormat="1" x14ac:dyDescent="0.35"/>
    <row r="47821" s="8" customFormat="1" x14ac:dyDescent="0.35"/>
    <row r="47822" s="8" customFormat="1" x14ac:dyDescent="0.35"/>
    <row r="47823" s="8" customFormat="1" x14ac:dyDescent="0.35"/>
    <row r="47824" s="8" customFormat="1" x14ac:dyDescent="0.35"/>
    <row r="47825" s="8" customFormat="1" x14ac:dyDescent="0.35"/>
    <row r="47826" s="8" customFormat="1" x14ac:dyDescent="0.35"/>
    <row r="47827" s="8" customFormat="1" x14ac:dyDescent="0.35"/>
    <row r="47828" s="8" customFormat="1" x14ac:dyDescent="0.35"/>
    <row r="47829" s="8" customFormat="1" x14ac:dyDescent="0.35"/>
    <row r="47830" s="8" customFormat="1" x14ac:dyDescent="0.35"/>
    <row r="47831" s="8" customFormat="1" x14ac:dyDescent="0.35"/>
    <row r="47832" s="8" customFormat="1" x14ac:dyDescent="0.35"/>
    <row r="47833" s="8" customFormat="1" x14ac:dyDescent="0.35"/>
    <row r="47834" s="8" customFormat="1" x14ac:dyDescent="0.35"/>
    <row r="47835" s="8" customFormat="1" x14ac:dyDescent="0.35"/>
    <row r="47836" s="8" customFormat="1" x14ac:dyDescent="0.35"/>
    <row r="47837" s="8" customFormat="1" x14ac:dyDescent="0.35"/>
    <row r="47838" s="8" customFormat="1" x14ac:dyDescent="0.35"/>
    <row r="47839" s="8" customFormat="1" x14ac:dyDescent="0.35"/>
    <row r="47840" s="8" customFormat="1" x14ac:dyDescent="0.35"/>
    <row r="47841" s="8" customFormat="1" x14ac:dyDescent="0.35"/>
    <row r="47842" s="8" customFormat="1" x14ac:dyDescent="0.35"/>
    <row r="47843" s="8" customFormat="1" x14ac:dyDescent="0.35"/>
    <row r="47844" s="8" customFormat="1" x14ac:dyDescent="0.35"/>
    <row r="47845" s="8" customFormat="1" x14ac:dyDescent="0.35"/>
    <row r="47846" s="8" customFormat="1" x14ac:dyDescent="0.35"/>
    <row r="47847" s="8" customFormat="1" x14ac:dyDescent="0.35"/>
    <row r="47848" s="8" customFormat="1" x14ac:dyDescent="0.35"/>
    <row r="47849" s="8" customFormat="1" x14ac:dyDescent="0.35"/>
    <row r="47850" s="8" customFormat="1" x14ac:dyDescent="0.35"/>
    <row r="47851" s="8" customFormat="1" x14ac:dyDescent="0.35"/>
    <row r="47852" s="8" customFormat="1" x14ac:dyDescent="0.35"/>
    <row r="47853" s="8" customFormat="1" x14ac:dyDescent="0.35"/>
    <row r="47854" s="8" customFormat="1" x14ac:dyDescent="0.35"/>
    <row r="47855" s="8" customFormat="1" x14ac:dyDescent="0.35"/>
    <row r="47856" s="8" customFormat="1" x14ac:dyDescent="0.35"/>
    <row r="47857" s="8" customFormat="1" x14ac:dyDescent="0.35"/>
    <row r="47858" s="8" customFormat="1" x14ac:dyDescent="0.35"/>
    <row r="47859" s="8" customFormat="1" x14ac:dyDescent="0.35"/>
    <row r="47860" s="8" customFormat="1" x14ac:dyDescent="0.35"/>
    <row r="47861" s="8" customFormat="1" x14ac:dyDescent="0.35"/>
    <row r="47862" s="8" customFormat="1" x14ac:dyDescent="0.35"/>
    <row r="47863" s="8" customFormat="1" x14ac:dyDescent="0.35"/>
    <row r="47864" s="8" customFormat="1" x14ac:dyDescent="0.35"/>
    <row r="47865" s="8" customFormat="1" x14ac:dyDescent="0.35"/>
    <row r="47866" s="8" customFormat="1" x14ac:dyDescent="0.35"/>
    <row r="47867" s="8" customFormat="1" x14ac:dyDescent="0.35"/>
    <row r="47868" s="8" customFormat="1" x14ac:dyDescent="0.35"/>
    <row r="47869" s="8" customFormat="1" x14ac:dyDescent="0.35"/>
    <row r="47870" s="8" customFormat="1" x14ac:dyDescent="0.35"/>
    <row r="47871" s="8" customFormat="1" x14ac:dyDescent="0.35"/>
    <row r="47872" s="8" customFormat="1" x14ac:dyDescent="0.35"/>
    <row r="47873" s="8" customFormat="1" x14ac:dyDescent="0.35"/>
    <row r="47874" s="8" customFormat="1" x14ac:dyDescent="0.35"/>
    <row r="47875" s="8" customFormat="1" x14ac:dyDescent="0.35"/>
    <row r="47876" s="8" customFormat="1" x14ac:dyDescent="0.35"/>
    <row r="47877" s="8" customFormat="1" x14ac:dyDescent="0.35"/>
    <row r="47878" s="8" customFormat="1" x14ac:dyDescent="0.35"/>
    <row r="47879" s="8" customFormat="1" x14ac:dyDescent="0.35"/>
    <row r="47880" s="8" customFormat="1" x14ac:dyDescent="0.35"/>
    <row r="47881" s="8" customFormat="1" x14ac:dyDescent="0.35"/>
    <row r="47882" s="8" customFormat="1" x14ac:dyDescent="0.35"/>
    <row r="47883" s="8" customFormat="1" x14ac:dyDescent="0.35"/>
    <row r="47884" s="8" customFormat="1" x14ac:dyDescent="0.35"/>
    <row r="47885" s="8" customFormat="1" x14ac:dyDescent="0.35"/>
    <row r="47886" s="8" customFormat="1" x14ac:dyDescent="0.35"/>
    <row r="47887" s="8" customFormat="1" x14ac:dyDescent="0.35"/>
    <row r="47888" s="8" customFormat="1" x14ac:dyDescent="0.35"/>
    <row r="47889" s="8" customFormat="1" x14ac:dyDescent="0.35"/>
    <row r="47890" s="8" customFormat="1" x14ac:dyDescent="0.35"/>
    <row r="47891" s="8" customFormat="1" x14ac:dyDescent="0.35"/>
    <row r="47892" s="8" customFormat="1" x14ac:dyDescent="0.35"/>
    <row r="47893" s="8" customFormat="1" x14ac:dyDescent="0.35"/>
    <row r="47894" s="8" customFormat="1" x14ac:dyDescent="0.35"/>
    <row r="47895" s="8" customFormat="1" x14ac:dyDescent="0.35"/>
    <row r="47896" s="8" customFormat="1" x14ac:dyDescent="0.35"/>
    <row r="47897" s="8" customFormat="1" x14ac:dyDescent="0.35"/>
    <row r="47898" s="8" customFormat="1" x14ac:dyDescent="0.35"/>
    <row r="47899" s="8" customFormat="1" x14ac:dyDescent="0.35"/>
    <row r="47900" s="8" customFormat="1" x14ac:dyDescent="0.35"/>
    <row r="47901" s="8" customFormat="1" x14ac:dyDescent="0.35"/>
    <row r="47902" s="8" customFormat="1" x14ac:dyDescent="0.35"/>
    <row r="47903" s="8" customFormat="1" x14ac:dyDescent="0.35"/>
    <row r="47904" s="8" customFormat="1" x14ac:dyDescent="0.35"/>
    <row r="47905" s="8" customFormat="1" x14ac:dyDescent="0.35"/>
    <row r="47906" s="8" customFormat="1" x14ac:dyDescent="0.35"/>
    <row r="47907" s="8" customFormat="1" x14ac:dyDescent="0.35"/>
    <row r="47908" s="8" customFormat="1" x14ac:dyDescent="0.35"/>
    <row r="47909" s="8" customFormat="1" x14ac:dyDescent="0.35"/>
    <row r="47910" s="8" customFormat="1" x14ac:dyDescent="0.35"/>
    <row r="47911" s="8" customFormat="1" x14ac:dyDescent="0.35"/>
    <row r="47912" s="8" customFormat="1" x14ac:dyDescent="0.35"/>
    <row r="47913" s="8" customFormat="1" x14ac:dyDescent="0.35"/>
    <row r="47914" s="8" customFormat="1" x14ac:dyDescent="0.35"/>
    <row r="47915" s="8" customFormat="1" x14ac:dyDescent="0.35"/>
    <row r="47916" s="8" customFormat="1" x14ac:dyDescent="0.35"/>
    <row r="47917" s="8" customFormat="1" x14ac:dyDescent="0.35"/>
    <row r="47918" s="8" customFormat="1" x14ac:dyDescent="0.35"/>
    <row r="47919" s="8" customFormat="1" x14ac:dyDescent="0.35"/>
    <row r="47920" s="8" customFormat="1" x14ac:dyDescent="0.35"/>
    <row r="47921" s="8" customFormat="1" x14ac:dyDescent="0.35"/>
    <row r="47922" s="8" customFormat="1" x14ac:dyDescent="0.35"/>
    <row r="47923" s="8" customFormat="1" x14ac:dyDescent="0.35"/>
    <row r="47924" s="8" customFormat="1" x14ac:dyDescent="0.35"/>
    <row r="47925" s="8" customFormat="1" x14ac:dyDescent="0.35"/>
    <row r="47926" s="8" customFormat="1" x14ac:dyDescent="0.35"/>
    <row r="47927" s="8" customFormat="1" x14ac:dyDescent="0.35"/>
    <row r="47928" s="8" customFormat="1" x14ac:dyDescent="0.35"/>
    <row r="47929" s="8" customFormat="1" x14ac:dyDescent="0.35"/>
    <row r="47930" s="8" customFormat="1" x14ac:dyDescent="0.35"/>
    <row r="47931" s="8" customFormat="1" x14ac:dyDescent="0.35"/>
    <row r="47932" s="8" customFormat="1" x14ac:dyDescent="0.35"/>
    <row r="47933" s="8" customFormat="1" x14ac:dyDescent="0.35"/>
    <row r="47934" s="8" customFormat="1" x14ac:dyDescent="0.35"/>
    <row r="47935" s="8" customFormat="1" x14ac:dyDescent="0.35"/>
    <row r="47936" s="8" customFormat="1" x14ac:dyDescent="0.35"/>
    <row r="47937" s="8" customFormat="1" x14ac:dyDescent="0.35"/>
    <row r="47938" s="8" customFormat="1" x14ac:dyDescent="0.35"/>
    <row r="47939" s="8" customFormat="1" x14ac:dyDescent="0.35"/>
    <row r="47940" s="8" customFormat="1" x14ac:dyDescent="0.35"/>
    <row r="47941" s="8" customFormat="1" x14ac:dyDescent="0.35"/>
    <row r="47942" s="8" customFormat="1" x14ac:dyDescent="0.35"/>
    <row r="47943" s="8" customFormat="1" x14ac:dyDescent="0.35"/>
    <row r="47944" s="8" customFormat="1" x14ac:dyDescent="0.35"/>
    <row r="47945" s="8" customFormat="1" x14ac:dyDescent="0.35"/>
    <row r="47946" s="8" customFormat="1" x14ac:dyDescent="0.35"/>
    <row r="47947" s="8" customFormat="1" x14ac:dyDescent="0.35"/>
    <row r="47948" s="8" customFormat="1" x14ac:dyDescent="0.35"/>
    <row r="47949" s="8" customFormat="1" x14ac:dyDescent="0.35"/>
    <row r="47950" s="8" customFormat="1" x14ac:dyDescent="0.35"/>
    <row r="47951" s="8" customFormat="1" x14ac:dyDescent="0.35"/>
    <row r="47952" s="8" customFormat="1" x14ac:dyDescent="0.35"/>
    <row r="47953" s="8" customFormat="1" x14ac:dyDescent="0.35"/>
    <row r="47954" s="8" customFormat="1" x14ac:dyDescent="0.35"/>
    <row r="47955" s="8" customFormat="1" x14ac:dyDescent="0.35"/>
    <row r="47956" s="8" customFormat="1" x14ac:dyDescent="0.35"/>
    <row r="47957" s="8" customFormat="1" x14ac:dyDescent="0.35"/>
    <row r="47958" s="8" customFormat="1" x14ac:dyDescent="0.35"/>
    <row r="47959" s="8" customFormat="1" x14ac:dyDescent="0.35"/>
    <row r="47960" s="8" customFormat="1" x14ac:dyDescent="0.35"/>
    <row r="47961" s="8" customFormat="1" x14ac:dyDescent="0.35"/>
    <row r="47962" s="8" customFormat="1" x14ac:dyDescent="0.35"/>
    <row r="47963" s="8" customFormat="1" x14ac:dyDescent="0.35"/>
    <row r="47964" s="8" customFormat="1" x14ac:dyDescent="0.35"/>
    <row r="47965" s="8" customFormat="1" x14ac:dyDescent="0.35"/>
    <row r="47966" s="8" customFormat="1" x14ac:dyDescent="0.35"/>
    <row r="47967" s="8" customFormat="1" x14ac:dyDescent="0.35"/>
    <row r="47968" s="8" customFormat="1" x14ac:dyDescent="0.35"/>
    <row r="47969" s="8" customFormat="1" x14ac:dyDescent="0.35"/>
    <row r="47970" s="8" customFormat="1" x14ac:dyDescent="0.35"/>
    <row r="47971" s="8" customFormat="1" x14ac:dyDescent="0.35"/>
    <row r="47972" s="8" customFormat="1" x14ac:dyDescent="0.35"/>
    <row r="47973" s="8" customFormat="1" x14ac:dyDescent="0.35"/>
    <row r="47974" s="8" customFormat="1" x14ac:dyDescent="0.35"/>
    <row r="47975" s="8" customFormat="1" x14ac:dyDescent="0.35"/>
    <row r="47976" s="8" customFormat="1" x14ac:dyDescent="0.35"/>
    <row r="47977" s="8" customFormat="1" x14ac:dyDescent="0.35"/>
    <row r="47978" s="8" customFormat="1" x14ac:dyDescent="0.35"/>
    <row r="47979" s="8" customFormat="1" x14ac:dyDescent="0.35"/>
    <row r="47980" s="8" customFormat="1" x14ac:dyDescent="0.35"/>
    <row r="47981" s="8" customFormat="1" x14ac:dyDescent="0.35"/>
    <row r="47982" s="8" customFormat="1" x14ac:dyDescent="0.35"/>
    <row r="47983" s="8" customFormat="1" x14ac:dyDescent="0.35"/>
    <row r="47984" s="8" customFormat="1" x14ac:dyDescent="0.35"/>
    <row r="47985" s="8" customFormat="1" x14ac:dyDescent="0.35"/>
    <row r="47986" s="8" customFormat="1" x14ac:dyDescent="0.35"/>
    <row r="47987" s="8" customFormat="1" x14ac:dyDescent="0.35"/>
    <row r="47988" s="8" customFormat="1" x14ac:dyDescent="0.35"/>
    <row r="47989" s="8" customFormat="1" x14ac:dyDescent="0.35"/>
    <row r="47990" s="8" customFormat="1" x14ac:dyDescent="0.35"/>
    <row r="47991" s="8" customFormat="1" x14ac:dyDescent="0.35"/>
    <row r="47992" s="8" customFormat="1" x14ac:dyDescent="0.35"/>
    <row r="47993" s="8" customFormat="1" x14ac:dyDescent="0.35"/>
    <row r="47994" s="8" customFormat="1" x14ac:dyDescent="0.35"/>
    <row r="47995" s="8" customFormat="1" x14ac:dyDescent="0.35"/>
    <row r="47996" s="8" customFormat="1" x14ac:dyDescent="0.35"/>
    <row r="47997" s="8" customFormat="1" x14ac:dyDescent="0.35"/>
    <row r="47998" s="8" customFormat="1" x14ac:dyDescent="0.35"/>
    <row r="47999" s="8" customFormat="1" x14ac:dyDescent="0.35"/>
    <row r="48000" s="8" customFormat="1" x14ac:dyDescent="0.35"/>
    <row r="48001" s="8" customFormat="1" x14ac:dyDescent="0.35"/>
    <row r="48002" s="8" customFormat="1" x14ac:dyDescent="0.35"/>
    <row r="48003" s="8" customFormat="1" x14ac:dyDescent="0.35"/>
    <row r="48004" s="8" customFormat="1" x14ac:dyDescent="0.35"/>
    <row r="48005" s="8" customFormat="1" x14ac:dyDescent="0.35"/>
    <row r="48006" s="8" customFormat="1" x14ac:dyDescent="0.35"/>
    <row r="48007" s="8" customFormat="1" x14ac:dyDescent="0.35"/>
    <row r="48008" s="8" customFormat="1" x14ac:dyDescent="0.35"/>
    <row r="48009" s="8" customFormat="1" x14ac:dyDescent="0.35"/>
    <row r="48010" s="8" customFormat="1" x14ac:dyDescent="0.35"/>
    <row r="48011" s="8" customFormat="1" x14ac:dyDescent="0.35"/>
    <row r="48012" s="8" customFormat="1" x14ac:dyDescent="0.35"/>
    <row r="48013" s="8" customFormat="1" x14ac:dyDescent="0.35"/>
    <row r="48014" s="8" customFormat="1" x14ac:dyDescent="0.35"/>
    <row r="48015" s="8" customFormat="1" x14ac:dyDescent="0.35"/>
    <row r="48016" s="8" customFormat="1" x14ac:dyDescent="0.35"/>
    <row r="48017" s="8" customFormat="1" x14ac:dyDescent="0.35"/>
    <row r="48018" s="8" customFormat="1" x14ac:dyDescent="0.35"/>
    <row r="48019" s="8" customFormat="1" x14ac:dyDescent="0.35"/>
    <row r="48020" s="8" customFormat="1" x14ac:dyDescent="0.35"/>
    <row r="48021" s="8" customFormat="1" x14ac:dyDescent="0.35"/>
    <row r="48022" s="8" customFormat="1" x14ac:dyDescent="0.35"/>
    <row r="48023" s="8" customFormat="1" x14ac:dyDescent="0.35"/>
    <row r="48024" s="8" customFormat="1" x14ac:dyDescent="0.35"/>
    <row r="48025" s="8" customFormat="1" x14ac:dyDescent="0.35"/>
    <row r="48026" s="8" customFormat="1" x14ac:dyDescent="0.35"/>
    <row r="48027" s="8" customFormat="1" x14ac:dyDescent="0.35"/>
    <row r="48028" s="8" customFormat="1" x14ac:dyDescent="0.35"/>
    <row r="48029" s="8" customFormat="1" x14ac:dyDescent="0.35"/>
    <row r="48030" s="8" customFormat="1" x14ac:dyDescent="0.35"/>
    <row r="48031" s="8" customFormat="1" x14ac:dyDescent="0.35"/>
    <row r="48032" s="8" customFormat="1" x14ac:dyDescent="0.35"/>
    <row r="48033" s="8" customFormat="1" x14ac:dyDescent="0.35"/>
    <row r="48034" s="8" customFormat="1" x14ac:dyDescent="0.35"/>
    <row r="48035" s="8" customFormat="1" x14ac:dyDescent="0.35"/>
    <row r="48036" s="8" customFormat="1" x14ac:dyDescent="0.35"/>
    <row r="48037" s="8" customFormat="1" x14ac:dyDescent="0.35"/>
    <row r="48038" s="8" customFormat="1" x14ac:dyDescent="0.35"/>
    <row r="48039" s="8" customFormat="1" x14ac:dyDescent="0.35"/>
    <row r="48040" s="8" customFormat="1" x14ac:dyDescent="0.35"/>
    <row r="48041" s="8" customFormat="1" x14ac:dyDescent="0.35"/>
    <row r="48042" s="8" customFormat="1" x14ac:dyDescent="0.35"/>
    <row r="48043" s="8" customFormat="1" x14ac:dyDescent="0.35"/>
    <row r="48044" s="8" customFormat="1" x14ac:dyDescent="0.35"/>
    <row r="48045" s="8" customFormat="1" x14ac:dyDescent="0.35"/>
    <row r="48046" s="8" customFormat="1" x14ac:dyDescent="0.35"/>
    <row r="48047" s="8" customFormat="1" x14ac:dyDescent="0.35"/>
    <row r="48048" s="8" customFormat="1" x14ac:dyDescent="0.35"/>
    <row r="48049" s="8" customFormat="1" x14ac:dyDescent="0.35"/>
    <row r="48050" s="8" customFormat="1" x14ac:dyDescent="0.35"/>
    <row r="48051" s="8" customFormat="1" x14ac:dyDescent="0.35"/>
    <row r="48052" s="8" customFormat="1" x14ac:dyDescent="0.35"/>
    <row r="48053" s="8" customFormat="1" x14ac:dyDescent="0.35"/>
    <row r="48054" s="8" customFormat="1" x14ac:dyDescent="0.35"/>
    <row r="48055" s="8" customFormat="1" x14ac:dyDescent="0.35"/>
    <row r="48056" s="8" customFormat="1" x14ac:dyDescent="0.35"/>
    <row r="48057" s="8" customFormat="1" x14ac:dyDescent="0.35"/>
    <row r="48058" s="8" customFormat="1" x14ac:dyDescent="0.35"/>
    <row r="48059" s="8" customFormat="1" x14ac:dyDescent="0.35"/>
    <row r="48060" s="8" customFormat="1" x14ac:dyDescent="0.35"/>
    <row r="48061" s="8" customFormat="1" x14ac:dyDescent="0.35"/>
    <row r="48062" s="8" customFormat="1" x14ac:dyDescent="0.35"/>
    <row r="48063" s="8" customFormat="1" x14ac:dyDescent="0.35"/>
    <row r="48064" s="8" customFormat="1" x14ac:dyDescent="0.35"/>
    <row r="48065" s="8" customFormat="1" x14ac:dyDescent="0.35"/>
    <row r="48066" s="8" customFormat="1" x14ac:dyDescent="0.35"/>
    <row r="48067" s="8" customFormat="1" x14ac:dyDescent="0.35"/>
    <row r="48068" s="8" customFormat="1" x14ac:dyDescent="0.35"/>
    <row r="48069" s="8" customFormat="1" x14ac:dyDescent="0.35"/>
    <row r="48070" s="8" customFormat="1" x14ac:dyDescent="0.35"/>
    <row r="48071" s="8" customFormat="1" x14ac:dyDescent="0.35"/>
    <row r="48072" s="8" customFormat="1" x14ac:dyDescent="0.35"/>
    <row r="48073" s="8" customFormat="1" x14ac:dyDescent="0.35"/>
    <row r="48074" s="8" customFormat="1" x14ac:dyDescent="0.35"/>
    <row r="48075" s="8" customFormat="1" x14ac:dyDescent="0.35"/>
    <row r="48076" s="8" customFormat="1" x14ac:dyDescent="0.35"/>
    <row r="48077" s="8" customFormat="1" x14ac:dyDescent="0.35"/>
    <row r="48078" s="8" customFormat="1" x14ac:dyDescent="0.35"/>
    <row r="48079" s="8" customFormat="1" x14ac:dyDescent="0.35"/>
    <row r="48080" s="8" customFormat="1" x14ac:dyDescent="0.35"/>
    <row r="48081" s="8" customFormat="1" x14ac:dyDescent="0.35"/>
    <row r="48082" s="8" customFormat="1" x14ac:dyDescent="0.35"/>
    <row r="48083" s="8" customFormat="1" x14ac:dyDescent="0.35"/>
    <row r="48084" s="8" customFormat="1" x14ac:dyDescent="0.35"/>
    <row r="48085" s="8" customFormat="1" x14ac:dyDescent="0.35"/>
    <row r="48086" s="8" customFormat="1" x14ac:dyDescent="0.35"/>
    <row r="48087" s="8" customFormat="1" x14ac:dyDescent="0.35"/>
    <row r="48088" s="8" customFormat="1" x14ac:dyDescent="0.35"/>
    <row r="48089" s="8" customFormat="1" x14ac:dyDescent="0.35"/>
    <row r="48090" s="8" customFormat="1" x14ac:dyDescent="0.35"/>
    <row r="48091" s="8" customFormat="1" x14ac:dyDescent="0.35"/>
    <row r="48092" s="8" customFormat="1" x14ac:dyDescent="0.35"/>
    <row r="48093" s="8" customFormat="1" x14ac:dyDescent="0.35"/>
    <row r="48094" s="8" customFormat="1" x14ac:dyDescent="0.35"/>
    <row r="48095" s="8" customFormat="1" x14ac:dyDescent="0.35"/>
    <row r="48096" s="8" customFormat="1" x14ac:dyDescent="0.35"/>
    <row r="48097" s="8" customFormat="1" x14ac:dyDescent="0.35"/>
    <row r="48098" s="8" customFormat="1" x14ac:dyDescent="0.35"/>
    <row r="48099" s="8" customFormat="1" x14ac:dyDescent="0.35"/>
    <row r="48100" s="8" customFormat="1" x14ac:dyDescent="0.35"/>
    <row r="48101" s="8" customFormat="1" x14ac:dyDescent="0.35"/>
    <row r="48102" s="8" customFormat="1" x14ac:dyDescent="0.35"/>
    <row r="48103" s="8" customFormat="1" x14ac:dyDescent="0.35"/>
    <row r="48104" s="8" customFormat="1" x14ac:dyDescent="0.35"/>
    <row r="48105" s="8" customFormat="1" x14ac:dyDescent="0.35"/>
    <row r="48106" s="8" customFormat="1" x14ac:dyDescent="0.35"/>
    <row r="48107" s="8" customFormat="1" x14ac:dyDescent="0.35"/>
    <row r="48108" s="8" customFormat="1" x14ac:dyDescent="0.35"/>
    <row r="48109" s="8" customFormat="1" x14ac:dyDescent="0.35"/>
    <row r="48110" s="8" customFormat="1" x14ac:dyDescent="0.35"/>
    <row r="48111" s="8" customFormat="1" x14ac:dyDescent="0.35"/>
    <row r="48112" s="8" customFormat="1" x14ac:dyDescent="0.35"/>
    <row r="48113" s="8" customFormat="1" x14ac:dyDescent="0.35"/>
    <row r="48114" s="8" customFormat="1" x14ac:dyDescent="0.35"/>
    <row r="48115" s="8" customFormat="1" x14ac:dyDescent="0.35"/>
    <row r="48116" s="8" customFormat="1" x14ac:dyDescent="0.35"/>
    <row r="48117" s="8" customFormat="1" x14ac:dyDescent="0.35"/>
    <row r="48118" s="8" customFormat="1" x14ac:dyDescent="0.35"/>
    <row r="48119" s="8" customFormat="1" x14ac:dyDescent="0.35"/>
    <row r="48120" s="8" customFormat="1" x14ac:dyDescent="0.35"/>
    <row r="48121" s="8" customFormat="1" x14ac:dyDescent="0.35"/>
    <row r="48122" s="8" customFormat="1" x14ac:dyDescent="0.35"/>
    <row r="48123" s="8" customFormat="1" x14ac:dyDescent="0.35"/>
    <row r="48124" s="8" customFormat="1" x14ac:dyDescent="0.35"/>
    <row r="48125" s="8" customFormat="1" x14ac:dyDescent="0.35"/>
    <row r="48126" s="8" customFormat="1" x14ac:dyDescent="0.35"/>
    <row r="48127" s="8" customFormat="1" x14ac:dyDescent="0.35"/>
    <row r="48128" s="8" customFormat="1" x14ac:dyDescent="0.35"/>
    <row r="48129" s="8" customFormat="1" x14ac:dyDescent="0.35"/>
    <row r="48130" s="8" customFormat="1" x14ac:dyDescent="0.35"/>
    <row r="48131" s="8" customFormat="1" x14ac:dyDescent="0.35"/>
    <row r="48132" s="8" customFormat="1" x14ac:dyDescent="0.35"/>
    <row r="48133" s="8" customFormat="1" x14ac:dyDescent="0.35"/>
    <row r="48134" s="8" customFormat="1" x14ac:dyDescent="0.35"/>
    <row r="48135" s="8" customFormat="1" x14ac:dyDescent="0.35"/>
    <row r="48136" s="8" customFormat="1" x14ac:dyDescent="0.35"/>
    <row r="48137" s="8" customFormat="1" x14ac:dyDescent="0.35"/>
    <row r="48138" s="8" customFormat="1" x14ac:dyDescent="0.35"/>
    <row r="48139" s="8" customFormat="1" x14ac:dyDescent="0.35"/>
    <row r="48140" s="8" customFormat="1" x14ac:dyDescent="0.35"/>
    <row r="48141" s="8" customFormat="1" x14ac:dyDescent="0.35"/>
    <row r="48142" s="8" customFormat="1" x14ac:dyDescent="0.35"/>
    <row r="48143" s="8" customFormat="1" x14ac:dyDescent="0.35"/>
    <row r="48144" s="8" customFormat="1" x14ac:dyDescent="0.35"/>
    <row r="48145" s="8" customFormat="1" x14ac:dyDescent="0.35"/>
    <row r="48146" s="8" customFormat="1" x14ac:dyDescent="0.35"/>
    <row r="48147" s="8" customFormat="1" x14ac:dyDescent="0.35"/>
    <row r="48148" s="8" customFormat="1" x14ac:dyDescent="0.35"/>
    <row r="48149" s="8" customFormat="1" x14ac:dyDescent="0.35"/>
    <row r="48150" s="8" customFormat="1" x14ac:dyDescent="0.35"/>
    <row r="48151" s="8" customFormat="1" x14ac:dyDescent="0.35"/>
    <row r="48152" s="8" customFormat="1" x14ac:dyDescent="0.35"/>
    <row r="48153" s="8" customFormat="1" x14ac:dyDescent="0.35"/>
    <row r="48154" s="8" customFormat="1" x14ac:dyDescent="0.35"/>
    <row r="48155" s="8" customFormat="1" x14ac:dyDescent="0.35"/>
    <row r="48156" s="8" customFormat="1" x14ac:dyDescent="0.35"/>
    <row r="48157" s="8" customFormat="1" x14ac:dyDescent="0.35"/>
    <row r="48158" s="8" customFormat="1" x14ac:dyDescent="0.35"/>
    <row r="48159" s="8" customFormat="1" x14ac:dyDescent="0.35"/>
    <row r="48160" s="8" customFormat="1" x14ac:dyDescent="0.35"/>
    <row r="48161" s="8" customFormat="1" x14ac:dyDescent="0.35"/>
    <row r="48162" s="8" customFormat="1" x14ac:dyDescent="0.35"/>
    <row r="48163" s="8" customFormat="1" x14ac:dyDescent="0.35"/>
    <row r="48164" s="8" customFormat="1" x14ac:dyDescent="0.35"/>
    <row r="48165" s="8" customFormat="1" x14ac:dyDescent="0.35"/>
    <row r="48166" s="8" customFormat="1" x14ac:dyDescent="0.35"/>
    <row r="48167" s="8" customFormat="1" x14ac:dyDescent="0.35"/>
    <row r="48168" s="8" customFormat="1" x14ac:dyDescent="0.35"/>
    <row r="48169" s="8" customFormat="1" x14ac:dyDescent="0.35"/>
    <row r="48170" s="8" customFormat="1" x14ac:dyDescent="0.35"/>
    <row r="48171" s="8" customFormat="1" x14ac:dyDescent="0.35"/>
    <row r="48172" s="8" customFormat="1" x14ac:dyDescent="0.35"/>
    <row r="48173" s="8" customFormat="1" x14ac:dyDescent="0.35"/>
    <row r="48174" s="8" customFormat="1" x14ac:dyDescent="0.35"/>
    <row r="48175" s="8" customFormat="1" x14ac:dyDescent="0.35"/>
    <row r="48176" s="8" customFormat="1" x14ac:dyDescent="0.35"/>
    <row r="48177" s="8" customFormat="1" x14ac:dyDescent="0.35"/>
    <row r="48178" s="8" customFormat="1" x14ac:dyDescent="0.35"/>
    <row r="48179" s="8" customFormat="1" x14ac:dyDescent="0.35"/>
    <row r="48180" s="8" customFormat="1" x14ac:dyDescent="0.35"/>
    <row r="48181" s="8" customFormat="1" x14ac:dyDescent="0.35"/>
    <row r="48182" s="8" customFormat="1" x14ac:dyDescent="0.35"/>
    <row r="48183" s="8" customFormat="1" x14ac:dyDescent="0.35"/>
    <row r="48184" s="8" customFormat="1" x14ac:dyDescent="0.35"/>
    <row r="48185" s="8" customFormat="1" x14ac:dyDescent="0.35"/>
    <row r="48186" s="8" customFormat="1" x14ac:dyDescent="0.35"/>
    <row r="48187" s="8" customFormat="1" x14ac:dyDescent="0.35"/>
    <row r="48188" s="8" customFormat="1" x14ac:dyDescent="0.35"/>
    <row r="48189" s="8" customFormat="1" x14ac:dyDescent="0.35"/>
    <row r="48190" s="8" customFormat="1" x14ac:dyDescent="0.35"/>
    <row r="48191" s="8" customFormat="1" x14ac:dyDescent="0.35"/>
    <row r="48192" s="8" customFormat="1" x14ac:dyDescent="0.35"/>
    <row r="48193" s="8" customFormat="1" x14ac:dyDescent="0.35"/>
    <row r="48194" s="8" customFormat="1" x14ac:dyDescent="0.35"/>
    <row r="48195" s="8" customFormat="1" x14ac:dyDescent="0.35"/>
    <row r="48196" s="8" customFormat="1" x14ac:dyDescent="0.35"/>
    <row r="48197" s="8" customFormat="1" x14ac:dyDescent="0.35"/>
    <row r="48198" s="8" customFormat="1" x14ac:dyDescent="0.35"/>
    <row r="48199" s="8" customFormat="1" x14ac:dyDescent="0.35"/>
    <row r="48200" s="8" customFormat="1" x14ac:dyDescent="0.35"/>
    <row r="48201" s="8" customFormat="1" x14ac:dyDescent="0.35"/>
    <row r="48202" s="8" customFormat="1" x14ac:dyDescent="0.35"/>
    <row r="48203" s="8" customFormat="1" x14ac:dyDescent="0.35"/>
    <row r="48204" s="8" customFormat="1" x14ac:dyDescent="0.35"/>
    <row r="48205" s="8" customFormat="1" x14ac:dyDescent="0.35"/>
    <row r="48206" s="8" customFormat="1" x14ac:dyDescent="0.35"/>
    <row r="48207" s="8" customFormat="1" x14ac:dyDescent="0.35"/>
    <row r="48208" s="8" customFormat="1" x14ac:dyDescent="0.35"/>
    <row r="48209" s="8" customFormat="1" x14ac:dyDescent="0.35"/>
    <row r="48210" s="8" customFormat="1" x14ac:dyDescent="0.35"/>
    <row r="48211" s="8" customFormat="1" x14ac:dyDescent="0.35"/>
    <row r="48212" s="8" customFormat="1" x14ac:dyDescent="0.35"/>
    <row r="48213" s="8" customFormat="1" x14ac:dyDescent="0.35"/>
    <row r="48214" s="8" customFormat="1" x14ac:dyDescent="0.35"/>
    <row r="48215" s="8" customFormat="1" x14ac:dyDescent="0.35"/>
    <row r="48216" s="8" customFormat="1" x14ac:dyDescent="0.35"/>
    <row r="48217" s="8" customFormat="1" x14ac:dyDescent="0.35"/>
    <row r="48218" s="8" customFormat="1" x14ac:dyDescent="0.35"/>
    <row r="48219" s="8" customFormat="1" x14ac:dyDescent="0.35"/>
    <row r="48220" s="8" customFormat="1" x14ac:dyDescent="0.35"/>
    <row r="48221" s="8" customFormat="1" x14ac:dyDescent="0.35"/>
    <row r="48222" s="8" customFormat="1" x14ac:dyDescent="0.35"/>
    <row r="48223" s="8" customFormat="1" x14ac:dyDescent="0.35"/>
    <row r="48224" s="8" customFormat="1" x14ac:dyDescent="0.35"/>
    <row r="48225" s="8" customFormat="1" x14ac:dyDescent="0.35"/>
    <row r="48226" s="8" customFormat="1" x14ac:dyDescent="0.35"/>
    <row r="48227" s="8" customFormat="1" x14ac:dyDescent="0.35"/>
    <row r="48228" s="8" customFormat="1" x14ac:dyDescent="0.35"/>
    <row r="48229" s="8" customFormat="1" x14ac:dyDescent="0.35"/>
    <row r="48230" s="8" customFormat="1" x14ac:dyDescent="0.35"/>
    <row r="48231" s="8" customFormat="1" x14ac:dyDescent="0.35"/>
    <row r="48232" s="8" customFormat="1" x14ac:dyDescent="0.35"/>
    <row r="48233" s="8" customFormat="1" x14ac:dyDescent="0.35"/>
    <row r="48234" s="8" customFormat="1" x14ac:dyDescent="0.35"/>
    <row r="48235" s="8" customFormat="1" x14ac:dyDescent="0.35"/>
    <row r="48236" s="8" customFormat="1" x14ac:dyDescent="0.35"/>
    <row r="48237" s="8" customFormat="1" x14ac:dyDescent="0.35"/>
    <row r="48238" s="8" customFormat="1" x14ac:dyDescent="0.35"/>
    <row r="48239" s="8" customFormat="1" x14ac:dyDescent="0.35"/>
    <row r="48240" s="8" customFormat="1" x14ac:dyDescent="0.35"/>
    <row r="48241" s="8" customFormat="1" x14ac:dyDescent="0.35"/>
    <row r="48242" s="8" customFormat="1" x14ac:dyDescent="0.35"/>
    <row r="48243" s="8" customFormat="1" x14ac:dyDescent="0.35"/>
    <row r="48244" s="8" customFormat="1" x14ac:dyDescent="0.35"/>
    <row r="48245" s="8" customFormat="1" x14ac:dyDescent="0.35"/>
    <row r="48246" s="8" customFormat="1" x14ac:dyDescent="0.35"/>
    <row r="48247" s="8" customFormat="1" x14ac:dyDescent="0.35"/>
    <row r="48248" s="8" customFormat="1" x14ac:dyDescent="0.35"/>
    <row r="48249" s="8" customFormat="1" x14ac:dyDescent="0.35"/>
    <row r="48250" s="8" customFormat="1" x14ac:dyDescent="0.35"/>
    <row r="48251" s="8" customFormat="1" x14ac:dyDescent="0.35"/>
    <row r="48252" s="8" customFormat="1" x14ac:dyDescent="0.35"/>
    <row r="48253" s="8" customFormat="1" x14ac:dyDescent="0.35"/>
    <row r="48254" s="8" customFormat="1" x14ac:dyDescent="0.35"/>
    <row r="48255" s="8" customFormat="1" x14ac:dyDescent="0.35"/>
    <row r="48256" s="8" customFormat="1" x14ac:dyDescent="0.35"/>
    <row r="48257" s="8" customFormat="1" x14ac:dyDescent="0.35"/>
    <row r="48258" s="8" customFormat="1" x14ac:dyDescent="0.35"/>
    <row r="48259" s="8" customFormat="1" x14ac:dyDescent="0.35"/>
    <row r="48260" s="8" customFormat="1" x14ac:dyDescent="0.35"/>
    <row r="48261" s="8" customFormat="1" x14ac:dyDescent="0.35"/>
    <row r="48262" s="8" customFormat="1" x14ac:dyDescent="0.35"/>
    <row r="48263" s="8" customFormat="1" x14ac:dyDescent="0.35"/>
    <row r="48264" s="8" customFormat="1" x14ac:dyDescent="0.35"/>
    <row r="48265" s="8" customFormat="1" x14ac:dyDescent="0.35"/>
    <row r="48266" s="8" customFormat="1" x14ac:dyDescent="0.35"/>
    <row r="48267" s="8" customFormat="1" x14ac:dyDescent="0.35"/>
    <row r="48268" s="8" customFormat="1" x14ac:dyDescent="0.35"/>
    <row r="48269" s="8" customFormat="1" x14ac:dyDescent="0.35"/>
    <row r="48270" s="8" customFormat="1" x14ac:dyDescent="0.35"/>
    <row r="48271" s="8" customFormat="1" x14ac:dyDescent="0.35"/>
    <row r="48272" s="8" customFormat="1" x14ac:dyDescent="0.35"/>
    <row r="48273" s="8" customFormat="1" x14ac:dyDescent="0.35"/>
    <row r="48274" s="8" customFormat="1" x14ac:dyDescent="0.35"/>
    <row r="48275" s="8" customFormat="1" x14ac:dyDescent="0.35"/>
    <row r="48276" s="8" customFormat="1" x14ac:dyDescent="0.35"/>
    <row r="48277" s="8" customFormat="1" x14ac:dyDescent="0.35"/>
    <row r="48278" s="8" customFormat="1" x14ac:dyDescent="0.35"/>
    <row r="48279" s="8" customFormat="1" x14ac:dyDescent="0.35"/>
    <row r="48280" s="8" customFormat="1" x14ac:dyDescent="0.35"/>
    <row r="48281" s="8" customFormat="1" x14ac:dyDescent="0.35"/>
    <row r="48282" s="8" customFormat="1" x14ac:dyDescent="0.35"/>
    <row r="48283" s="8" customFormat="1" x14ac:dyDescent="0.35"/>
    <row r="48284" s="8" customFormat="1" x14ac:dyDescent="0.35"/>
    <row r="48285" s="8" customFormat="1" x14ac:dyDescent="0.35"/>
    <row r="48286" s="8" customFormat="1" x14ac:dyDescent="0.35"/>
    <row r="48287" s="8" customFormat="1" x14ac:dyDescent="0.35"/>
    <row r="48288" s="8" customFormat="1" x14ac:dyDescent="0.35"/>
    <row r="48289" s="8" customFormat="1" x14ac:dyDescent="0.35"/>
    <row r="48290" s="8" customFormat="1" x14ac:dyDescent="0.35"/>
    <row r="48291" s="8" customFormat="1" x14ac:dyDescent="0.35"/>
    <row r="48292" s="8" customFormat="1" x14ac:dyDescent="0.35"/>
    <row r="48293" s="8" customFormat="1" x14ac:dyDescent="0.35"/>
    <row r="48294" s="8" customFormat="1" x14ac:dyDescent="0.35"/>
    <row r="48295" s="8" customFormat="1" x14ac:dyDescent="0.35"/>
    <row r="48296" s="8" customFormat="1" x14ac:dyDescent="0.35"/>
    <row r="48297" s="8" customFormat="1" x14ac:dyDescent="0.35"/>
    <row r="48298" s="8" customFormat="1" x14ac:dyDescent="0.35"/>
    <row r="48299" s="8" customFormat="1" x14ac:dyDescent="0.35"/>
    <row r="48300" s="8" customFormat="1" x14ac:dyDescent="0.35"/>
    <row r="48301" s="8" customFormat="1" x14ac:dyDescent="0.35"/>
    <row r="48302" s="8" customFormat="1" x14ac:dyDescent="0.35"/>
    <row r="48303" s="8" customFormat="1" x14ac:dyDescent="0.35"/>
    <row r="48304" s="8" customFormat="1" x14ac:dyDescent="0.35"/>
    <row r="48305" s="8" customFormat="1" x14ac:dyDescent="0.35"/>
    <row r="48306" s="8" customFormat="1" x14ac:dyDescent="0.35"/>
    <row r="48307" s="8" customFormat="1" x14ac:dyDescent="0.35"/>
    <row r="48308" s="8" customFormat="1" x14ac:dyDescent="0.35"/>
    <row r="48309" s="8" customFormat="1" x14ac:dyDescent="0.35"/>
    <row r="48310" s="8" customFormat="1" x14ac:dyDescent="0.35"/>
    <row r="48311" s="8" customFormat="1" x14ac:dyDescent="0.35"/>
    <row r="48312" s="8" customFormat="1" x14ac:dyDescent="0.35"/>
    <row r="48313" s="8" customFormat="1" x14ac:dyDescent="0.35"/>
    <row r="48314" s="8" customFormat="1" x14ac:dyDescent="0.35"/>
    <row r="48315" s="8" customFormat="1" x14ac:dyDescent="0.35"/>
    <row r="48316" s="8" customFormat="1" x14ac:dyDescent="0.35"/>
    <row r="48317" s="8" customFormat="1" x14ac:dyDescent="0.35"/>
    <row r="48318" s="8" customFormat="1" x14ac:dyDescent="0.35"/>
    <row r="48319" s="8" customFormat="1" x14ac:dyDescent="0.35"/>
    <row r="48320" s="8" customFormat="1" x14ac:dyDescent="0.35"/>
    <row r="48321" s="8" customFormat="1" x14ac:dyDescent="0.35"/>
    <row r="48322" s="8" customFormat="1" x14ac:dyDescent="0.35"/>
    <row r="48323" s="8" customFormat="1" x14ac:dyDescent="0.35"/>
    <row r="48324" s="8" customFormat="1" x14ac:dyDescent="0.35"/>
    <row r="48325" s="8" customFormat="1" x14ac:dyDescent="0.35"/>
    <row r="48326" s="8" customFormat="1" x14ac:dyDescent="0.35"/>
    <row r="48327" s="8" customFormat="1" x14ac:dyDescent="0.35"/>
    <row r="48328" s="8" customFormat="1" x14ac:dyDescent="0.35"/>
    <row r="48329" s="8" customFormat="1" x14ac:dyDescent="0.35"/>
    <row r="48330" s="8" customFormat="1" x14ac:dyDescent="0.35"/>
    <row r="48331" s="8" customFormat="1" x14ac:dyDescent="0.35"/>
    <row r="48332" s="8" customFormat="1" x14ac:dyDescent="0.35"/>
    <row r="48333" s="8" customFormat="1" x14ac:dyDescent="0.35"/>
    <row r="48334" s="8" customFormat="1" x14ac:dyDescent="0.35"/>
    <row r="48335" s="8" customFormat="1" x14ac:dyDescent="0.35"/>
    <row r="48336" s="8" customFormat="1" x14ac:dyDescent="0.35"/>
    <row r="48337" s="8" customFormat="1" x14ac:dyDescent="0.35"/>
    <row r="48338" s="8" customFormat="1" x14ac:dyDescent="0.35"/>
    <row r="48339" s="8" customFormat="1" x14ac:dyDescent="0.35"/>
    <row r="48340" s="8" customFormat="1" x14ac:dyDescent="0.35"/>
    <row r="48341" s="8" customFormat="1" x14ac:dyDescent="0.35"/>
    <row r="48342" s="8" customFormat="1" x14ac:dyDescent="0.35"/>
    <row r="48343" s="8" customFormat="1" x14ac:dyDescent="0.35"/>
    <row r="48344" s="8" customFormat="1" x14ac:dyDescent="0.35"/>
    <row r="48345" s="8" customFormat="1" x14ac:dyDescent="0.35"/>
    <row r="48346" s="8" customFormat="1" x14ac:dyDescent="0.35"/>
    <row r="48347" s="8" customFormat="1" x14ac:dyDescent="0.35"/>
    <row r="48348" s="8" customFormat="1" x14ac:dyDescent="0.35"/>
    <row r="48349" s="8" customFormat="1" x14ac:dyDescent="0.35"/>
    <row r="48350" s="8" customFormat="1" x14ac:dyDescent="0.35"/>
    <row r="48351" s="8" customFormat="1" x14ac:dyDescent="0.35"/>
    <row r="48352" s="8" customFormat="1" x14ac:dyDescent="0.35"/>
    <row r="48353" s="8" customFormat="1" x14ac:dyDescent="0.35"/>
    <row r="48354" s="8" customFormat="1" x14ac:dyDescent="0.35"/>
    <row r="48355" s="8" customFormat="1" x14ac:dyDescent="0.35"/>
    <row r="48356" s="8" customFormat="1" x14ac:dyDescent="0.35"/>
    <row r="48357" s="8" customFormat="1" x14ac:dyDescent="0.35"/>
    <row r="48358" s="8" customFormat="1" x14ac:dyDescent="0.35"/>
    <row r="48359" s="8" customFormat="1" x14ac:dyDescent="0.35"/>
    <row r="48360" s="8" customFormat="1" x14ac:dyDescent="0.35"/>
    <row r="48361" s="8" customFormat="1" x14ac:dyDescent="0.35"/>
    <row r="48362" s="8" customFormat="1" x14ac:dyDescent="0.35"/>
    <row r="48363" s="8" customFormat="1" x14ac:dyDescent="0.35"/>
    <row r="48364" s="8" customFormat="1" x14ac:dyDescent="0.35"/>
    <row r="48365" s="8" customFormat="1" x14ac:dyDescent="0.35"/>
    <row r="48366" s="8" customFormat="1" x14ac:dyDescent="0.35"/>
    <row r="48367" s="8" customFormat="1" x14ac:dyDescent="0.35"/>
    <row r="48368" s="8" customFormat="1" x14ac:dyDescent="0.35"/>
    <row r="48369" s="8" customFormat="1" x14ac:dyDescent="0.35"/>
    <row r="48370" s="8" customFormat="1" x14ac:dyDescent="0.35"/>
    <row r="48371" s="8" customFormat="1" x14ac:dyDescent="0.35"/>
    <row r="48372" s="8" customFormat="1" x14ac:dyDescent="0.35"/>
    <row r="48373" s="8" customFormat="1" x14ac:dyDescent="0.35"/>
    <row r="48374" s="8" customFormat="1" x14ac:dyDescent="0.35"/>
    <row r="48375" s="8" customFormat="1" x14ac:dyDescent="0.35"/>
    <row r="48376" s="8" customFormat="1" x14ac:dyDescent="0.35"/>
    <row r="48377" s="8" customFormat="1" x14ac:dyDescent="0.35"/>
    <row r="48378" s="8" customFormat="1" x14ac:dyDescent="0.35"/>
    <row r="48379" s="8" customFormat="1" x14ac:dyDescent="0.35"/>
    <row r="48380" s="8" customFormat="1" x14ac:dyDescent="0.35"/>
    <row r="48381" s="8" customFormat="1" x14ac:dyDescent="0.35"/>
    <row r="48382" s="8" customFormat="1" x14ac:dyDescent="0.35"/>
    <row r="48383" s="8" customFormat="1" x14ac:dyDescent="0.35"/>
    <row r="48384" s="8" customFormat="1" x14ac:dyDescent="0.35"/>
    <row r="48385" s="8" customFormat="1" x14ac:dyDescent="0.35"/>
    <row r="48386" s="8" customFormat="1" x14ac:dyDescent="0.35"/>
    <row r="48387" s="8" customFormat="1" x14ac:dyDescent="0.35"/>
    <row r="48388" s="8" customFormat="1" x14ac:dyDescent="0.35"/>
    <row r="48389" s="8" customFormat="1" x14ac:dyDescent="0.35"/>
    <row r="48390" s="8" customFormat="1" x14ac:dyDescent="0.35"/>
    <row r="48391" s="8" customFormat="1" x14ac:dyDescent="0.35"/>
    <row r="48392" s="8" customFormat="1" x14ac:dyDescent="0.35"/>
    <row r="48393" s="8" customFormat="1" x14ac:dyDescent="0.35"/>
    <row r="48394" s="8" customFormat="1" x14ac:dyDescent="0.35"/>
    <row r="48395" s="8" customFormat="1" x14ac:dyDescent="0.35"/>
    <row r="48396" s="8" customFormat="1" x14ac:dyDescent="0.35"/>
    <row r="48397" s="8" customFormat="1" x14ac:dyDescent="0.35"/>
    <row r="48398" s="8" customFormat="1" x14ac:dyDescent="0.35"/>
    <row r="48399" s="8" customFormat="1" x14ac:dyDescent="0.35"/>
    <row r="48400" s="8" customFormat="1" x14ac:dyDescent="0.35"/>
    <row r="48401" s="8" customFormat="1" x14ac:dyDescent="0.35"/>
    <row r="48402" s="8" customFormat="1" x14ac:dyDescent="0.35"/>
    <row r="48403" s="8" customFormat="1" x14ac:dyDescent="0.35"/>
    <row r="48404" s="8" customFormat="1" x14ac:dyDescent="0.35"/>
    <row r="48405" s="8" customFormat="1" x14ac:dyDescent="0.35"/>
    <row r="48406" s="8" customFormat="1" x14ac:dyDescent="0.35"/>
    <row r="48407" s="8" customFormat="1" x14ac:dyDescent="0.35"/>
    <row r="48408" s="8" customFormat="1" x14ac:dyDescent="0.35"/>
    <row r="48409" s="8" customFormat="1" x14ac:dyDescent="0.35"/>
    <row r="48410" s="8" customFormat="1" x14ac:dyDescent="0.35"/>
    <row r="48411" s="8" customFormat="1" x14ac:dyDescent="0.35"/>
    <row r="48412" s="8" customFormat="1" x14ac:dyDescent="0.35"/>
    <row r="48413" s="8" customFormat="1" x14ac:dyDescent="0.35"/>
    <row r="48414" s="8" customFormat="1" x14ac:dyDescent="0.35"/>
    <row r="48415" s="8" customFormat="1" x14ac:dyDescent="0.35"/>
    <row r="48416" s="8" customFormat="1" x14ac:dyDescent="0.35"/>
    <row r="48417" s="8" customFormat="1" x14ac:dyDescent="0.35"/>
    <row r="48418" s="8" customFormat="1" x14ac:dyDescent="0.35"/>
    <row r="48419" s="8" customFormat="1" x14ac:dyDescent="0.35"/>
    <row r="48420" s="8" customFormat="1" x14ac:dyDescent="0.35"/>
    <row r="48421" s="8" customFormat="1" x14ac:dyDescent="0.35"/>
    <row r="48422" s="8" customFormat="1" x14ac:dyDescent="0.35"/>
    <row r="48423" s="8" customFormat="1" x14ac:dyDescent="0.35"/>
    <row r="48424" s="8" customFormat="1" x14ac:dyDescent="0.35"/>
    <row r="48425" s="8" customFormat="1" x14ac:dyDescent="0.35"/>
    <row r="48426" s="8" customFormat="1" x14ac:dyDescent="0.35"/>
    <row r="48427" s="8" customFormat="1" x14ac:dyDescent="0.35"/>
    <row r="48428" s="8" customFormat="1" x14ac:dyDescent="0.35"/>
    <row r="48429" s="8" customFormat="1" x14ac:dyDescent="0.35"/>
    <row r="48430" s="8" customFormat="1" x14ac:dyDescent="0.35"/>
    <row r="48431" s="8" customFormat="1" x14ac:dyDescent="0.35"/>
    <row r="48432" s="8" customFormat="1" x14ac:dyDescent="0.35"/>
    <row r="48433" s="8" customFormat="1" x14ac:dyDescent="0.35"/>
    <row r="48434" s="8" customFormat="1" x14ac:dyDescent="0.35"/>
    <row r="48435" s="8" customFormat="1" x14ac:dyDescent="0.35"/>
    <row r="48436" s="8" customFormat="1" x14ac:dyDescent="0.35"/>
    <row r="48437" s="8" customFormat="1" x14ac:dyDescent="0.35"/>
    <row r="48438" s="8" customFormat="1" x14ac:dyDescent="0.35"/>
    <row r="48439" s="8" customFormat="1" x14ac:dyDescent="0.35"/>
    <row r="48440" s="8" customFormat="1" x14ac:dyDescent="0.35"/>
    <row r="48441" s="8" customFormat="1" x14ac:dyDescent="0.35"/>
    <row r="48442" s="8" customFormat="1" x14ac:dyDescent="0.35"/>
    <row r="48443" s="8" customFormat="1" x14ac:dyDescent="0.35"/>
    <row r="48444" s="8" customFormat="1" x14ac:dyDescent="0.35"/>
    <row r="48445" s="8" customFormat="1" x14ac:dyDescent="0.35"/>
    <row r="48446" s="8" customFormat="1" x14ac:dyDescent="0.35"/>
    <row r="48447" s="8" customFormat="1" x14ac:dyDescent="0.35"/>
    <row r="48448" s="8" customFormat="1" x14ac:dyDescent="0.35"/>
    <row r="48449" s="8" customFormat="1" x14ac:dyDescent="0.35"/>
    <row r="48450" s="8" customFormat="1" x14ac:dyDescent="0.35"/>
    <row r="48451" s="8" customFormat="1" x14ac:dyDescent="0.35"/>
    <row r="48452" s="8" customFormat="1" x14ac:dyDescent="0.35"/>
    <row r="48453" s="8" customFormat="1" x14ac:dyDescent="0.35"/>
    <row r="48454" s="8" customFormat="1" x14ac:dyDescent="0.35"/>
    <row r="48455" s="8" customFormat="1" x14ac:dyDescent="0.35"/>
    <row r="48456" s="8" customFormat="1" x14ac:dyDescent="0.35"/>
    <row r="48457" s="8" customFormat="1" x14ac:dyDescent="0.35"/>
    <row r="48458" s="8" customFormat="1" x14ac:dyDescent="0.35"/>
    <row r="48459" s="8" customFormat="1" x14ac:dyDescent="0.35"/>
    <row r="48460" s="8" customFormat="1" x14ac:dyDescent="0.35"/>
    <row r="48461" s="8" customFormat="1" x14ac:dyDescent="0.35"/>
    <row r="48462" s="8" customFormat="1" x14ac:dyDescent="0.35"/>
    <row r="48463" s="8" customFormat="1" x14ac:dyDescent="0.35"/>
    <row r="48464" s="8" customFormat="1" x14ac:dyDescent="0.35"/>
    <row r="48465" s="8" customFormat="1" x14ac:dyDescent="0.35"/>
    <row r="48466" s="8" customFormat="1" x14ac:dyDescent="0.35"/>
    <row r="48467" s="8" customFormat="1" x14ac:dyDescent="0.35"/>
    <row r="48468" s="8" customFormat="1" x14ac:dyDescent="0.35"/>
    <row r="48469" s="8" customFormat="1" x14ac:dyDescent="0.35"/>
    <row r="48470" s="8" customFormat="1" x14ac:dyDescent="0.35"/>
    <row r="48471" s="8" customFormat="1" x14ac:dyDescent="0.35"/>
    <row r="48472" s="8" customFormat="1" x14ac:dyDescent="0.35"/>
    <row r="48473" s="8" customFormat="1" x14ac:dyDescent="0.35"/>
    <row r="48474" s="8" customFormat="1" x14ac:dyDescent="0.35"/>
    <row r="48475" s="8" customFormat="1" x14ac:dyDescent="0.35"/>
    <row r="48476" s="8" customFormat="1" x14ac:dyDescent="0.35"/>
    <row r="48477" s="8" customFormat="1" x14ac:dyDescent="0.35"/>
    <row r="48478" s="8" customFormat="1" x14ac:dyDescent="0.35"/>
    <row r="48479" s="8" customFormat="1" x14ac:dyDescent="0.35"/>
    <row r="48480" s="8" customFormat="1" x14ac:dyDescent="0.35"/>
    <row r="48481" s="8" customFormat="1" x14ac:dyDescent="0.35"/>
    <row r="48482" s="8" customFormat="1" x14ac:dyDescent="0.35"/>
    <row r="48483" s="8" customFormat="1" x14ac:dyDescent="0.35"/>
    <row r="48484" s="8" customFormat="1" x14ac:dyDescent="0.35"/>
    <row r="48485" s="8" customFormat="1" x14ac:dyDescent="0.35"/>
    <row r="48486" s="8" customFormat="1" x14ac:dyDescent="0.35"/>
    <row r="48487" s="8" customFormat="1" x14ac:dyDescent="0.35"/>
    <row r="48488" s="8" customFormat="1" x14ac:dyDescent="0.35"/>
    <row r="48489" s="8" customFormat="1" x14ac:dyDescent="0.35"/>
    <row r="48490" s="8" customFormat="1" x14ac:dyDescent="0.35"/>
    <row r="48491" s="8" customFormat="1" x14ac:dyDescent="0.35"/>
    <row r="48492" s="8" customFormat="1" x14ac:dyDescent="0.35"/>
    <row r="48493" s="8" customFormat="1" x14ac:dyDescent="0.35"/>
    <row r="48494" s="8" customFormat="1" x14ac:dyDescent="0.35"/>
    <row r="48495" s="8" customFormat="1" x14ac:dyDescent="0.35"/>
    <row r="48496" s="8" customFormat="1" x14ac:dyDescent="0.35"/>
    <row r="48497" s="8" customFormat="1" x14ac:dyDescent="0.35"/>
    <row r="48498" s="8" customFormat="1" x14ac:dyDescent="0.35"/>
    <row r="48499" s="8" customFormat="1" x14ac:dyDescent="0.35"/>
    <row r="48500" s="8" customFormat="1" x14ac:dyDescent="0.35"/>
    <row r="48501" s="8" customFormat="1" x14ac:dyDescent="0.35"/>
    <row r="48502" s="8" customFormat="1" x14ac:dyDescent="0.35"/>
    <row r="48503" s="8" customFormat="1" x14ac:dyDescent="0.35"/>
    <row r="48504" s="8" customFormat="1" x14ac:dyDescent="0.35"/>
    <row r="48505" s="8" customFormat="1" x14ac:dyDescent="0.35"/>
    <row r="48506" s="8" customFormat="1" x14ac:dyDescent="0.35"/>
    <row r="48507" s="8" customFormat="1" x14ac:dyDescent="0.35"/>
    <row r="48508" s="8" customFormat="1" x14ac:dyDescent="0.35"/>
    <row r="48509" s="8" customFormat="1" x14ac:dyDescent="0.35"/>
    <row r="48510" s="8" customFormat="1" x14ac:dyDescent="0.35"/>
    <row r="48511" s="8" customFormat="1" x14ac:dyDescent="0.35"/>
    <row r="48512" s="8" customFormat="1" x14ac:dyDescent="0.35"/>
    <row r="48513" s="8" customFormat="1" x14ac:dyDescent="0.35"/>
    <row r="48514" s="8" customFormat="1" x14ac:dyDescent="0.35"/>
    <row r="48515" s="8" customFormat="1" x14ac:dyDescent="0.35"/>
    <row r="48516" s="8" customFormat="1" x14ac:dyDescent="0.35"/>
    <row r="48517" s="8" customFormat="1" x14ac:dyDescent="0.35"/>
    <row r="48518" s="8" customFormat="1" x14ac:dyDescent="0.35"/>
    <row r="48519" s="8" customFormat="1" x14ac:dyDescent="0.35"/>
    <row r="48520" s="8" customFormat="1" x14ac:dyDescent="0.35"/>
    <row r="48521" s="8" customFormat="1" x14ac:dyDescent="0.35"/>
    <row r="48522" s="8" customFormat="1" x14ac:dyDescent="0.35"/>
    <row r="48523" s="8" customFormat="1" x14ac:dyDescent="0.35"/>
    <row r="48524" s="8" customFormat="1" x14ac:dyDescent="0.35"/>
    <row r="48525" s="8" customFormat="1" x14ac:dyDescent="0.35"/>
    <row r="48526" s="8" customFormat="1" x14ac:dyDescent="0.35"/>
    <row r="48527" s="8" customFormat="1" x14ac:dyDescent="0.35"/>
    <row r="48528" s="8" customFormat="1" x14ac:dyDescent="0.35"/>
    <row r="48529" s="8" customFormat="1" x14ac:dyDescent="0.35"/>
    <row r="48530" s="8" customFormat="1" x14ac:dyDescent="0.35"/>
    <row r="48531" s="8" customFormat="1" x14ac:dyDescent="0.35"/>
    <row r="48532" s="8" customFormat="1" x14ac:dyDescent="0.35"/>
    <row r="48533" s="8" customFormat="1" x14ac:dyDescent="0.35"/>
    <row r="48534" s="8" customFormat="1" x14ac:dyDescent="0.35"/>
    <row r="48535" s="8" customFormat="1" x14ac:dyDescent="0.35"/>
    <row r="48536" s="8" customFormat="1" x14ac:dyDescent="0.35"/>
    <row r="48537" s="8" customFormat="1" x14ac:dyDescent="0.35"/>
    <row r="48538" s="8" customFormat="1" x14ac:dyDescent="0.35"/>
    <row r="48539" s="8" customFormat="1" x14ac:dyDescent="0.35"/>
    <row r="48540" s="8" customFormat="1" x14ac:dyDescent="0.35"/>
    <row r="48541" s="8" customFormat="1" x14ac:dyDescent="0.35"/>
    <row r="48542" s="8" customFormat="1" x14ac:dyDescent="0.35"/>
    <row r="48543" s="8" customFormat="1" x14ac:dyDescent="0.35"/>
    <row r="48544" s="8" customFormat="1" x14ac:dyDescent="0.35"/>
    <row r="48545" s="8" customFormat="1" x14ac:dyDescent="0.35"/>
    <row r="48546" s="8" customFormat="1" x14ac:dyDescent="0.35"/>
    <row r="48547" s="8" customFormat="1" x14ac:dyDescent="0.35"/>
    <row r="48548" s="8" customFormat="1" x14ac:dyDescent="0.35"/>
    <row r="48549" s="8" customFormat="1" x14ac:dyDescent="0.35"/>
    <row r="48550" s="8" customFormat="1" x14ac:dyDescent="0.35"/>
    <row r="48551" s="8" customFormat="1" x14ac:dyDescent="0.35"/>
    <row r="48552" s="8" customFormat="1" x14ac:dyDescent="0.35"/>
    <row r="48553" s="8" customFormat="1" x14ac:dyDescent="0.35"/>
    <row r="48554" s="8" customFormat="1" x14ac:dyDescent="0.35"/>
    <row r="48555" s="8" customFormat="1" x14ac:dyDescent="0.35"/>
    <row r="48556" s="8" customFormat="1" x14ac:dyDescent="0.35"/>
    <row r="48557" s="8" customFormat="1" x14ac:dyDescent="0.35"/>
    <row r="48558" s="8" customFormat="1" x14ac:dyDescent="0.35"/>
    <row r="48559" s="8" customFormat="1" x14ac:dyDescent="0.35"/>
    <row r="48560" s="8" customFormat="1" x14ac:dyDescent="0.35"/>
    <row r="48561" s="8" customFormat="1" x14ac:dyDescent="0.35"/>
    <row r="48562" s="8" customFormat="1" x14ac:dyDescent="0.35"/>
    <row r="48563" s="8" customFormat="1" x14ac:dyDescent="0.35"/>
    <row r="48564" s="8" customFormat="1" x14ac:dyDescent="0.35"/>
    <row r="48565" s="8" customFormat="1" x14ac:dyDescent="0.35"/>
    <row r="48566" s="8" customFormat="1" x14ac:dyDescent="0.35"/>
    <row r="48567" s="8" customFormat="1" x14ac:dyDescent="0.35"/>
    <row r="48568" s="8" customFormat="1" x14ac:dyDescent="0.35"/>
    <row r="48569" s="8" customFormat="1" x14ac:dyDescent="0.35"/>
    <row r="48570" s="8" customFormat="1" x14ac:dyDescent="0.35"/>
    <row r="48571" s="8" customFormat="1" x14ac:dyDescent="0.35"/>
    <row r="48572" s="8" customFormat="1" x14ac:dyDescent="0.35"/>
    <row r="48573" s="8" customFormat="1" x14ac:dyDescent="0.35"/>
    <row r="48574" s="8" customFormat="1" x14ac:dyDescent="0.35"/>
    <row r="48575" s="8" customFormat="1" x14ac:dyDescent="0.35"/>
    <row r="48576" s="8" customFormat="1" x14ac:dyDescent="0.35"/>
    <row r="48577" s="8" customFormat="1" x14ac:dyDescent="0.35"/>
    <row r="48578" s="8" customFormat="1" x14ac:dyDescent="0.35"/>
    <row r="48579" s="8" customFormat="1" x14ac:dyDescent="0.35"/>
    <row r="48580" s="8" customFormat="1" x14ac:dyDescent="0.35"/>
    <row r="48581" s="8" customFormat="1" x14ac:dyDescent="0.35"/>
    <row r="48582" s="8" customFormat="1" x14ac:dyDescent="0.35"/>
    <row r="48583" s="8" customFormat="1" x14ac:dyDescent="0.35"/>
    <row r="48584" s="8" customFormat="1" x14ac:dyDescent="0.35"/>
    <row r="48585" s="8" customFormat="1" x14ac:dyDescent="0.35"/>
    <row r="48586" s="8" customFormat="1" x14ac:dyDescent="0.35"/>
    <row r="48587" s="8" customFormat="1" x14ac:dyDescent="0.35"/>
    <row r="48588" s="8" customFormat="1" x14ac:dyDescent="0.35"/>
    <row r="48589" s="8" customFormat="1" x14ac:dyDescent="0.35"/>
    <row r="48590" s="8" customFormat="1" x14ac:dyDescent="0.35"/>
    <row r="48591" s="8" customFormat="1" x14ac:dyDescent="0.35"/>
    <row r="48592" s="8" customFormat="1" x14ac:dyDescent="0.35"/>
    <row r="48593" s="8" customFormat="1" x14ac:dyDescent="0.35"/>
    <row r="48594" s="8" customFormat="1" x14ac:dyDescent="0.35"/>
    <row r="48595" s="8" customFormat="1" x14ac:dyDescent="0.35"/>
    <row r="48596" s="8" customFormat="1" x14ac:dyDescent="0.35"/>
    <row r="48597" s="8" customFormat="1" x14ac:dyDescent="0.35"/>
    <row r="48598" s="8" customFormat="1" x14ac:dyDescent="0.35"/>
    <row r="48599" s="8" customFormat="1" x14ac:dyDescent="0.35"/>
    <row r="48600" s="8" customFormat="1" x14ac:dyDescent="0.35"/>
    <row r="48601" s="8" customFormat="1" x14ac:dyDescent="0.35"/>
    <row r="48602" s="8" customFormat="1" x14ac:dyDescent="0.35"/>
    <row r="48603" s="8" customFormat="1" x14ac:dyDescent="0.35"/>
    <row r="48604" s="8" customFormat="1" x14ac:dyDescent="0.35"/>
    <row r="48605" s="8" customFormat="1" x14ac:dyDescent="0.35"/>
    <row r="48606" s="8" customFormat="1" x14ac:dyDescent="0.35"/>
    <row r="48607" s="8" customFormat="1" x14ac:dyDescent="0.35"/>
    <row r="48608" s="8" customFormat="1" x14ac:dyDescent="0.35"/>
    <row r="48609" s="8" customFormat="1" x14ac:dyDescent="0.35"/>
    <row r="48610" s="8" customFormat="1" x14ac:dyDescent="0.35"/>
    <row r="48611" s="8" customFormat="1" x14ac:dyDescent="0.35"/>
    <row r="48612" s="8" customFormat="1" x14ac:dyDescent="0.35"/>
    <row r="48613" s="8" customFormat="1" x14ac:dyDescent="0.35"/>
    <row r="48614" s="8" customFormat="1" x14ac:dyDescent="0.35"/>
    <row r="48615" s="8" customFormat="1" x14ac:dyDescent="0.35"/>
    <row r="48616" s="8" customFormat="1" x14ac:dyDescent="0.35"/>
    <row r="48617" s="8" customFormat="1" x14ac:dyDescent="0.35"/>
    <row r="48618" s="8" customFormat="1" x14ac:dyDescent="0.35"/>
    <row r="48619" s="8" customFormat="1" x14ac:dyDescent="0.35"/>
    <row r="48620" s="8" customFormat="1" x14ac:dyDescent="0.35"/>
    <row r="48621" s="8" customFormat="1" x14ac:dyDescent="0.35"/>
    <row r="48622" s="8" customFormat="1" x14ac:dyDescent="0.35"/>
    <row r="48623" s="8" customFormat="1" x14ac:dyDescent="0.35"/>
    <row r="48624" s="8" customFormat="1" x14ac:dyDescent="0.35"/>
    <row r="48625" s="8" customFormat="1" x14ac:dyDescent="0.35"/>
    <row r="48626" s="8" customFormat="1" x14ac:dyDescent="0.35"/>
    <row r="48627" s="8" customFormat="1" x14ac:dyDescent="0.35"/>
    <row r="48628" s="8" customFormat="1" x14ac:dyDescent="0.35"/>
    <row r="48629" s="8" customFormat="1" x14ac:dyDescent="0.35"/>
    <row r="48630" s="8" customFormat="1" x14ac:dyDescent="0.35"/>
    <row r="48631" s="8" customFormat="1" x14ac:dyDescent="0.35"/>
    <row r="48632" s="8" customFormat="1" x14ac:dyDescent="0.35"/>
    <row r="48633" s="8" customFormat="1" x14ac:dyDescent="0.35"/>
    <row r="48634" s="8" customFormat="1" x14ac:dyDescent="0.35"/>
    <row r="48635" s="8" customFormat="1" x14ac:dyDescent="0.35"/>
    <row r="48636" s="8" customFormat="1" x14ac:dyDescent="0.35"/>
    <row r="48637" s="8" customFormat="1" x14ac:dyDescent="0.35"/>
    <row r="48638" s="8" customFormat="1" x14ac:dyDescent="0.35"/>
    <row r="48639" s="8" customFormat="1" x14ac:dyDescent="0.35"/>
    <row r="48640" s="8" customFormat="1" x14ac:dyDescent="0.35"/>
    <row r="48641" s="8" customFormat="1" x14ac:dyDescent="0.35"/>
    <row r="48642" s="8" customFormat="1" x14ac:dyDescent="0.35"/>
    <row r="48643" s="8" customFormat="1" x14ac:dyDescent="0.35"/>
    <row r="48644" s="8" customFormat="1" x14ac:dyDescent="0.35"/>
    <row r="48645" s="8" customFormat="1" x14ac:dyDescent="0.35"/>
    <row r="48646" s="8" customFormat="1" x14ac:dyDescent="0.35"/>
    <row r="48647" s="8" customFormat="1" x14ac:dyDescent="0.35"/>
    <row r="48648" s="8" customFormat="1" x14ac:dyDescent="0.35"/>
    <row r="48649" s="8" customFormat="1" x14ac:dyDescent="0.35"/>
    <row r="48650" s="8" customFormat="1" x14ac:dyDescent="0.35"/>
    <row r="48651" s="8" customFormat="1" x14ac:dyDescent="0.35"/>
    <row r="48652" s="8" customFormat="1" x14ac:dyDescent="0.35"/>
    <row r="48653" s="8" customFormat="1" x14ac:dyDescent="0.35"/>
    <row r="48654" s="8" customFormat="1" x14ac:dyDescent="0.35"/>
    <row r="48655" s="8" customFormat="1" x14ac:dyDescent="0.35"/>
    <row r="48656" s="8" customFormat="1" x14ac:dyDescent="0.35"/>
    <row r="48657" s="8" customFormat="1" x14ac:dyDescent="0.35"/>
    <row r="48658" s="8" customFormat="1" x14ac:dyDescent="0.35"/>
    <row r="48659" s="8" customFormat="1" x14ac:dyDescent="0.35"/>
    <row r="48660" s="8" customFormat="1" x14ac:dyDescent="0.35"/>
    <row r="48661" s="8" customFormat="1" x14ac:dyDescent="0.35"/>
    <row r="48662" s="8" customFormat="1" x14ac:dyDescent="0.35"/>
    <row r="48663" s="8" customFormat="1" x14ac:dyDescent="0.35"/>
    <row r="48664" s="8" customFormat="1" x14ac:dyDescent="0.35"/>
    <row r="48665" s="8" customFormat="1" x14ac:dyDescent="0.35"/>
    <row r="48666" s="8" customFormat="1" x14ac:dyDescent="0.35"/>
    <row r="48667" s="8" customFormat="1" x14ac:dyDescent="0.35"/>
    <row r="48668" s="8" customFormat="1" x14ac:dyDescent="0.35"/>
    <row r="48669" s="8" customFormat="1" x14ac:dyDescent="0.35"/>
    <row r="48670" s="8" customFormat="1" x14ac:dyDescent="0.35"/>
    <row r="48671" s="8" customFormat="1" x14ac:dyDescent="0.35"/>
    <row r="48672" s="8" customFormat="1" x14ac:dyDescent="0.35"/>
    <row r="48673" s="8" customFormat="1" x14ac:dyDescent="0.35"/>
    <row r="48674" s="8" customFormat="1" x14ac:dyDescent="0.35"/>
    <row r="48675" s="8" customFormat="1" x14ac:dyDescent="0.35"/>
    <row r="48676" s="8" customFormat="1" x14ac:dyDescent="0.35"/>
    <row r="48677" s="8" customFormat="1" x14ac:dyDescent="0.35"/>
    <row r="48678" s="8" customFormat="1" x14ac:dyDescent="0.35"/>
    <row r="48679" s="8" customFormat="1" x14ac:dyDescent="0.35"/>
    <row r="48680" s="8" customFormat="1" x14ac:dyDescent="0.35"/>
    <row r="48681" s="8" customFormat="1" x14ac:dyDescent="0.35"/>
    <row r="48682" s="8" customFormat="1" x14ac:dyDescent="0.35"/>
    <row r="48683" s="8" customFormat="1" x14ac:dyDescent="0.35"/>
    <row r="48684" s="8" customFormat="1" x14ac:dyDescent="0.35"/>
    <row r="48685" s="8" customFormat="1" x14ac:dyDescent="0.35"/>
    <row r="48686" s="8" customFormat="1" x14ac:dyDescent="0.35"/>
    <row r="48687" s="8" customFormat="1" x14ac:dyDescent="0.35"/>
    <row r="48688" s="8" customFormat="1" x14ac:dyDescent="0.35"/>
    <row r="48689" s="8" customFormat="1" x14ac:dyDescent="0.35"/>
    <row r="48690" s="8" customFormat="1" x14ac:dyDescent="0.35"/>
    <row r="48691" s="8" customFormat="1" x14ac:dyDescent="0.35"/>
    <row r="48692" s="8" customFormat="1" x14ac:dyDescent="0.35"/>
    <row r="48693" s="8" customFormat="1" x14ac:dyDescent="0.35"/>
    <row r="48694" s="8" customFormat="1" x14ac:dyDescent="0.35"/>
    <row r="48695" s="8" customFormat="1" x14ac:dyDescent="0.35"/>
    <row r="48696" s="8" customFormat="1" x14ac:dyDescent="0.35"/>
    <row r="48697" s="8" customFormat="1" x14ac:dyDescent="0.35"/>
    <row r="48698" s="8" customFormat="1" x14ac:dyDescent="0.35"/>
    <row r="48699" s="8" customFormat="1" x14ac:dyDescent="0.35"/>
    <row r="48700" s="8" customFormat="1" x14ac:dyDescent="0.35"/>
    <row r="48701" s="8" customFormat="1" x14ac:dyDescent="0.35"/>
    <row r="48702" s="8" customFormat="1" x14ac:dyDescent="0.35"/>
    <row r="48703" s="8" customFormat="1" x14ac:dyDescent="0.35"/>
    <row r="48704" s="8" customFormat="1" x14ac:dyDescent="0.35"/>
    <row r="48705" s="8" customFormat="1" x14ac:dyDescent="0.35"/>
    <row r="48706" s="8" customFormat="1" x14ac:dyDescent="0.35"/>
    <row r="48707" s="8" customFormat="1" x14ac:dyDescent="0.35"/>
    <row r="48708" s="8" customFormat="1" x14ac:dyDescent="0.35"/>
    <row r="48709" s="8" customFormat="1" x14ac:dyDescent="0.35"/>
    <row r="48710" s="8" customFormat="1" x14ac:dyDescent="0.35"/>
    <row r="48711" s="8" customFormat="1" x14ac:dyDescent="0.35"/>
    <row r="48712" s="8" customFormat="1" x14ac:dyDescent="0.35"/>
    <row r="48713" s="8" customFormat="1" x14ac:dyDescent="0.35"/>
    <row r="48714" s="8" customFormat="1" x14ac:dyDescent="0.35"/>
    <row r="48715" s="8" customFormat="1" x14ac:dyDescent="0.35"/>
    <row r="48716" s="8" customFormat="1" x14ac:dyDescent="0.35"/>
    <row r="48717" s="8" customFormat="1" x14ac:dyDescent="0.35"/>
    <row r="48718" s="8" customFormat="1" x14ac:dyDescent="0.35"/>
    <row r="48719" s="8" customFormat="1" x14ac:dyDescent="0.35"/>
    <row r="48720" s="8" customFormat="1" x14ac:dyDescent="0.35"/>
    <row r="48721" s="8" customFormat="1" x14ac:dyDescent="0.35"/>
    <row r="48722" s="8" customFormat="1" x14ac:dyDescent="0.35"/>
    <row r="48723" s="8" customFormat="1" x14ac:dyDescent="0.35"/>
    <row r="48724" s="8" customFormat="1" x14ac:dyDescent="0.35"/>
    <row r="48725" s="8" customFormat="1" x14ac:dyDescent="0.35"/>
    <row r="48726" s="8" customFormat="1" x14ac:dyDescent="0.35"/>
    <row r="48727" s="8" customFormat="1" x14ac:dyDescent="0.35"/>
    <row r="48728" s="8" customFormat="1" x14ac:dyDescent="0.35"/>
    <row r="48729" s="8" customFormat="1" x14ac:dyDescent="0.35"/>
    <row r="48730" s="8" customFormat="1" x14ac:dyDescent="0.35"/>
    <row r="48731" s="8" customFormat="1" x14ac:dyDescent="0.35"/>
    <row r="48732" s="8" customFormat="1" x14ac:dyDescent="0.35"/>
    <row r="48733" s="8" customFormat="1" x14ac:dyDescent="0.35"/>
    <row r="48734" s="8" customFormat="1" x14ac:dyDescent="0.35"/>
    <row r="48735" s="8" customFormat="1" x14ac:dyDescent="0.35"/>
    <row r="48736" s="8" customFormat="1" x14ac:dyDescent="0.35"/>
    <row r="48737" s="8" customFormat="1" x14ac:dyDescent="0.35"/>
    <row r="48738" s="8" customFormat="1" x14ac:dyDescent="0.35"/>
    <row r="48739" s="8" customFormat="1" x14ac:dyDescent="0.35"/>
    <row r="48740" s="8" customFormat="1" x14ac:dyDescent="0.35"/>
    <row r="48741" s="8" customFormat="1" x14ac:dyDescent="0.35"/>
    <row r="48742" s="8" customFormat="1" x14ac:dyDescent="0.35"/>
    <row r="48743" s="8" customFormat="1" x14ac:dyDescent="0.35"/>
    <row r="48744" s="8" customFormat="1" x14ac:dyDescent="0.35"/>
    <row r="48745" s="8" customFormat="1" x14ac:dyDescent="0.35"/>
    <row r="48746" s="8" customFormat="1" x14ac:dyDescent="0.35"/>
    <row r="48747" s="8" customFormat="1" x14ac:dyDescent="0.35"/>
    <row r="48748" s="8" customFormat="1" x14ac:dyDescent="0.35"/>
    <row r="48749" s="8" customFormat="1" x14ac:dyDescent="0.35"/>
    <row r="48750" s="8" customFormat="1" x14ac:dyDescent="0.35"/>
    <row r="48751" s="8" customFormat="1" x14ac:dyDescent="0.35"/>
    <row r="48752" s="8" customFormat="1" x14ac:dyDescent="0.35"/>
    <row r="48753" s="8" customFormat="1" x14ac:dyDescent="0.35"/>
    <row r="48754" s="8" customFormat="1" x14ac:dyDescent="0.35"/>
    <row r="48755" s="8" customFormat="1" x14ac:dyDescent="0.35"/>
    <row r="48756" s="8" customFormat="1" x14ac:dyDescent="0.35"/>
    <row r="48757" s="8" customFormat="1" x14ac:dyDescent="0.35"/>
    <row r="48758" s="8" customFormat="1" x14ac:dyDescent="0.35"/>
    <row r="48759" s="8" customFormat="1" x14ac:dyDescent="0.35"/>
    <row r="48760" s="8" customFormat="1" x14ac:dyDescent="0.35"/>
    <row r="48761" s="8" customFormat="1" x14ac:dyDescent="0.35"/>
    <row r="48762" s="8" customFormat="1" x14ac:dyDescent="0.35"/>
    <row r="48763" s="8" customFormat="1" x14ac:dyDescent="0.35"/>
    <row r="48764" s="8" customFormat="1" x14ac:dyDescent="0.35"/>
    <row r="48765" s="8" customFormat="1" x14ac:dyDescent="0.35"/>
    <row r="48766" s="8" customFormat="1" x14ac:dyDescent="0.35"/>
    <row r="48767" s="8" customFormat="1" x14ac:dyDescent="0.35"/>
    <row r="48768" s="8" customFormat="1" x14ac:dyDescent="0.35"/>
    <row r="48769" s="8" customFormat="1" x14ac:dyDescent="0.35"/>
    <row r="48770" s="8" customFormat="1" x14ac:dyDescent="0.35"/>
    <row r="48771" s="8" customFormat="1" x14ac:dyDescent="0.35"/>
    <row r="48772" s="8" customFormat="1" x14ac:dyDescent="0.35"/>
    <row r="48773" s="8" customFormat="1" x14ac:dyDescent="0.35"/>
    <row r="48774" s="8" customFormat="1" x14ac:dyDescent="0.35"/>
    <row r="48775" s="8" customFormat="1" x14ac:dyDescent="0.35"/>
    <row r="48776" s="8" customFormat="1" x14ac:dyDescent="0.35"/>
    <row r="48777" s="8" customFormat="1" x14ac:dyDescent="0.35"/>
    <row r="48778" s="8" customFormat="1" x14ac:dyDescent="0.35"/>
    <row r="48779" s="8" customFormat="1" x14ac:dyDescent="0.35"/>
    <row r="48780" s="8" customFormat="1" x14ac:dyDescent="0.35"/>
    <row r="48781" s="8" customFormat="1" x14ac:dyDescent="0.35"/>
    <row r="48782" s="8" customFormat="1" x14ac:dyDescent="0.35"/>
    <row r="48783" s="8" customFormat="1" x14ac:dyDescent="0.35"/>
    <row r="48784" s="8" customFormat="1" x14ac:dyDescent="0.35"/>
    <row r="48785" s="8" customFormat="1" x14ac:dyDescent="0.35"/>
    <row r="48786" s="8" customFormat="1" x14ac:dyDescent="0.35"/>
    <row r="48787" s="8" customFormat="1" x14ac:dyDescent="0.35"/>
    <row r="48788" s="8" customFormat="1" x14ac:dyDescent="0.35"/>
    <row r="48789" s="8" customFormat="1" x14ac:dyDescent="0.35"/>
    <row r="48790" s="8" customFormat="1" x14ac:dyDescent="0.35"/>
    <row r="48791" s="8" customFormat="1" x14ac:dyDescent="0.35"/>
    <row r="48792" s="8" customFormat="1" x14ac:dyDescent="0.35"/>
    <row r="48793" s="8" customFormat="1" x14ac:dyDescent="0.35"/>
    <row r="48794" s="8" customFormat="1" x14ac:dyDescent="0.35"/>
    <row r="48795" s="8" customFormat="1" x14ac:dyDescent="0.35"/>
    <row r="48796" s="8" customFormat="1" x14ac:dyDescent="0.35"/>
    <row r="48797" s="8" customFormat="1" x14ac:dyDescent="0.35"/>
    <row r="48798" s="8" customFormat="1" x14ac:dyDescent="0.35"/>
    <row r="48799" s="8" customFormat="1" x14ac:dyDescent="0.35"/>
    <row r="48800" s="8" customFormat="1" x14ac:dyDescent="0.35"/>
    <row r="48801" s="8" customFormat="1" x14ac:dyDescent="0.35"/>
    <row r="48802" s="8" customFormat="1" x14ac:dyDescent="0.35"/>
    <row r="48803" s="8" customFormat="1" x14ac:dyDescent="0.35"/>
    <row r="48804" s="8" customFormat="1" x14ac:dyDescent="0.35"/>
    <row r="48805" s="8" customFormat="1" x14ac:dyDescent="0.35"/>
    <row r="48806" s="8" customFormat="1" x14ac:dyDescent="0.35"/>
    <row r="48807" s="8" customFormat="1" x14ac:dyDescent="0.35"/>
    <row r="48808" s="8" customFormat="1" x14ac:dyDescent="0.35"/>
    <row r="48809" s="8" customFormat="1" x14ac:dyDescent="0.35"/>
    <row r="48810" s="8" customFormat="1" x14ac:dyDescent="0.35"/>
    <row r="48811" s="8" customFormat="1" x14ac:dyDescent="0.35"/>
    <row r="48812" s="8" customFormat="1" x14ac:dyDescent="0.35"/>
    <row r="48813" s="8" customFormat="1" x14ac:dyDescent="0.35"/>
    <row r="48814" s="8" customFormat="1" x14ac:dyDescent="0.35"/>
    <row r="48815" s="8" customFormat="1" x14ac:dyDescent="0.35"/>
    <row r="48816" s="8" customFormat="1" x14ac:dyDescent="0.35"/>
    <row r="48817" s="8" customFormat="1" x14ac:dyDescent="0.35"/>
    <row r="48818" s="8" customFormat="1" x14ac:dyDescent="0.35"/>
    <row r="48819" s="8" customFormat="1" x14ac:dyDescent="0.35"/>
    <row r="48820" s="8" customFormat="1" x14ac:dyDescent="0.35"/>
    <row r="48821" s="8" customFormat="1" x14ac:dyDescent="0.35"/>
    <row r="48822" s="8" customFormat="1" x14ac:dyDescent="0.35"/>
    <row r="48823" s="8" customFormat="1" x14ac:dyDescent="0.35"/>
    <row r="48824" s="8" customFormat="1" x14ac:dyDescent="0.35"/>
    <row r="48825" s="8" customFormat="1" x14ac:dyDescent="0.35"/>
    <row r="48826" s="8" customFormat="1" x14ac:dyDescent="0.35"/>
    <row r="48827" s="8" customFormat="1" x14ac:dyDescent="0.35"/>
    <row r="48828" s="8" customFormat="1" x14ac:dyDescent="0.35"/>
    <row r="48829" s="8" customFormat="1" x14ac:dyDescent="0.35"/>
    <row r="48830" s="8" customFormat="1" x14ac:dyDescent="0.35"/>
    <row r="48831" s="8" customFormat="1" x14ac:dyDescent="0.35"/>
    <row r="48832" s="8" customFormat="1" x14ac:dyDescent="0.35"/>
    <row r="48833" s="8" customFormat="1" x14ac:dyDescent="0.35"/>
    <row r="48834" s="8" customFormat="1" x14ac:dyDescent="0.35"/>
    <row r="48835" s="8" customFormat="1" x14ac:dyDescent="0.35"/>
    <row r="48836" s="8" customFormat="1" x14ac:dyDescent="0.35"/>
    <row r="48837" s="8" customFormat="1" x14ac:dyDescent="0.35"/>
    <row r="48838" s="8" customFormat="1" x14ac:dyDescent="0.35"/>
    <row r="48839" s="8" customFormat="1" x14ac:dyDescent="0.35"/>
    <row r="48840" s="8" customFormat="1" x14ac:dyDescent="0.35"/>
    <row r="48841" s="8" customFormat="1" x14ac:dyDescent="0.35"/>
    <row r="48842" s="8" customFormat="1" x14ac:dyDescent="0.35"/>
    <row r="48843" s="8" customFormat="1" x14ac:dyDescent="0.35"/>
    <row r="48844" s="8" customFormat="1" x14ac:dyDescent="0.35"/>
    <row r="48845" s="8" customFormat="1" x14ac:dyDescent="0.35"/>
    <row r="48846" s="8" customFormat="1" x14ac:dyDescent="0.35"/>
    <row r="48847" s="8" customFormat="1" x14ac:dyDescent="0.35"/>
    <row r="48848" s="8" customFormat="1" x14ac:dyDescent="0.35"/>
    <row r="48849" s="8" customFormat="1" x14ac:dyDescent="0.35"/>
    <row r="48850" s="8" customFormat="1" x14ac:dyDescent="0.35"/>
    <row r="48851" s="8" customFormat="1" x14ac:dyDescent="0.35"/>
    <row r="48852" s="8" customFormat="1" x14ac:dyDescent="0.35"/>
    <row r="48853" s="8" customFormat="1" x14ac:dyDescent="0.35"/>
    <row r="48854" s="8" customFormat="1" x14ac:dyDescent="0.35"/>
    <row r="48855" s="8" customFormat="1" x14ac:dyDescent="0.35"/>
    <row r="48856" s="8" customFormat="1" x14ac:dyDescent="0.35"/>
    <row r="48857" s="8" customFormat="1" x14ac:dyDescent="0.35"/>
    <row r="48858" s="8" customFormat="1" x14ac:dyDescent="0.35"/>
    <row r="48859" s="8" customFormat="1" x14ac:dyDescent="0.35"/>
    <row r="48860" s="8" customFormat="1" x14ac:dyDescent="0.35"/>
    <row r="48861" s="8" customFormat="1" x14ac:dyDescent="0.35"/>
    <row r="48862" s="8" customFormat="1" x14ac:dyDescent="0.35"/>
    <row r="48863" s="8" customFormat="1" x14ac:dyDescent="0.35"/>
    <row r="48864" s="8" customFormat="1" x14ac:dyDescent="0.35"/>
    <row r="48865" s="8" customFormat="1" x14ac:dyDescent="0.35"/>
    <row r="48866" s="8" customFormat="1" x14ac:dyDescent="0.35"/>
    <row r="48867" s="8" customFormat="1" x14ac:dyDescent="0.35"/>
    <row r="48868" s="8" customFormat="1" x14ac:dyDescent="0.35"/>
    <row r="48869" s="8" customFormat="1" x14ac:dyDescent="0.35"/>
    <row r="48870" s="8" customFormat="1" x14ac:dyDescent="0.35"/>
    <row r="48871" s="8" customFormat="1" x14ac:dyDescent="0.35"/>
    <row r="48872" s="8" customFormat="1" x14ac:dyDescent="0.35"/>
    <row r="48873" s="8" customFormat="1" x14ac:dyDescent="0.35"/>
    <row r="48874" s="8" customFormat="1" x14ac:dyDescent="0.35"/>
    <row r="48875" s="8" customFormat="1" x14ac:dyDescent="0.35"/>
    <row r="48876" s="8" customFormat="1" x14ac:dyDescent="0.35"/>
    <row r="48877" s="8" customFormat="1" x14ac:dyDescent="0.35"/>
    <row r="48878" s="8" customFormat="1" x14ac:dyDescent="0.35"/>
    <row r="48879" s="8" customFormat="1" x14ac:dyDescent="0.35"/>
    <row r="48880" s="8" customFormat="1" x14ac:dyDescent="0.35"/>
    <row r="48881" s="8" customFormat="1" x14ac:dyDescent="0.35"/>
    <row r="48882" s="8" customFormat="1" x14ac:dyDescent="0.35"/>
    <row r="48883" s="8" customFormat="1" x14ac:dyDescent="0.35"/>
    <row r="48884" s="8" customFormat="1" x14ac:dyDescent="0.35"/>
    <row r="48885" s="8" customFormat="1" x14ac:dyDescent="0.35"/>
    <row r="48886" s="8" customFormat="1" x14ac:dyDescent="0.35"/>
    <row r="48887" s="8" customFormat="1" x14ac:dyDescent="0.35"/>
    <row r="48888" s="8" customFormat="1" x14ac:dyDescent="0.35"/>
    <row r="48889" s="8" customFormat="1" x14ac:dyDescent="0.35"/>
    <row r="48890" s="8" customFormat="1" x14ac:dyDescent="0.35"/>
    <row r="48891" s="8" customFormat="1" x14ac:dyDescent="0.35"/>
    <row r="48892" s="8" customFormat="1" x14ac:dyDescent="0.35"/>
    <row r="48893" s="8" customFormat="1" x14ac:dyDescent="0.35"/>
    <row r="48894" s="8" customFormat="1" x14ac:dyDescent="0.35"/>
    <row r="48895" s="8" customFormat="1" x14ac:dyDescent="0.35"/>
    <row r="48896" s="8" customFormat="1" x14ac:dyDescent="0.35"/>
    <row r="48897" s="8" customFormat="1" x14ac:dyDescent="0.35"/>
    <row r="48898" s="8" customFormat="1" x14ac:dyDescent="0.35"/>
    <row r="48899" s="8" customFormat="1" x14ac:dyDescent="0.35"/>
    <row r="48900" s="8" customFormat="1" x14ac:dyDescent="0.35"/>
    <row r="48901" s="8" customFormat="1" x14ac:dyDescent="0.35"/>
    <row r="48902" s="8" customFormat="1" x14ac:dyDescent="0.35"/>
    <row r="48903" s="8" customFormat="1" x14ac:dyDescent="0.35"/>
    <row r="48904" s="8" customFormat="1" x14ac:dyDescent="0.35"/>
    <row r="48905" s="8" customFormat="1" x14ac:dyDescent="0.35"/>
    <row r="48906" s="8" customFormat="1" x14ac:dyDescent="0.35"/>
    <row r="48907" s="8" customFormat="1" x14ac:dyDescent="0.35"/>
    <row r="48908" s="8" customFormat="1" x14ac:dyDescent="0.35"/>
    <row r="48909" s="8" customFormat="1" x14ac:dyDescent="0.35"/>
    <row r="48910" s="8" customFormat="1" x14ac:dyDescent="0.35"/>
    <row r="48911" s="8" customFormat="1" x14ac:dyDescent="0.35"/>
    <row r="48912" s="8" customFormat="1" x14ac:dyDescent="0.35"/>
    <row r="48913" s="8" customFormat="1" x14ac:dyDescent="0.35"/>
    <row r="48914" s="8" customFormat="1" x14ac:dyDescent="0.35"/>
    <row r="48915" s="8" customFormat="1" x14ac:dyDescent="0.35"/>
    <row r="48916" s="8" customFormat="1" x14ac:dyDescent="0.35"/>
    <row r="48917" s="8" customFormat="1" x14ac:dyDescent="0.35"/>
    <row r="48918" s="8" customFormat="1" x14ac:dyDescent="0.35"/>
    <row r="48919" s="8" customFormat="1" x14ac:dyDescent="0.35"/>
    <row r="48920" s="8" customFormat="1" x14ac:dyDescent="0.35"/>
    <row r="48921" s="8" customFormat="1" x14ac:dyDescent="0.35"/>
    <row r="48922" s="8" customFormat="1" x14ac:dyDescent="0.35"/>
    <row r="48923" s="8" customFormat="1" x14ac:dyDescent="0.35"/>
    <row r="48924" s="8" customFormat="1" x14ac:dyDescent="0.35"/>
    <row r="48925" s="8" customFormat="1" x14ac:dyDescent="0.35"/>
    <row r="48926" s="8" customFormat="1" x14ac:dyDescent="0.35"/>
    <row r="48927" s="8" customFormat="1" x14ac:dyDescent="0.35"/>
    <row r="48928" s="8" customFormat="1" x14ac:dyDescent="0.35"/>
    <row r="48929" s="8" customFormat="1" x14ac:dyDescent="0.35"/>
    <row r="48930" s="8" customFormat="1" x14ac:dyDescent="0.35"/>
    <row r="48931" s="8" customFormat="1" x14ac:dyDescent="0.35"/>
    <row r="48932" s="8" customFormat="1" x14ac:dyDescent="0.35"/>
    <row r="48933" s="8" customFormat="1" x14ac:dyDescent="0.35"/>
    <row r="48934" s="8" customFormat="1" x14ac:dyDescent="0.35"/>
    <row r="48935" s="8" customFormat="1" x14ac:dyDescent="0.35"/>
    <row r="48936" s="8" customFormat="1" x14ac:dyDescent="0.35"/>
    <row r="48937" s="8" customFormat="1" x14ac:dyDescent="0.35"/>
    <row r="48938" s="8" customFormat="1" x14ac:dyDescent="0.35"/>
    <row r="48939" s="8" customFormat="1" x14ac:dyDescent="0.35"/>
    <row r="48940" s="8" customFormat="1" x14ac:dyDescent="0.35"/>
    <row r="48941" s="8" customFormat="1" x14ac:dyDescent="0.35"/>
    <row r="48942" s="8" customFormat="1" x14ac:dyDescent="0.35"/>
    <row r="48943" s="8" customFormat="1" x14ac:dyDescent="0.35"/>
    <row r="48944" s="8" customFormat="1" x14ac:dyDescent="0.35"/>
    <row r="48945" s="8" customFormat="1" x14ac:dyDescent="0.35"/>
    <row r="48946" s="8" customFormat="1" x14ac:dyDescent="0.35"/>
    <row r="48947" s="8" customFormat="1" x14ac:dyDescent="0.35"/>
    <row r="48948" s="8" customFormat="1" x14ac:dyDescent="0.35"/>
    <row r="48949" s="8" customFormat="1" x14ac:dyDescent="0.35"/>
    <row r="48950" s="8" customFormat="1" x14ac:dyDescent="0.35"/>
    <row r="48951" s="8" customFormat="1" x14ac:dyDescent="0.35"/>
    <row r="48952" s="8" customFormat="1" x14ac:dyDescent="0.35"/>
    <row r="48953" s="8" customFormat="1" x14ac:dyDescent="0.35"/>
    <row r="48954" s="8" customFormat="1" x14ac:dyDescent="0.35"/>
    <row r="48955" s="8" customFormat="1" x14ac:dyDescent="0.35"/>
    <row r="48956" s="8" customFormat="1" x14ac:dyDescent="0.35"/>
    <row r="48957" s="8" customFormat="1" x14ac:dyDescent="0.35"/>
    <row r="48958" s="8" customFormat="1" x14ac:dyDescent="0.35"/>
    <row r="48959" s="8" customFormat="1" x14ac:dyDescent="0.35"/>
    <row r="48960" s="8" customFormat="1" x14ac:dyDescent="0.35"/>
    <row r="48961" s="8" customFormat="1" x14ac:dyDescent="0.35"/>
    <row r="48962" s="8" customFormat="1" x14ac:dyDescent="0.35"/>
    <row r="48963" s="8" customFormat="1" x14ac:dyDescent="0.35"/>
    <row r="48964" s="8" customFormat="1" x14ac:dyDescent="0.35"/>
    <row r="48965" s="8" customFormat="1" x14ac:dyDescent="0.35"/>
    <row r="48966" s="8" customFormat="1" x14ac:dyDescent="0.35"/>
    <row r="48967" s="8" customFormat="1" x14ac:dyDescent="0.35"/>
    <row r="48968" s="8" customFormat="1" x14ac:dyDescent="0.35"/>
    <row r="48969" s="8" customFormat="1" x14ac:dyDescent="0.35"/>
    <row r="48970" s="8" customFormat="1" x14ac:dyDescent="0.35"/>
    <row r="48971" s="8" customFormat="1" x14ac:dyDescent="0.35"/>
    <row r="48972" s="8" customFormat="1" x14ac:dyDescent="0.35"/>
    <row r="48973" s="8" customFormat="1" x14ac:dyDescent="0.35"/>
    <row r="48974" s="8" customFormat="1" x14ac:dyDescent="0.35"/>
    <row r="48975" s="8" customFormat="1" x14ac:dyDescent="0.35"/>
    <row r="48976" s="8" customFormat="1" x14ac:dyDescent="0.35"/>
    <row r="48977" s="8" customFormat="1" x14ac:dyDescent="0.35"/>
    <row r="48978" s="8" customFormat="1" x14ac:dyDescent="0.35"/>
    <row r="48979" s="8" customFormat="1" x14ac:dyDescent="0.35"/>
    <row r="48980" s="8" customFormat="1" x14ac:dyDescent="0.35"/>
    <row r="48981" s="8" customFormat="1" x14ac:dyDescent="0.35"/>
    <row r="48982" s="8" customFormat="1" x14ac:dyDescent="0.35"/>
    <row r="48983" s="8" customFormat="1" x14ac:dyDescent="0.35"/>
    <row r="48984" s="8" customFormat="1" x14ac:dyDescent="0.35"/>
    <row r="48985" s="8" customFormat="1" x14ac:dyDescent="0.35"/>
    <row r="48986" s="8" customFormat="1" x14ac:dyDescent="0.35"/>
    <row r="48987" s="8" customFormat="1" x14ac:dyDescent="0.35"/>
    <row r="48988" s="8" customFormat="1" x14ac:dyDescent="0.35"/>
    <row r="48989" s="8" customFormat="1" x14ac:dyDescent="0.35"/>
    <row r="48990" s="8" customFormat="1" x14ac:dyDescent="0.35"/>
    <row r="48991" s="8" customFormat="1" x14ac:dyDescent="0.35"/>
    <row r="48992" s="8" customFormat="1" x14ac:dyDescent="0.35"/>
    <row r="48993" s="8" customFormat="1" x14ac:dyDescent="0.35"/>
    <row r="48994" s="8" customFormat="1" x14ac:dyDescent="0.35"/>
    <row r="48995" s="8" customFormat="1" x14ac:dyDescent="0.35"/>
    <row r="48996" s="8" customFormat="1" x14ac:dyDescent="0.35"/>
    <row r="48997" s="8" customFormat="1" x14ac:dyDescent="0.35"/>
    <row r="48998" s="8" customFormat="1" x14ac:dyDescent="0.35"/>
    <row r="48999" s="8" customFormat="1" x14ac:dyDescent="0.35"/>
    <row r="49000" s="8" customFormat="1" x14ac:dyDescent="0.35"/>
    <row r="49001" s="8" customFormat="1" x14ac:dyDescent="0.35"/>
    <row r="49002" s="8" customFormat="1" x14ac:dyDescent="0.35"/>
    <row r="49003" s="8" customFormat="1" x14ac:dyDescent="0.35"/>
    <row r="49004" s="8" customFormat="1" x14ac:dyDescent="0.35"/>
    <row r="49005" s="8" customFormat="1" x14ac:dyDescent="0.35"/>
    <row r="49006" s="8" customFormat="1" x14ac:dyDescent="0.35"/>
    <row r="49007" s="8" customFormat="1" x14ac:dyDescent="0.35"/>
    <row r="49008" s="8" customFormat="1" x14ac:dyDescent="0.35"/>
    <row r="49009" s="8" customFormat="1" x14ac:dyDescent="0.35"/>
    <row r="49010" s="8" customFormat="1" x14ac:dyDescent="0.35"/>
    <row r="49011" s="8" customFormat="1" x14ac:dyDescent="0.35"/>
    <row r="49012" s="8" customFormat="1" x14ac:dyDescent="0.35"/>
    <row r="49013" s="8" customFormat="1" x14ac:dyDescent="0.35"/>
    <row r="49014" s="8" customFormat="1" x14ac:dyDescent="0.35"/>
    <row r="49015" s="8" customFormat="1" x14ac:dyDescent="0.35"/>
    <row r="49016" s="8" customFormat="1" x14ac:dyDescent="0.35"/>
    <row r="49017" s="8" customFormat="1" x14ac:dyDescent="0.35"/>
    <row r="49018" s="8" customFormat="1" x14ac:dyDescent="0.35"/>
    <row r="49019" s="8" customFormat="1" x14ac:dyDescent="0.35"/>
    <row r="49020" s="8" customFormat="1" x14ac:dyDescent="0.35"/>
    <row r="49021" s="8" customFormat="1" x14ac:dyDescent="0.35"/>
    <row r="49022" s="8" customFormat="1" x14ac:dyDescent="0.35"/>
    <row r="49023" s="8" customFormat="1" x14ac:dyDescent="0.35"/>
    <row r="49024" s="8" customFormat="1" x14ac:dyDescent="0.35"/>
    <row r="49025" s="8" customFormat="1" x14ac:dyDescent="0.35"/>
    <row r="49026" s="8" customFormat="1" x14ac:dyDescent="0.35"/>
    <row r="49027" s="8" customFormat="1" x14ac:dyDescent="0.35"/>
    <row r="49028" s="8" customFormat="1" x14ac:dyDescent="0.35"/>
    <row r="49029" s="8" customFormat="1" x14ac:dyDescent="0.35"/>
    <row r="49030" s="8" customFormat="1" x14ac:dyDescent="0.35"/>
    <row r="49031" s="8" customFormat="1" x14ac:dyDescent="0.35"/>
    <row r="49032" s="8" customFormat="1" x14ac:dyDescent="0.35"/>
    <row r="49033" s="8" customFormat="1" x14ac:dyDescent="0.35"/>
    <row r="49034" s="8" customFormat="1" x14ac:dyDescent="0.35"/>
    <row r="49035" s="8" customFormat="1" x14ac:dyDescent="0.35"/>
    <row r="49036" s="8" customFormat="1" x14ac:dyDescent="0.35"/>
    <row r="49037" s="8" customFormat="1" x14ac:dyDescent="0.35"/>
    <row r="49038" s="8" customFormat="1" x14ac:dyDescent="0.35"/>
    <row r="49039" s="8" customFormat="1" x14ac:dyDescent="0.35"/>
    <row r="49040" s="8" customFormat="1" x14ac:dyDescent="0.35"/>
    <row r="49041" s="8" customFormat="1" x14ac:dyDescent="0.35"/>
    <row r="49042" s="8" customFormat="1" x14ac:dyDescent="0.35"/>
    <row r="49043" s="8" customFormat="1" x14ac:dyDescent="0.35"/>
    <row r="49044" s="8" customFormat="1" x14ac:dyDescent="0.35"/>
    <row r="49045" s="8" customFormat="1" x14ac:dyDescent="0.35"/>
    <row r="49046" s="8" customFormat="1" x14ac:dyDescent="0.35"/>
    <row r="49047" s="8" customFormat="1" x14ac:dyDescent="0.35"/>
    <row r="49048" s="8" customFormat="1" x14ac:dyDescent="0.35"/>
    <row r="49049" s="8" customFormat="1" x14ac:dyDescent="0.35"/>
    <row r="49050" s="8" customFormat="1" x14ac:dyDescent="0.35"/>
    <row r="49051" s="8" customFormat="1" x14ac:dyDescent="0.35"/>
    <row r="49052" s="8" customFormat="1" x14ac:dyDescent="0.35"/>
    <row r="49053" s="8" customFormat="1" x14ac:dyDescent="0.35"/>
    <row r="49054" s="8" customFormat="1" x14ac:dyDescent="0.35"/>
    <row r="49055" s="8" customFormat="1" x14ac:dyDescent="0.35"/>
    <row r="49056" s="8" customFormat="1" x14ac:dyDescent="0.35"/>
    <row r="49057" s="8" customFormat="1" x14ac:dyDescent="0.35"/>
    <row r="49058" s="8" customFormat="1" x14ac:dyDescent="0.35"/>
    <row r="49059" s="8" customFormat="1" x14ac:dyDescent="0.35"/>
    <row r="49060" s="8" customFormat="1" x14ac:dyDescent="0.35"/>
    <row r="49061" s="8" customFormat="1" x14ac:dyDescent="0.35"/>
    <row r="49062" s="8" customFormat="1" x14ac:dyDescent="0.35"/>
    <row r="49063" s="8" customFormat="1" x14ac:dyDescent="0.35"/>
    <row r="49064" s="8" customFormat="1" x14ac:dyDescent="0.35"/>
    <row r="49065" s="8" customFormat="1" x14ac:dyDescent="0.35"/>
    <row r="49066" s="8" customFormat="1" x14ac:dyDescent="0.35"/>
    <row r="49067" s="8" customFormat="1" x14ac:dyDescent="0.35"/>
    <row r="49068" s="8" customFormat="1" x14ac:dyDescent="0.35"/>
    <row r="49069" s="8" customFormat="1" x14ac:dyDescent="0.35"/>
    <row r="49070" s="8" customFormat="1" x14ac:dyDescent="0.35"/>
    <row r="49071" s="8" customFormat="1" x14ac:dyDescent="0.35"/>
    <row r="49072" s="8" customFormat="1" x14ac:dyDescent="0.35"/>
    <row r="49073" s="8" customFormat="1" x14ac:dyDescent="0.35"/>
    <row r="49074" s="8" customFormat="1" x14ac:dyDescent="0.35"/>
    <row r="49075" s="8" customFormat="1" x14ac:dyDescent="0.35"/>
    <row r="49076" s="8" customFormat="1" x14ac:dyDescent="0.35"/>
    <row r="49077" s="8" customFormat="1" x14ac:dyDescent="0.35"/>
    <row r="49078" s="8" customFormat="1" x14ac:dyDescent="0.35"/>
    <row r="49079" s="8" customFormat="1" x14ac:dyDescent="0.35"/>
    <row r="49080" s="8" customFormat="1" x14ac:dyDescent="0.35"/>
    <row r="49081" s="8" customFormat="1" x14ac:dyDescent="0.35"/>
    <row r="49082" s="8" customFormat="1" x14ac:dyDescent="0.35"/>
    <row r="49083" s="8" customFormat="1" x14ac:dyDescent="0.35"/>
    <row r="49084" s="8" customFormat="1" x14ac:dyDescent="0.35"/>
    <row r="49085" s="8" customFormat="1" x14ac:dyDescent="0.35"/>
    <row r="49086" s="8" customFormat="1" x14ac:dyDescent="0.35"/>
    <row r="49087" s="8" customFormat="1" x14ac:dyDescent="0.35"/>
    <row r="49088" s="8" customFormat="1" x14ac:dyDescent="0.35"/>
    <row r="49089" s="8" customFormat="1" x14ac:dyDescent="0.35"/>
    <row r="49090" s="8" customFormat="1" x14ac:dyDescent="0.35"/>
    <row r="49091" s="8" customFormat="1" x14ac:dyDescent="0.35"/>
    <row r="49092" s="8" customFormat="1" x14ac:dyDescent="0.35"/>
    <row r="49093" s="8" customFormat="1" x14ac:dyDescent="0.35"/>
    <row r="49094" s="8" customFormat="1" x14ac:dyDescent="0.35"/>
    <row r="49095" s="8" customFormat="1" x14ac:dyDescent="0.35"/>
    <row r="49096" s="8" customFormat="1" x14ac:dyDescent="0.35"/>
    <row r="49097" s="8" customFormat="1" x14ac:dyDescent="0.35"/>
    <row r="49098" s="8" customFormat="1" x14ac:dyDescent="0.35"/>
    <row r="49099" s="8" customFormat="1" x14ac:dyDescent="0.35"/>
    <row r="49100" s="8" customFormat="1" x14ac:dyDescent="0.35"/>
    <row r="49101" s="8" customFormat="1" x14ac:dyDescent="0.35"/>
    <row r="49102" s="8" customFormat="1" x14ac:dyDescent="0.35"/>
    <row r="49103" s="8" customFormat="1" x14ac:dyDescent="0.35"/>
    <row r="49104" s="8" customFormat="1" x14ac:dyDescent="0.35"/>
    <row r="49105" s="8" customFormat="1" x14ac:dyDescent="0.35"/>
    <row r="49106" s="8" customFormat="1" x14ac:dyDescent="0.35"/>
    <row r="49107" s="8" customFormat="1" x14ac:dyDescent="0.35"/>
    <row r="49108" s="8" customFormat="1" x14ac:dyDescent="0.35"/>
    <row r="49109" s="8" customFormat="1" x14ac:dyDescent="0.35"/>
    <row r="49110" s="8" customFormat="1" x14ac:dyDescent="0.35"/>
    <row r="49111" s="8" customFormat="1" x14ac:dyDescent="0.35"/>
    <row r="49112" s="8" customFormat="1" x14ac:dyDescent="0.35"/>
    <row r="49113" s="8" customFormat="1" x14ac:dyDescent="0.35"/>
    <row r="49114" s="8" customFormat="1" x14ac:dyDescent="0.35"/>
    <row r="49115" s="8" customFormat="1" x14ac:dyDescent="0.35"/>
    <row r="49116" s="8" customFormat="1" x14ac:dyDescent="0.35"/>
    <row r="49117" s="8" customFormat="1" x14ac:dyDescent="0.35"/>
    <row r="49118" s="8" customFormat="1" x14ac:dyDescent="0.35"/>
    <row r="49119" s="8" customFormat="1" x14ac:dyDescent="0.35"/>
    <row r="49120" s="8" customFormat="1" x14ac:dyDescent="0.35"/>
    <row r="49121" s="8" customFormat="1" x14ac:dyDescent="0.35"/>
    <row r="49122" s="8" customFormat="1" x14ac:dyDescent="0.35"/>
    <row r="49123" s="8" customFormat="1" x14ac:dyDescent="0.35"/>
    <row r="49124" s="8" customFormat="1" x14ac:dyDescent="0.35"/>
    <row r="49125" s="8" customFormat="1" x14ac:dyDescent="0.35"/>
    <row r="49126" s="8" customFormat="1" x14ac:dyDescent="0.35"/>
    <row r="49127" s="8" customFormat="1" x14ac:dyDescent="0.35"/>
    <row r="49128" s="8" customFormat="1" x14ac:dyDescent="0.35"/>
    <row r="49129" s="8" customFormat="1" x14ac:dyDescent="0.35"/>
    <row r="49130" s="8" customFormat="1" x14ac:dyDescent="0.35"/>
    <row r="49131" s="8" customFormat="1" x14ac:dyDescent="0.35"/>
    <row r="49132" s="8" customFormat="1" x14ac:dyDescent="0.35"/>
    <row r="49133" s="8" customFormat="1" x14ac:dyDescent="0.35"/>
    <row r="49134" s="8" customFormat="1" x14ac:dyDescent="0.35"/>
    <row r="49135" s="8" customFormat="1" x14ac:dyDescent="0.35"/>
    <row r="49136" s="8" customFormat="1" x14ac:dyDescent="0.35"/>
    <row r="49137" s="8" customFormat="1" x14ac:dyDescent="0.35"/>
    <row r="49138" s="8" customFormat="1" x14ac:dyDescent="0.35"/>
    <row r="49139" s="8" customFormat="1" x14ac:dyDescent="0.35"/>
    <row r="49140" s="8" customFormat="1" x14ac:dyDescent="0.35"/>
    <row r="49141" s="8" customFormat="1" x14ac:dyDescent="0.35"/>
    <row r="49142" s="8" customFormat="1" x14ac:dyDescent="0.35"/>
    <row r="49143" s="8" customFormat="1" x14ac:dyDescent="0.35"/>
    <row r="49144" s="8" customFormat="1" x14ac:dyDescent="0.35"/>
    <row r="49145" s="8" customFormat="1" x14ac:dyDescent="0.35"/>
    <row r="49146" s="8" customFormat="1" x14ac:dyDescent="0.35"/>
    <row r="49147" s="8" customFormat="1" x14ac:dyDescent="0.35"/>
    <row r="49148" s="8" customFormat="1" x14ac:dyDescent="0.35"/>
    <row r="49149" s="8" customFormat="1" x14ac:dyDescent="0.35"/>
    <row r="49150" s="8" customFormat="1" x14ac:dyDescent="0.35"/>
    <row r="49151" s="8" customFormat="1" x14ac:dyDescent="0.35"/>
    <row r="49152" s="8" customFormat="1" x14ac:dyDescent="0.35"/>
    <row r="49153" s="8" customFormat="1" x14ac:dyDescent="0.35"/>
    <row r="49154" s="8" customFormat="1" x14ac:dyDescent="0.35"/>
    <row r="49155" s="8" customFormat="1" x14ac:dyDescent="0.35"/>
    <row r="49156" s="8" customFormat="1" x14ac:dyDescent="0.35"/>
    <row r="49157" s="8" customFormat="1" x14ac:dyDescent="0.35"/>
    <row r="49158" s="8" customFormat="1" x14ac:dyDescent="0.35"/>
    <row r="49159" s="8" customFormat="1" x14ac:dyDescent="0.35"/>
    <row r="49160" s="8" customFormat="1" x14ac:dyDescent="0.35"/>
    <row r="49161" s="8" customFormat="1" x14ac:dyDescent="0.35"/>
    <row r="49162" s="8" customFormat="1" x14ac:dyDescent="0.35"/>
    <row r="49163" s="8" customFormat="1" x14ac:dyDescent="0.35"/>
    <row r="49164" s="8" customFormat="1" x14ac:dyDescent="0.35"/>
    <row r="49165" s="8" customFormat="1" x14ac:dyDescent="0.35"/>
    <row r="49166" s="8" customFormat="1" x14ac:dyDescent="0.35"/>
    <row r="49167" s="8" customFormat="1" x14ac:dyDescent="0.35"/>
    <row r="49168" s="8" customFormat="1" x14ac:dyDescent="0.35"/>
    <row r="49169" s="8" customFormat="1" x14ac:dyDescent="0.35"/>
    <row r="49170" s="8" customFormat="1" x14ac:dyDescent="0.35"/>
    <row r="49171" s="8" customFormat="1" x14ac:dyDescent="0.35"/>
    <row r="49172" s="8" customFormat="1" x14ac:dyDescent="0.35"/>
    <row r="49173" s="8" customFormat="1" x14ac:dyDescent="0.35"/>
    <row r="49174" s="8" customFormat="1" x14ac:dyDescent="0.35"/>
    <row r="49175" s="8" customFormat="1" x14ac:dyDescent="0.35"/>
    <row r="49176" s="8" customFormat="1" x14ac:dyDescent="0.35"/>
    <row r="49177" s="8" customFormat="1" x14ac:dyDescent="0.35"/>
    <row r="49178" s="8" customFormat="1" x14ac:dyDescent="0.35"/>
    <row r="49179" s="8" customFormat="1" x14ac:dyDescent="0.35"/>
    <row r="49180" s="8" customFormat="1" x14ac:dyDescent="0.35"/>
    <row r="49181" s="8" customFormat="1" x14ac:dyDescent="0.35"/>
    <row r="49182" s="8" customFormat="1" x14ac:dyDescent="0.35"/>
    <row r="49183" s="8" customFormat="1" x14ac:dyDescent="0.35"/>
    <row r="49184" s="8" customFormat="1" x14ac:dyDescent="0.35"/>
    <row r="49185" s="8" customFormat="1" x14ac:dyDescent="0.35"/>
    <row r="49186" s="8" customFormat="1" x14ac:dyDescent="0.35"/>
    <row r="49187" s="8" customFormat="1" x14ac:dyDescent="0.35"/>
    <row r="49188" s="8" customFormat="1" x14ac:dyDescent="0.35"/>
    <row r="49189" s="8" customFormat="1" x14ac:dyDescent="0.35"/>
    <row r="49190" s="8" customFormat="1" x14ac:dyDescent="0.35"/>
    <row r="49191" s="8" customFormat="1" x14ac:dyDescent="0.35"/>
    <row r="49192" s="8" customFormat="1" x14ac:dyDescent="0.35"/>
    <row r="49193" s="8" customFormat="1" x14ac:dyDescent="0.35"/>
    <row r="49194" s="8" customFormat="1" x14ac:dyDescent="0.35"/>
    <row r="49195" s="8" customFormat="1" x14ac:dyDescent="0.35"/>
    <row r="49196" s="8" customFormat="1" x14ac:dyDescent="0.35"/>
    <row r="49197" s="8" customFormat="1" x14ac:dyDescent="0.35"/>
    <row r="49198" s="8" customFormat="1" x14ac:dyDescent="0.35"/>
    <row r="49199" s="8" customFormat="1" x14ac:dyDescent="0.35"/>
    <row r="49200" s="8" customFormat="1" x14ac:dyDescent="0.35"/>
    <row r="49201" s="8" customFormat="1" x14ac:dyDescent="0.35"/>
    <row r="49202" s="8" customFormat="1" x14ac:dyDescent="0.35"/>
    <row r="49203" s="8" customFormat="1" x14ac:dyDescent="0.35"/>
    <row r="49204" s="8" customFormat="1" x14ac:dyDescent="0.35"/>
    <row r="49205" s="8" customFormat="1" x14ac:dyDescent="0.35"/>
    <row r="49206" s="8" customFormat="1" x14ac:dyDescent="0.35"/>
    <row r="49207" s="8" customFormat="1" x14ac:dyDescent="0.35"/>
    <row r="49208" s="8" customFormat="1" x14ac:dyDescent="0.35"/>
    <row r="49209" s="8" customFormat="1" x14ac:dyDescent="0.35"/>
    <row r="49210" s="8" customFormat="1" x14ac:dyDescent="0.35"/>
    <row r="49211" s="8" customFormat="1" x14ac:dyDescent="0.35"/>
    <row r="49212" s="8" customFormat="1" x14ac:dyDescent="0.35"/>
    <row r="49213" s="8" customFormat="1" x14ac:dyDescent="0.35"/>
    <row r="49214" s="8" customFormat="1" x14ac:dyDescent="0.35"/>
    <row r="49215" s="8" customFormat="1" x14ac:dyDescent="0.35"/>
    <row r="49216" s="8" customFormat="1" x14ac:dyDescent="0.35"/>
    <row r="49217" s="8" customFormat="1" x14ac:dyDescent="0.35"/>
    <row r="49218" s="8" customFormat="1" x14ac:dyDescent="0.35"/>
    <row r="49219" s="8" customFormat="1" x14ac:dyDescent="0.35"/>
    <row r="49220" s="8" customFormat="1" x14ac:dyDescent="0.35"/>
    <row r="49221" s="8" customFormat="1" x14ac:dyDescent="0.35"/>
    <row r="49222" s="8" customFormat="1" x14ac:dyDescent="0.35"/>
    <row r="49223" s="8" customFormat="1" x14ac:dyDescent="0.35"/>
    <row r="49224" s="8" customFormat="1" x14ac:dyDescent="0.35"/>
    <row r="49225" s="8" customFormat="1" x14ac:dyDescent="0.35"/>
    <row r="49226" s="8" customFormat="1" x14ac:dyDescent="0.35"/>
    <row r="49227" s="8" customFormat="1" x14ac:dyDescent="0.35"/>
    <row r="49228" s="8" customFormat="1" x14ac:dyDescent="0.35"/>
    <row r="49229" s="8" customFormat="1" x14ac:dyDescent="0.35"/>
    <row r="49230" s="8" customFormat="1" x14ac:dyDescent="0.35"/>
    <row r="49231" s="8" customFormat="1" x14ac:dyDescent="0.35"/>
    <row r="49232" s="8" customFormat="1" x14ac:dyDescent="0.35"/>
    <row r="49233" s="8" customFormat="1" x14ac:dyDescent="0.35"/>
    <row r="49234" s="8" customFormat="1" x14ac:dyDescent="0.35"/>
    <row r="49235" s="8" customFormat="1" x14ac:dyDescent="0.35"/>
    <row r="49236" s="8" customFormat="1" x14ac:dyDescent="0.35"/>
    <row r="49237" s="8" customFormat="1" x14ac:dyDescent="0.35"/>
    <row r="49238" s="8" customFormat="1" x14ac:dyDescent="0.35"/>
    <row r="49239" s="8" customFormat="1" x14ac:dyDescent="0.35"/>
    <row r="49240" s="8" customFormat="1" x14ac:dyDescent="0.35"/>
    <row r="49241" s="8" customFormat="1" x14ac:dyDescent="0.35"/>
    <row r="49242" s="8" customFormat="1" x14ac:dyDescent="0.35"/>
    <row r="49243" s="8" customFormat="1" x14ac:dyDescent="0.35"/>
    <row r="49244" s="8" customFormat="1" x14ac:dyDescent="0.35"/>
    <row r="49245" s="8" customFormat="1" x14ac:dyDescent="0.35"/>
    <row r="49246" s="8" customFormat="1" x14ac:dyDescent="0.35"/>
    <row r="49247" s="8" customFormat="1" x14ac:dyDescent="0.35"/>
    <row r="49248" s="8" customFormat="1" x14ac:dyDescent="0.35"/>
    <row r="49249" s="8" customFormat="1" x14ac:dyDescent="0.35"/>
    <row r="49250" s="8" customFormat="1" x14ac:dyDescent="0.35"/>
    <row r="49251" s="8" customFormat="1" x14ac:dyDescent="0.35"/>
    <row r="49252" s="8" customFormat="1" x14ac:dyDescent="0.35"/>
    <row r="49253" s="8" customFormat="1" x14ac:dyDescent="0.35"/>
    <row r="49254" s="8" customFormat="1" x14ac:dyDescent="0.35"/>
    <row r="49255" s="8" customFormat="1" x14ac:dyDescent="0.35"/>
    <row r="49256" s="8" customFormat="1" x14ac:dyDescent="0.35"/>
    <row r="49257" s="8" customFormat="1" x14ac:dyDescent="0.35"/>
    <row r="49258" s="8" customFormat="1" x14ac:dyDescent="0.35"/>
    <row r="49259" s="8" customFormat="1" x14ac:dyDescent="0.35"/>
    <row r="49260" s="8" customFormat="1" x14ac:dyDescent="0.35"/>
    <row r="49261" s="8" customFormat="1" x14ac:dyDescent="0.35"/>
    <row r="49262" s="8" customFormat="1" x14ac:dyDescent="0.35"/>
    <row r="49263" s="8" customFormat="1" x14ac:dyDescent="0.35"/>
    <row r="49264" s="8" customFormat="1" x14ac:dyDescent="0.35"/>
    <row r="49265" s="8" customFormat="1" x14ac:dyDescent="0.35"/>
    <row r="49266" s="8" customFormat="1" x14ac:dyDescent="0.35"/>
    <row r="49267" s="8" customFormat="1" x14ac:dyDescent="0.35"/>
    <row r="49268" s="8" customFormat="1" x14ac:dyDescent="0.35"/>
    <row r="49269" s="8" customFormat="1" x14ac:dyDescent="0.35"/>
    <row r="49270" s="8" customFormat="1" x14ac:dyDescent="0.35"/>
    <row r="49271" s="8" customFormat="1" x14ac:dyDescent="0.35"/>
    <row r="49272" s="8" customFormat="1" x14ac:dyDescent="0.35"/>
    <row r="49273" s="8" customFormat="1" x14ac:dyDescent="0.35"/>
    <row r="49274" s="8" customFormat="1" x14ac:dyDescent="0.35"/>
    <row r="49275" s="8" customFormat="1" x14ac:dyDescent="0.35"/>
    <row r="49276" s="8" customFormat="1" x14ac:dyDescent="0.35"/>
    <row r="49277" s="8" customFormat="1" x14ac:dyDescent="0.35"/>
    <row r="49278" s="8" customFormat="1" x14ac:dyDescent="0.35"/>
    <row r="49279" s="8" customFormat="1" x14ac:dyDescent="0.35"/>
    <row r="49280" s="8" customFormat="1" x14ac:dyDescent="0.35"/>
    <row r="49281" s="8" customFormat="1" x14ac:dyDescent="0.35"/>
    <row r="49282" s="8" customFormat="1" x14ac:dyDescent="0.35"/>
    <row r="49283" s="8" customFormat="1" x14ac:dyDescent="0.35"/>
    <row r="49284" s="8" customFormat="1" x14ac:dyDescent="0.35"/>
    <row r="49285" s="8" customFormat="1" x14ac:dyDescent="0.35"/>
    <row r="49286" s="8" customFormat="1" x14ac:dyDescent="0.35"/>
    <row r="49287" s="8" customFormat="1" x14ac:dyDescent="0.35"/>
    <row r="49288" s="8" customFormat="1" x14ac:dyDescent="0.35"/>
    <row r="49289" s="8" customFormat="1" x14ac:dyDescent="0.35"/>
    <row r="49290" s="8" customFormat="1" x14ac:dyDescent="0.35"/>
    <row r="49291" s="8" customFormat="1" x14ac:dyDescent="0.35"/>
    <row r="49292" s="8" customFormat="1" x14ac:dyDescent="0.35"/>
    <row r="49293" s="8" customFormat="1" x14ac:dyDescent="0.35"/>
    <row r="49294" s="8" customFormat="1" x14ac:dyDescent="0.35"/>
    <row r="49295" s="8" customFormat="1" x14ac:dyDescent="0.35"/>
    <row r="49296" s="8" customFormat="1" x14ac:dyDescent="0.35"/>
    <row r="49297" s="8" customFormat="1" x14ac:dyDescent="0.35"/>
    <row r="49298" s="8" customFormat="1" x14ac:dyDescent="0.35"/>
    <row r="49299" s="8" customFormat="1" x14ac:dyDescent="0.35"/>
    <row r="49300" s="8" customFormat="1" x14ac:dyDescent="0.35"/>
    <row r="49301" s="8" customFormat="1" x14ac:dyDescent="0.35"/>
    <row r="49302" s="8" customFormat="1" x14ac:dyDescent="0.35"/>
    <row r="49303" s="8" customFormat="1" x14ac:dyDescent="0.35"/>
    <row r="49304" s="8" customFormat="1" x14ac:dyDescent="0.35"/>
    <row r="49305" s="8" customFormat="1" x14ac:dyDescent="0.35"/>
    <row r="49306" s="8" customFormat="1" x14ac:dyDescent="0.35"/>
    <row r="49307" s="8" customFormat="1" x14ac:dyDescent="0.35"/>
    <row r="49308" s="8" customFormat="1" x14ac:dyDescent="0.35"/>
    <row r="49309" s="8" customFormat="1" x14ac:dyDescent="0.35"/>
    <row r="49310" s="8" customFormat="1" x14ac:dyDescent="0.35"/>
    <row r="49311" s="8" customFormat="1" x14ac:dyDescent="0.35"/>
    <row r="49312" s="8" customFormat="1" x14ac:dyDescent="0.35"/>
    <row r="49313" s="8" customFormat="1" x14ac:dyDescent="0.35"/>
    <row r="49314" s="8" customFormat="1" x14ac:dyDescent="0.35"/>
    <row r="49315" s="8" customFormat="1" x14ac:dyDescent="0.35"/>
    <row r="49316" s="8" customFormat="1" x14ac:dyDescent="0.35"/>
    <row r="49317" s="8" customFormat="1" x14ac:dyDescent="0.35"/>
    <row r="49318" s="8" customFormat="1" x14ac:dyDescent="0.35"/>
    <row r="49319" s="8" customFormat="1" x14ac:dyDescent="0.35"/>
    <row r="49320" s="8" customFormat="1" x14ac:dyDescent="0.35"/>
    <row r="49321" s="8" customFormat="1" x14ac:dyDescent="0.35"/>
    <row r="49322" s="8" customFormat="1" x14ac:dyDescent="0.35"/>
    <row r="49323" s="8" customFormat="1" x14ac:dyDescent="0.35"/>
    <row r="49324" s="8" customFormat="1" x14ac:dyDescent="0.35"/>
    <row r="49325" s="8" customFormat="1" x14ac:dyDescent="0.35"/>
    <row r="49326" s="8" customFormat="1" x14ac:dyDescent="0.35"/>
    <row r="49327" s="8" customFormat="1" x14ac:dyDescent="0.35"/>
    <row r="49328" s="8" customFormat="1" x14ac:dyDescent="0.35"/>
    <row r="49329" s="8" customFormat="1" x14ac:dyDescent="0.35"/>
    <row r="49330" s="8" customFormat="1" x14ac:dyDescent="0.35"/>
    <row r="49331" s="8" customFormat="1" x14ac:dyDescent="0.35"/>
    <row r="49332" s="8" customFormat="1" x14ac:dyDescent="0.35"/>
    <row r="49333" s="8" customFormat="1" x14ac:dyDescent="0.35"/>
    <row r="49334" s="8" customFormat="1" x14ac:dyDescent="0.35"/>
    <row r="49335" s="8" customFormat="1" x14ac:dyDescent="0.35"/>
    <row r="49336" s="8" customFormat="1" x14ac:dyDescent="0.35"/>
    <row r="49337" s="8" customFormat="1" x14ac:dyDescent="0.35"/>
    <row r="49338" s="8" customFormat="1" x14ac:dyDescent="0.35"/>
    <row r="49339" s="8" customFormat="1" x14ac:dyDescent="0.35"/>
    <row r="49340" s="8" customFormat="1" x14ac:dyDescent="0.35"/>
    <row r="49341" s="8" customFormat="1" x14ac:dyDescent="0.35"/>
    <row r="49342" s="8" customFormat="1" x14ac:dyDescent="0.35"/>
    <row r="49343" s="8" customFormat="1" x14ac:dyDescent="0.35"/>
    <row r="49344" s="8" customFormat="1" x14ac:dyDescent="0.35"/>
    <row r="49345" s="8" customFormat="1" x14ac:dyDescent="0.35"/>
    <row r="49346" s="8" customFormat="1" x14ac:dyDescent="0.35"/>
    <row r="49347" s="8" customFormat="1" x14ac:dyDescent="0.35"/>
    <row r="49348" s="8" customFormat="1" x14ac:dyDescent="0.35"/>
    <row r="49349" s="8" customFormat="1" x14ac:dyDescent="0.35"/>
    <row r="49350" s="8" customFormat="1" x14ac:dyDescent="0.35"/>
    <row r="49351" s="8" customFormat="1" x14ac:dyDescent="0.35"/>
    <row r="49352" s="8" customFormat="1" x14ac:dyDescent="0.35"/>
    <row r="49353" s="8" customFormat="1" x14ac:dyDescent="0.35"/>
    <row r="49354" s="8" customFormat="1" x14ac:dyDescent="0.35"/>
    <row r="49355" s="8" customFormat="1" x14ac:dyDescent="0.35"/>
    <row r="49356" s="8" customFormat="1" x14ac:dyDescent="0.35"/>
    <row r="49357" s="8" customFormat="1" x14ac:dyDescent="0.35"/>
    <row r="49358" s="8" customFormat="1" x14ac:dyDescent="0.35"/>
    <row r="49359" s="8" customFormat="1" x14ac:dyDescent="0.35"/>
    <row r="49360" s="8" customFormat="1" x14ac:dyDescent="0.35"/>
    <row r="49361" s="8" customFormat="1" x14ac:dyDescent="0.35"/>
    <row r="49362" s="8" customFormat="1" x14ac:dyDescent="0.35"/>
    <row r="49363" s="8" customFormat="1" x14ac:dyDescent="0.35"/>
    <row r="49364" s="8" customFormat="1" x14ac:dyDescent="0.35"/>
    <row r="49365" s="8" customFormat="1" x14ac:dyDescent="0.35"/>
    <row r="49366" s="8" customFormat="1" x14ac:dyDescent="0.35"/>
    <row r="49367" s="8" customFormat="1" x14ac:dyDescent="0.35"/>
    <row r="49368" s="8" customFormat="1" x14ac:dyDescent="0.35"/>
    <row r="49369" s="8" customFormat="1" x14ac:dyDescent="0.35"/>
    <row r="49370" s="8" customFormat="1" x14ac:dyDescent="0.35"/>
    <row r="49371" s="8" customFormat="1" x14ac:dyDescent="0.35"/>
    <row r="49372" s="8" customFormat="1" x14ac:dyDescent="0.35"/>
    <row r="49373" s="8" customFormat="1" x14ac:dyDescent="0.35"/>
    <row r="49374" s="8" customFormat="1" x14ac:dyDescent="0.35"/>
    <row r="49375" s="8" customFormat="1" x14ac:dyDescent="0.35"/>
    <row r="49376" s="8" customFormat="1" x14ac:dyDescent="0.35"/>
    <row r="49377" s="8" customFormat="1" x14ac:dyDescent="0.35"/>
    <row r="49378" s="8" customFormat="1" x14ac:dyDescent="0.35"/>
    <row r="49379" s="8" customFormat="1" x14ac:dyDescent="0.35"/>
    <row r="49380" s="8" customFormat="1" x14ac:dyDescent="0.35"/>
    <row r="49381" s="8" customFormat="1" x14ac:dyDescent="0.35"/>
    <row r="49382" s="8" customFormat="1" x14ac:dyDescent="0.35"/>
    <row r="49383" s="8" customFormat="1" x14ac:dyDescent="0.35"/>
    <row r="49384" s="8" customFormat="1" x14ac:dyDescent="0.35"/>
    <row r="49385" s="8" customFormat="1" x14ac:dyDescent="0.35"/>
    <row r="49386" s="8" customFormat="1" x14ac:dyDescent="0.35"/>
    <row r="49387" s="8" customFormat="1" x14ac:dyDescent="0.35"/>
    <row r="49388" s="8" customFormat="1" x14ac:dyDescent="0.35"/>
    <row r="49389" s="8" customFormat="1" x14ac:dyDescent="0.35"/>
    <row r="49390" s="8" customFormat="1" x14ac:dyDescent="0.35"/>
    <row r="49391" s="8" customFormat="1" x14ac:dyDescent="0.35"/>
    <row r="49392" s="8" customFormat="1" x14ac:dyDescent="0.35"/>
    <row r="49393" s="8" customFormat="1" x14ac:dyDescent="0.35"/>
    <row r="49394" s="8" customFormat="1" x14ac:dyDescent="0.35"/>
    <row r="49395" s="8" customFormat="1" x14ac:dyDescent="0.35"/>
    <row r="49396" s="8" customFormat="1" x14ac:dyDescent="0.35"/>
    <row r="49397" s="8" customFormat="1" x14ac:dyDescent="0.35"/>
    <row r="49398" s="8" customFormat="1" x14ac:dyDescent="0.35"/>
    <row r="49399" s="8" customFormat="1" x14ac:dyDescent="0.35"/>
    <row r="49400" s="8" customFormat="1" x14ac:dyDescent="0.35"/>
    <row r="49401" s="8" customFormat="1" x14ac:dyDescent="0.35"/>
    <row r="49402" s="8" customFormat="1" x14ac:dyDescent="0.35"/>
    <row r="49403" s="8" customFormat="1" x14ac:dyDescent="0.35"/>
    <row r="49404" s="8" customFormat="1" x14ac:dyDescent="0.35"/>
    <row r="49405" s="8" customFormat="1" x14ac:dyDescent="0.35"/>
    <row r="49406" s="8" customFormat="1" x14ac:dyDescent="0.35"/>
    <row r="49407" s="8" customFormat="1" x14ac:dyDescent="0.35"/>
    <row r="49408" s="8" customFormat="1" x14ac:dyDescent="0.35"/>
    <row r="49409" s="8" customFormat="1" x14ac:dyDescent="0.35"/>
    <row r="49410" s="8" customFormat="1" x14ac:dyDescent="0.35"/>
    <row r="49411" s="8" customFormat="1" x14ac:dyDescent="0.35"/>
    <row r="49412" s="8" customFormat="1" x14ac:dyDescent="0.35"/>
    <row r="49413" s="8" customFormat="1" x14ac:dyDescent="0.35"/>
    <row r="49414" s="8" customFormat="1" x14ac:dyDescent="0.35"/>
    <row r="49415" s="8" customFormat="1" x14ac:dyDescent="0.35"/>
    <row r="49416" s="8" customFormat="1" x14ac:dyDescent="0.35"/>
    <row r="49417" s="8" customFormat="1" x14ac:dyDescent="0.35"/>
    <row r="49418" s="8" customFormat="1" x14ac:dyDescent="0.35"/>
    <row r="49419" s="8" customFormat="1" x14ac:dyDescent="0.35"/>
    <row r="49420" s="8" customFormat="1" x14ac:dyDescent="0.35"/>
    <row r="49421" s="8" customFormat="1" x14ac:dyDescent="0.35"/>
    <row r="49422" s="8" customFormat="1" x14ac:dyDescent="0.35"/>
    <row r="49423" s="8" customFormat="1" x14ac:dyDescent="0.35"/>
    <row r="49424" s="8" customFormat="1" x14ac:dyDescent="0.35"/>
    <row r="49425" s="8" customFormat="1" x14ac:dyDescent="0.35"/>
    <row r="49426" s="8" customFormat="1" x14ac:dyDescent="0.35"/>
    <row r="49427" s="8" customFormat="1" x14ac:dyDescent="0.35"/>
    <row r="49428" s="8" customFormat="1" x14ac:dyDescent="0.35"/>
    <row r="49429" s="8" customFormat="1" x14ac:dyDescent="0.35"/>
    <row r="49430" s="8" customFormat="1" x14ac:dyDescent="0.35"/>
    <row r="49431" s="8" customFormat="1" x14ac:dyDescent="0.35"/>
    <row r="49432" s="8" customFormat="1" x14ac:dyDescent="0.35"/>
    <row r="49433" s="8" customFormat="1" x14ac:dyDescent="0.35"/>
    <row r="49434" s="8" customFormat="1" x14ac:dyDescent="0.35"/>
    <row r="49435" s="8" customFormat="1" x14ac:dyDescent="0.35"/>
    <row r="49436" s="8" customFormat="1" x14ac:dyDescent="0.35"/>
    <row r="49437" s="8" customFormat="1" x14ac:dyDescent="0.35"/>
    <row r="49438" s="8" customFormat="1" x14ac:dyDescent="0.35"/>
    <row r="49439" s="8" customFormat="1" x14ac:dyDescent="0.35"/>
    <row r="49440" s="8" customFormat="1" x14ac:dyDescent="0.35"/>
    <row r="49441" s="8" customFormat="1" x14ac:dyDescent="0.35"/>
    <row r="49442" s="8" customFormat="1" x14ac:dyDescent="0.35"/>
    <row r="49443" s="8" customFormat="1" x14ac:dyDescent="0.35"/>
    <row r="49444" s="8" customFormat="1" x14ac:dyDescent="0.35"/>
    <row r="49445" s="8" customFormat="1" x14ac:dyDescent="0.35"/>
    <row r="49446" s="8" customFormat="1" x14ac:dyDescent="0.35"/>
    <row r="49447" s="8" customFormat="1" x14ac:dyDescent="0.35"/>
    <row r="49448" s="8" customFormat="1" x14ac:dyDescent="0.35"/>
    <row r="49449" s="8" customFormat="1" x14ac:dyDescent="0.35"/>
    <row r="49450" s="8" customFormat="1" x14ac:dyDescent="0.35"/>
    <row r="49451" s="8" customFormat="1" x14ac:dyDescent="0.35"/>
    <row r="49452" s="8" customFormat="1" x14ac:dyDescent="0.35"/>
    <row r="49453" s="8" customFormat="1" x14ac:dyDescent="0.35"/>
    <row r="49454" s="8" customFormat="1" x14ac:dyDescent="0.35"/>
    <row r="49455" s="8" customFormat="1" x14ac:dyDescent="0.35"/>
    <row r="49456" s="8" customFormat="1" x14ac:dyDescent="0.35"/>
    <row r="49457" s="8" customFormat="1" x14ac:dyDescent="0.35"/>
    <row r="49458" s="8" customFormat="1" x14ac:dyDescent="0.35"/>
    <row r="49459" s="8" customFormat="1" x14ac:dyDescent="0.35"/>
    <row r="49460" s="8" customFormat="1" x14ac:dyDescent="0.35"/>
    <row r="49461" s="8" customFormat="1" x14ac:dyDescent="0.35"/>
    <row r="49462" s="8" customFormat="1" x14ac:dyDescent="0.35"/>
    <row r="49463" s="8" customFormat="1" x14ac:dyDescent="0.35"/>
    <row r="49464" s="8" customFormat="1" x14ac:dyDescent="0.35"/>
    <row r="49465" s="8" customFormat="1" x14ac:dyDescent="0.35"/>
    <row r="49466" s="8" customFormat="1" x14ac:dyDescent="0.35"/>
    <row r="49467" s="8" customFormat="1" x14ac:dyDescent="0.35"/>
    <row r="49468" s="8" customFormat="1" x14ac:dyDescent="0.35"/>
    <row r="49469" s="8" customFormat="1" x14ac:dyDescent="0.35"/>
    <row r="49470" s="8" customFormat="1" x14ac:dyDescent="0.35"/>
    <row r="49471" s="8" customFormat="1" x14ac:dyDescent="0.35"/>
    <row r="49472" s="8" customFormat="1" x14ac:dyDescent="0.35"/>
    <row r="49473" s="8" customFormat="1" x14ac:dyDescent="0.35"/>
    <row r="49474" s="8" customFormat="1" x14ac:dyDescent="0.35"/>
    <row r="49475" s="8" customFormat="1" x14ac:dyDescent="0.35"/>
    <row r="49476" s="8" customFormat="1" x14ac:dyDescent="0.35"/>
    <row r="49477" s="8" customFormat="1" x14ac:dyDescent="0.35"/>
    <row r="49478" s="8" customFormat="1" x14ac:dyDescent="0.35"/>
    <row r="49479" s="8" customFormat="1" x14ac:dyDescent="0.35"/>
    <row r="49480" s="8" customFormat="1" x14ac:dyDescent="0.35"/>
    <row r="49481" s="8" customFormat="1" x14ac:dyDescent="0.35"/>
    <row r="49482" s="8" customFormat="1" x14ac:dyDescent="0.35"/>
    <row r="49483" s="8" customFormat="1" x14ac:dyDescent="0.35"/>
    <row r="49484" s="8" customFormat="1" x14ac:dyDescent="0.35"/>
    <row r="49485" s="8" customFormat="1" x14ac:dyDescent="0.35"/>
    <row r="49486" s="8" customFormat="1" x14ac:dyDescent="0.35"/>
    <row r="49487" s="8" customFormat="1" x14ac:dyDescent="0.35"/>
    <row r="49488" s="8" customFormat="1" x14ac:dyDescent="0.35"/>
    <row r="49489" s="8" customFormat="1" x14ac:dyDescent="0.35"/>
    <row r="49490" s="8" customFormat="1" x14ac:dyDescent="0.35"/>
    <row r="49491" s="8" customFormat="1" x14ac:dyDescent="0.35"/>
    <row r="49492" s="8" customFormat="1" x14ac:dyDescent="0.35"/>
    <row r="49493" s="8" customFormat="1" x14ac:dyDescent="0.35"/>
    <row r="49494" s="8" customFormat="1" x14ac:dyDescent="0.35"/>
    <row r="49495" s="8" customFormat="1" x14ac:dyDescent="0.35"/>
    <row r="49496" s="8" customFormat="1" x14ac:dyDescent="0.35"/>
    <row r="49497" s="8" customFormat="1" x14ac:dyDescent="0.35"/>
    <row r="49498" s="8" customFormat="1" x14ac:dyDescent="0.35"/>
    <row r="49499" s="8" customFormat="1" x14ac:dyDescent="0.35"/>
    <row r="49500" s="8" customFormat="1" x14ac:dyDescent="0.35"/>
    <row r="49501" s="8" customFormat="1" x14ac:dyDescent="0.35"/>
    <row r="49502" s="8" customFormat="1" x14ac:dyDescent="0.35"/>
    <row r="49503" s="8" customFormat="1" x14ac:dyDescent="0.35"/>
    <row r="49504" s="8" customFormat="1" x14ac:dyDescent="0.35"/>
    <row r="49505" s="8" customFormat="1" x14ac:dyDescent="0.35"/>
    <row r="49506" s="8" customFormat="1" x14ac:dyDescent="0.35"/>
    <row r="49507" s="8" customFormat="1" x14ac:dyDescent="0.35"/>
    <row r="49508" s="8" customFormat="1" x14ac:dyDescent="0.35"/>
    <row r="49509" s="8" customFormat="1" x14ac:dyDescent="0.35"/>
    <row r="49510" s="8" customFormat="1" x14ac:dyDescent="0.35"/>
    <row r="49511" s="8" customFormat="1" x14ac:dyDescent="0.35"/>
    <row r="49512" s="8" customFormat="1" x14ac:dyDescent="0.35"/>
    <row r="49513" s="8" customFormat="1" x14ac:dyDescent="0.35"/>
    <row r="49514" s="8" customFormat="1" x14ac:dyDescent="0.35"/>
    <row r="49515" s="8" customFormat="1" x14ac:dyDescent="0.35"/>
    <row r="49516" s="8" customFormat="1" x14ac:dyDescent="0.35"/>
    <row r="49517" s="8" customFormat="1" x14ac:dyDescent="0.35"/>
    <row r="49518" s="8" customFormat="1" x14ac:dyDescent="0.35"/>
    <row r="49519" s="8" customFormat="1" x14ac:dyDescent="0.35"/>
    <row r="49520" s="8" customFormat="1" x14ac:dyDescent="0.35"/>
    <row r="49521" s="8" customFormat="1" x14ac:dyDescent="0.35"/>
    <row r="49522" s="8" customFormat="1" x14ac:dyDescent="0.35"/>
    <row r="49523" s="8" customFormat="1" x14ac:dyDescent="0.35"/>
    <row r="49524" s="8" customFormat="1" x14ac:dyDescent="0.35"/>
    <row r="49525" s="8" customFormat="1" x14ac:dyDescent="0.35"/>
    <row r="49526" s="8" customFormat="1" x14ac:dyDescent="0.35"/>
    <row r="49527" s="8" customFormat="1" x14ac:dyDescent="0.35"/>
    <row r="49528" s="8" customFormat="1" x14ac:dyDescent="0.35"/>
    <row r="49529" s="8" customFormat="1" x14ac:dyDescent="0.35"/>
    <row r="49530" s="8" customFormat="1" x14ac:dyDescent="0.35"/>
    <row r="49531" s="8" customFormat="1" x14ac:dyDescent="0.35"/>
    <row r="49532" s="8" customFormat="1" x14ac:dyDescent="0.35"/>
    <row r="49533" s="8" customFormat="1" x14ac:dyDescent="0.35"/>
    <row r="49534" s="8" customFormat="1" x14ac:dyDescent="0.35"/>
    <row r="49535" s="8" customFormat="1" x14ac:dyDescent="0.35"/>
    <row r="49536" s="8" customFormat="1" x14ac:dyDescent="0.35"/>
    <row r="49537" s="8" customFormat="1" x14ac:dyDescent="0.35"/>
    <row r="49538" s="8" customFormat="1" x14ac:dyDescent="0.35"/>
    <row r="49539" s="8" customFormat="1" x14ac:dyDescent="0.35"/>
    <row r="49540" s="8" customFormat="1" x14ac:dyDescent="0.35"/>
    <row r="49541" s="8" customFormat="1" x14ac:dyDescent="0.35"/>
    <row r="49542" s="8" customFormat="1" x14ac:dyDescent="0.35"/>
    <row r="49543" s="8" customFormat="1" x14ac:dyDescent="0.35"/>
    <row r="49544" s="8" customFormat="1" x14ac:dyDescent="0.35"/>
    <row r="49545" s="8" customFormat="1" x14ac:dyDescent="0.35"/>
    <row r="49546" s="8" customFormat="1" x14ac:dyDescent="0.35"/>
    <row r="49547" s="8" customFormat="1" x14ac:dyDescent="0.35"/>
    <row r="49548" s="8" customFormat="1" x14ac:dyDescent="0.35"/>
    <row r="49549" s="8" customFormat="1" x14ac:dyDescent="0.35"/>
    <row r="49550" s="8" customFormat="1" x14ac:dyDescent="0.35"/>
    <row r="49551" s="8" customFormat="1" x14ac:dyDescent="0.35"/>
    <row r="49552" s="8" customFormat="1" x14ac:dyDescent="0.35"/>
    <row r="49553" s="8" customFormat="1" x14ac:dyDescent="0.35"/>
    <row r="49554" s="8" customFormat="1" x14ac:dyDescent="0.35"/>
    <row r="49555" s="8" customFormat="1" x14ac:dyDescent="0.35"/>
    <row r="49556" s="8" customFormat="1" x14ac:dyDescent="0.35"/>
    <row r="49557" s="8" customFormat="1" x14ac:dyDescent="0.35"/>
    <row r="49558" s="8" customFormat="1" x14ac:dyDescent="0.35"/>
    <row r="49559" s="8" customFormat="1" x14ac:dyDescent="0.35"/>
    <row r="49560" s="8" customFormat="1" x14ac:dyDescent="0.35"/>
    <row r="49561" s="8" customFormat="1" x14ac:dyDescent="0.35"/>
    <row r="49562" s="8" customFormat="1" x14ac:dyDescent="0.35"/>
    <row r="49563" s="8" customFormat="1" x14ac:dyDescent="0.35"/>
    <row r="49564" s="8" customFormat="1" x14ac:dyDescent="0.35"/>
    <row r="49565" s="8" customFormat="1" x14ac:dyDescent="0.35"/>
    <row r="49566" s="8" customFormat="1" x14ac:dyDescent="0.35"/>
    <row r="49567" s="8" customFormat="1" x14ac:dyDescent="0.35"/>
    <row r="49568" s="8" customFormat="1" x14ac:dyDescent="0.35"/>
    <row r="49569" s="8" customFormat="1" x14ac:dyDescent="0.35"/>
    <row r="49570" s="8" customFormat="1" x14ac:dyDescent="0.35"/>
    <row r="49571" s="8" customFormat="1" x14ac:dyDescent="0.35"/>
    <row r="49572" s="8" customFormat="1" x14ac:dyDescent="0.35"/>
    <row r="49573" s="8" customFormat="1" x14ac:dyDescent="0.35"/>
    <row r="49574" s="8" customFormat="1" x14ac:dyDescent="0.35"/>
    <row r="49575" s="8" customFormat="1" x14ac:dyDescent="0.35"/>
    <row r="49576" s="8" customFormat="1" x14ac:dyDescent="0.35"/>
    <row r="49577" s="8" customFormat="1" x14ac:dyDescent="0.35"/>
    <row r="49578" s="8" customFormat="1" x14ac:dyDescent="0.35"/>
    <row r="49579" s="8" customFormat="1" x14ac:dyDescent="0.35"/>
    <row r="49580" s="8" customFormat="1" x14ac:dyDescent="0.35"/>
    <row r="49581" s="8" customFormat="1" x14ac:dyDescent="0.35"/>
    <row r="49582" s="8" customFormat="1" x14ac:dyDescent="0.35"/>
    <row r="49583" s="8" customFormat="1" x14ac:dyDescent="0.35"/>
    <row r="49584" s="8" customFormat="1" x14ac:dyDescent="0.35"/>
    <row r="49585" s="8" customFormat="1" x14ac:dyDescent="0.35"/>
    <row r="49586" s="8" customFormat="1" x14ac:dyDescent="0.35"/>
    <row r="49587" s="8" customFormat="1" x14ac:dyDescent="0.35"/>
    <row r="49588" s="8" customFormat="1" x14ac:dyDescent="0.35"/>
    <row r="49589" s="8" customFormat="1" x14ac:dyDescent="0.35"/>
    <row r="49590" s="8" customFormat="1" x14ac:dyDescent="0.35"/>
    <row r="49591" s="8" customFormat="1" x14ac:dyDescent="0.35"/>
    <row r="49592" s="8" customFormat="1" x14ac:dyDescent="0.35"/>
    <row r="49593" s="8" customFormat="1" x14ac:dyDescent="0.35"/>
    <row r="49594" s="8" customFormat="1" x14ac:dyDescent="0.35"/>
    <row r="49595" s="8" customFormat="1" x14ac:dyDescent="0.35"/>
    <row r="49596" s="8" customFormat="1" x14ac:dyDescent="0.35"/>
    <row r="49597" s="8" customFormat="1" x14ac:dyDescent="0.35"/>
    <row r="49598" s="8" customFormat="1" x14ac:dyDescent="0.35"/>
    <row r="49599" s="8" customFormat="1" x14ac:dyDescent="0.35"/>
    <row r="49600" s="8" customFormat="1" x14ac:dyDescent="0.35"/>
    <row r="49601" s="8" customFormat="1" x14ac:dyDescent="0.35"/>
    <row r="49602" s="8" customFormat="1" x14ac:dyDescent="0.35"/>
    <row r="49603" s="8" customFormat="1" x14ac:dyDescent="0.35"/>
    <row r="49604" s="8" customFormat="1" x14ac:dyDescent="0.35"/>
    <row r="49605" s="8" customFormat="1" x14ac:dyDescent="0.35"/>
    <row r="49606" s="8" customFormat="1" x14ac:dyDescent="0.35"/>
    <row r="49607" s="8" customFormat="1" x14ac:dyDescent="0.35"/>
    <row r="49608" s="8" customFormat="1" x14ac:dyDescent="0.35"/>
    <row r="49609" s="8" customFormat="1" x14ac:dyDescent="0.35"/>
    <row r="49610" s="8" customFormat="1" x14ac:dyDescent="0.35"/>
    <row r="49611" s="8" customFormat="1" x14ac:dyDescent="0.35"/>
    <row r="49612" s="8" customFormat="1" x14ac:dyDescent="0.35"/>
    <row r="49613" s="8" customFormat="1" x14ac:dyDescent="0.35"/>
    <row r="49614" s="8" customFormat="1" x14ac:dyDescent="0.35"/>
    <row r="49615" s="8" customFormat="1" x14ac:dyDescent="0.35"/>
    <row r="49616" s="8" customFormat="1" x14ac:dyDescent="0.35"/>
    <row r="49617" s="8" customFormat="1" x14ac:dyDescent="0.35"/>
    <row r="49618" s="8" customFormat="1" x14ac:dyDescent="0.35"/>
    <row r="49619" s="8" customFormat="1" x14ac:dyDescent="0.35"/>
    <row r="49620" s="8" customFormat="1" x14ac:dyDescent="0.35"/>
    <row r="49621" s="8" customFormat="1" x14ac:dyDescent="0.35"/>
    <row r="49622" s="8" customFormat="1" x14ac:dyDescent="0.35"/>
    <row r="49623" s="8" customFormat="1" x14ac:dyDescent="0.35"/>
    <row r="49624" s="8" customFormat="1" x14ac:dyDescent="0.35"/>
    <row r="49625" s="8" customFormat="1" x14ac:dyDescent="0.35"/>
    <row r="49626" s="8" customFormat="1" x14ac:dyDescent="0.35"/>
    <row r="49627" s="8" customFormat="1" x14ac:dyDescent="0.35"/>
    <row r="49628" s="8" customFormat="1" x14ac:dyDescent="0.35"/>
    <row r="49629" s="8" customFormat="1" x14ac:dyDescent="0.35"/>
    <row r="49630" s="8" customFormat="1" x14ac:dyDescent="0.35"/>
    <row r="49631" s="8" customFormat="1" x14ac:dyDescent="0.35"/>
    <row r="49632" s="8" customFormat="1" x14ac:dyDescent="0.35"/>
    <row r="49633" s="8" customFormat="1" x14ac:dyDescent="0.35"/>
    <row r="49634" s="8" customFormat="1" x14ac:dyDescent="0.35"/>
    <row r="49635" s="8" customFormat="1" x14ac:dyDescent="0.35"/>
    <row r="49636" s="8" customFormat="1" x14ac:dyDescent="0.35"/>
    <row r="49637" s="8" customFormat="1" x14ac:dyDescent="0.35"/>
    <row r="49638" s="8" customFormat="1" x14ac:dyDescent="0.35"/>
    <row r="49639" s="8" customFormat="1" x14ac:dyDescent="0.35"/>
    <row r="49640" s="8" customFormat="1" x14ac:dyDescent="0.35"/>
    <row r="49641" s="8" customFormat="1" x14ac:dyDescent="0.35"/>
    <row r="49642" s="8" customFormat="1" x14ac:dyDescent="0.35"/>
    <row r="49643" s="8" customFormat="1" x14ac:dyDescent="0.35"/>
    <row r="49644" s="8" customFormat="1" x14ac:dyDescent="0.35"/>
    <row r="49645" s="8" customFormat="1" x14ac:dyDescent="0.35"/>
    <row r="49646" s="8" customFormat="1" x14ac:dyDescent="0.35"/>
    <row r="49647" s="8" customFormat="1" x14ac:dyDescent="0.35"/>
    <row r="49648" s="8" customFormat="1" x14ac:dyDescent="0.35"/>
    <row r="49649" s="8" customFormat="1" x14ac:dyDescent="0.35"/>
    <row r="49650" s="8" customFormat="1" x14ac:dyDescent="0.35"/>
    <row r="49651" s="8" customFormat="1" x14ac:dyDescent="0.35"/>
    <row r="49652" s="8" customFormat="1" x14ac:dyDescent="0.35"/>
    <row r="49653" s="8" customFormat="1" x14ac:dyDescent="0.35"/>
    <row r="49654" s="8" customFormat="1" x14ac:dyDescent="0.35"/>
    <row r="49655" s="8" customFormat="1" x14ac:dyDescent="0.35"/>
    <row r="49656" s="8" customFormat="1" x14ac:dyDescent="0.35"/>
    <row r="49657" s="8" customFormat="1" x14ac:dyDescent="0.35"/>
    <row r="49658" s="8" customFormat="1" x14ac:dyDescent="0.35"/>
    <row r="49659" s="8" customFormat="1" x14ac:dyDescent="0.35"/>
    <row r="49660" s="8" customFormat="1" x14ac:dyDescent="0.35"/>
    <row r="49661" s="8" customFormat="1" x14ac:dyDescent="0.35"/>
    <row r="49662" s="8" customFormat="1" x14ac:dyDescent="0.35"/>
    <row r="49663" s="8" customFormat="1" x14ac:dyDescent="0.35"/>
    <row r="49664" s="8" customFormat="1" x14ac:dyDescent="0.35"/>
    <row r="49665" s="8" customFormat="1" x14ac:dyDescent="0.35"/>
    <row r="49666" s="8" customFormat="1" x14ac:dyDescent="0.35"/>
    <row r="49667" s="8" customFormat="1" x14ac:dyDescent="0.35"/>
    <row r="49668" s="8" customFormat="1" x14ac:dyDescent="0.35"/>
    <row r="49669" s="8" customFormat="1" x14ac:dyDescent="0.35"/>
    <row r="49670" s="8" customFormat="1" x14ac:dyDescent="0.35"/>
    <row r="49671" s="8" customFormat="1" x14ac:dyDescent="0.35"/>
    <row r="49672" s="8" customFormat="1" x14ac:dyDescent="0.35"/>
    <row r="49673" s="8" customFormat="1" x14ac:dyDescent="0.35"/>
    <row r="49674" s="8" customFormat="1" x14ac:dyDescent="0.35"/>
    <row r="49675" s="8" customFormat="1" x14ac:dyDescent="0.35"/>
    <row r="49676" s="8" customFormat="1" x14ac:dyDescent="0.35"/>
    <row r="49677" s="8" customFormat="1" x14ac:dyDescent="0.35"/>
    <row r="49678" s="8" customFormat="1" x14ac:dyDescent="0.35"/>
    <row r="49679" s="8" customFormat="1" x14ac:dyDescent="0.35"/>
    <row r="49680" s="8" customFormat="1" x14ac:dyDescent="0.35"/>
    <row r="49681" s="8" customFormat="1" x14ac:dyDescent="0.35"/>
    <row r="49682" s="8" customFormat="1" x14ac:dyDescent="0.35"/>
    <row r="49683" s="8" customFormat="1" x14ac:dyDescent="0.35"/>
    <row r="49684" s="8" customFormat="1" x14ac:dyDescent="0.35"/>
    <row r="49685" s="8" customFormat="1" x14ac:dyDescent="0.35"/>
    <row r="49686" s="8" customFormat="1" x14ac:dyDescent="0.35"/>
    <row r="49687" s="8" customFormat="1" x14ac:dyDescent="0.35"/>
    <row r="49688" s="8" customFormat="1" x14ac:dyDescent="0.35"/>
    <row r="49689" s="8" customFormat="1" x14ac:dyDescent="0.35"/>
    <row r="49690" s="8" customFormat="1" x14ac:dyDescent="0.35"/>
    <row r="49691" s="8" customFormat="1" x14ac:dyDescent="0.35"/>
    <row r="49692" s="8" customFormat="1" x14ac:dyDescent="0.35"/>
    <row r="49693" s="8" customFormat="1" x14ac:dyDescent="0.35"/>
    <row r="49694" s="8" customFormat="1" x14ac:dyDescent="0.35"/>
    <row r="49695" s="8" customFormat="1" x14ac:dyDescent="0.35"/>
    <row r="49696" s="8" customFormat="1" x14ac:dyDescent="0.35"/>
    <row r="49697" s="8" customFormat="1" x14ac:dyDescent="0.35"/>
    <row r="49698" s="8" customFormat="1" x14ac:dyDescent="0.35"/>
    <row r="49699" s="8" customFormat="1" x14ac:dyDescent="0.35"/>
    <row r="49700" s="8" customFormat="1" x14ac:dyDescent="0.35"/>
    <row r="49701" s="8" customFormat="1" x14ac:dyDescent="0.35"/>
    <row r="49702" s="8" customFormat="1" x14ac:dyDescent="0.35"/>
    <row r="49703" s="8" customFormat="1" x14ac:dyDescent="0.35"/>
    <row r="49704" s="8" customFormat="1" x14ac:dyDescent="0.35"/>
    <row r="49705" s="8" customFormat="1" x14ac:dyDescent="0.35"/>
    <row r="49706" s="8" customFormat="1" x14ac:dyDescent="0.35"/>
    <row r="49707" s="8" customFormat="1" x14ac:dyDescent="0.35"/>
    <row r="49708" s="8" customFormat="1" x14ac:dyDescent="0.35"/>
    <row r="49709" s="8" customFormat="1" x14ac:dyDescent="0.35"/>
    <row r="49710" s="8" customFormat="1" x14ac:dyDescent="0.35"/>
    <row r="49711" s="8" customFormat="1" x14ac:dyDescent="0.35"/>
    <row r="49712" s="8" customFormat="1" x14ac:dyDescent="0.35"/>
    <row r="49713" s="8" customFormat="1" x14ac:dyDescent="0.35"/>
    <row r="49714" s="8" customFormat="1" x14ac:dyDescent="0.35"/>
    <row r="49715" s="8" customFormat="1" x14ac:dyDescent="0.35"/>
    <row r="49716" s="8" customFormat="1" x14ac:dyDescent="0.35"/>
    <row r="49717" s="8" customFormat="1" x14ac:dyDescent="0.35"/>
    <row r="49718" s="8" customFormat="1" x14ac:dyDescent="0.35"/>
    <row r="49719" s="8" customFormat="1" x14ac:dyDescent="0.35"/>
    <row r="49720" s="8" customFormat="1" x14ac:dyDescent="0.35"/>
    <row r="49721" s="8" customFormat="1" x14ac:dyDescent="0.35"/>
    <row r="49722" s="8" customFormat="1" x14ac:dyDescent="0.35"/>
    <row r="49723" s="8" customFormat="1" x14ac:dyDescent="0.35"/>
    <row r="49724" s="8" customFormat="1" x14ac:dyDescent="0.35"/>
    <row r="49725" s="8" customFormat="1" x14ac:dyDescent="0.35"/>
    <row r="49726" s="8" customFormat="1" x14ac:dyDescent="0.35"/>
    <row r="49727" s="8" customFormat="1" x14ac:dyDescent="0.35"/>
    <row r="49728" s="8" customFormat="1" x14ac:dyDescent="0.35"/>
    <row r="49729" s="8" customFormat="1" x14ac:dyDescent="0.35"/>
    <row r="49730" s="8" customFormat="1" x14ac:dyDescent="0.35"/>
    <row r="49731" s="8" customFormat="1" x14ac:dyDescent="0.35"/>
    <row r="49732" s="8" customFormat="1" x14ac:dyDescent="0.35"/>
    <row r="49733" s="8" customFormat="1" x14ac:dyDescent="0.35"/>
    <row r="49734" s="8" customFormat="1" x14ac:dyDescent="0.35"/>
    <row r="49735" s="8" customFormat="1" x14ac:dyDescent="0.35"/>
    <row r="49736" s="8" customFormat="1" x14ac:dyDescent="0.35"/>
    <row r="49737" s="8" customFormat="1" x14ac:dyDescent="0.35"/>
    <row r="49738" s="8" customFormat="1" x14ac:dyDescent="0.35"/>
    <row r="49739" s="8" customFormat="1" x14ac:dyDescent="0.35"/>
    <row r="49740" s="8" customFormat="1" x14ac:dyDescent="0.35"/>
    <row r="49741" s="8" customFormat="1" x14ac:dyDescent="0.35"/>
    <row r="49742" s="8" customFormat="1" x14ac:dyDescent="0.35"/>
    <row r="49743" s="8" customFormat="1" x14ac:dyDescent="0.35"/>
    <row r="49744" s="8" customFormat="1" x14ac:dyDescent="0.35"/>
    <row r="49745" s="8" customFormat="1" x14ac:dyDescent="0.35"/>
    <row r="49746" s="8" customFormat="1" x14ac:dyDescent="0.35"/>
    <row r="49747" s="8" customFormat="1" x14ac:dyDescent="0.35"/>
    <row r="49748" s="8" customFormat="1" x14ac:dyDescent="0.35"/>
    <row r="49749" s="8" customFormat="1" x14ac:dyDescent="0.35"/>
    <row r="49750" s="8" customFormat="1" x14ac:dyDescent="0.35"/>
    <row r="49751" s="8" customFormat="1" x14ac:dyDescent="0.35"/>
    <row r="49752" s="8" customFormat="1" x14ac:dyDescent="0.35"/>
    <row r="49753" s="8" customFormat="1" x14ac:dyDescent="0.35"/>
    <row r="49754" s="8" customFormat="1" x14ac:dyDescent="0.35"/>
    <row r="49755" s="8" customFormat="1" x14ac:dyDescent="0.35"/>
    <row r="49756" s="8" customFormat="1" x14ac:dyDescent="0.35"/>
    <row r="49757" s="8" customFormat="1" x14ac:dyDescent="0.35"/>
    <row r="49758" s="8" customFormat="1" x14ac:dyDescent="0.35"/>
    <row r="49759" s="8" customFormat="1" x14ac:dyDescent="0.35"/>
    <row r="49760" s="8" customFormat="1" x14ac:dyDescent="0.35"/>
    <row r="49761" s="8" customFormat="1" x14ac:dyDescent="0.35"/>
    <row r="49762" s="8" customFormat="1" x14ac:dyDescent="0.35"/>
    <row r="49763" s="8" customFormat="1" x14ac:dyDescent="0.35"/>
    <row r="49764" s="8" customFormat="1" x14ac:dyDescent="0.35"/>
    <row r="49765" s="8" customFormat="1" x14ac:dyDescent="0.35"/>
    <row r="49766" s="8" customFormat="1" x14ac:dyDescent="0.35"/>
    <row r="49767" s="8" customFormat="1" x14ac:dyDescent="0.35"/>
    <row r="49768" s="8" customFormat="1" x14ac:dyDescent="0.35"/>
    <row r="49769" s="8" customFormat="1" x14ac:dyDescent="0.35"/>
    <row r="49770" s="8" customFormat="1" x14ac:dyDescent="0.35"/>
    <row r="49771" s="8" customFormat="1" x14ac:dyDescent="0.35"/>
    <row r="49772" s="8" customFormat="1" x14ac:dyDescent="0.35"/>
    <row r="49773" s="8" customFormat="1" x14ac:dyDescent="0.35"/>
    <row r="49774" s="8" customFormat="1" x14ac:dyDescent="0.35"/>
    <row r="49775" s="8" customFormat="1" x14ac:dyDescent="0.35"/>
    <row r="49776" s="8" customFormat="1" x14ac:dyDescent="0.35"/>
    <row r="49777" s="8" customFormat="1" x14ac:dyDescent="0.35"/>
    <row r="49778" s="8" customFormat="1" x14ac:dyDescent="0.35"/>
    <row r="49779" s="8" customFormat="1" x14ac:dyDescent="0.35"/>
    <row r="49780" s="8" customFormat="1" x14ac:dyDescent="0.35"/>
    <row r="49781" s="8" customFormat="1" x14ac:dyDescent="0.35"/>
    <row r="49782" s="8" customFormat="1" x14ac:dyDescent="0.35"/>
    <row r="49783" s="8" customFormat="1" x14ac:dyDescent="0.35"/>
    <row r="49784" s="8" customFormat="1" x14ac:dyDescent="0.35"/>
    <row r="49785" s="8" customFormat="1" x14ac:dyDescent="0.35"/>
    <row r="49786" s="8" customFormat="1" x14ac:dyDescent="0.35"/>
    <row r="49787" s="8" customFormat="1" x14ac:dyDescent="0.35"/>
    <row r="49788" s="8" customFormat="1" x14ac:dyDescent="0.35"/>
    <row r="49789" s="8" customFormat="1" x14ac:dyDescent="0.35"/>
    <row r="49790" s="8" customFormat="1" x14ac:dyDescent="0.35"/>
    <row r="49791" s="8" customFormat="1" x14ac:dyDescent="0.35"/>
    <row r="49792" s="8" customFormat="1" x14ac:dyDescent="0.35"/>
    <row r="49793" s="8" customFormat="1" x14ac:dyDescent="0.35"/>
    <row r="49794" s="8" customFormat="1" x14ac:dyDescent="0.35"/>
    <row r="49795" s="8" customFormat="1" x14ac:dyDescent="0.35"/>
    <row r="49796" s="8" customFormat="1" x14ac:dyDescent="0.35"/>
    <row r="49797" s="8" customFormat="1" x14ac:dyDescent="0.35"/>
    <row r="49798" s="8" customFormat="1" x14ac:dyDescent="0.35"/>
    <row r="49799" s="8" customFormat="1" x14ac:dyDescent="0.35"/>
    <row r="49800" s="8" customFormat="1" x14ac:dyDescent="0.35"/>
    <row r="49801" s="8" customFormat="1" x14ac:dyDescent="0.35"/>
    <row r="49802" s="8" customFormat="1" x14ac:dyDescent="0.35"/>
    <row r="49803" s="8" customFormat="1" x14ac:dyDescent="0.35"/>
    <row r="49804" s="8" customFormat="1" x14ac:dyDescent="0.35"/>
    <row r="49805" s="8" customFormat="1" x14ac:dyDescent="0.35"/>
    <row r="49806" s="8" customFormat="1" x14ac:dyDescent="0.35"/>
    <row r="49807" s="8" customFormat="1" x14ac:dyDescent="0.35"/>
    <row r="49808" s="8" customFormat="1" x14ac:dyDescent="0.35"/>
    <row r="49809" s="8" customFormat="1" x14ac:dyDescent="0.35"/>
    <row r="49810" s="8" customFormat="1" x14ac:dyDescent="0.35"/>
    <row r="49811" s="8" customFormat="1" x14ac:dyDescent="0.35"/>
    <row r="49812" s="8" customFormat="1" x14ac:dyDescent="0.35"/>
    <row r="49813" s="8" customFormat="1" x14ac:dyDescent="0.35"/>
    <row r="49814" s="8" customFormat="1" x14ac:dyDescent="0.35"/>
    <row r="49815" s="8" customFormat="1" x14ac:dyDescent="0.35"/>
    <row r="49816" s="8" customFormat="1" x14ac:dyDescent="0.35"/>
    <row r="49817" s="8" customFormat="1" x14ac:dyDescent="0.35"/>
    <row r="49818" s="8" customFormat="1" x14ac:dyDescent="0.35"/>
    <row r="49819" s="8" customFormat="1" x14ac:dyDescent="0.35"/>
    <row r="49820" s="8" customFormat="1" x14ac:dyDescent="0.35"/>
    <row r="49821" s="8" customFormat="1" x14ac:dyDescent="0.35"/>
    <row r="49822" s="8" customFormat="1" x14ac:dyDescent="0.35"/>
    <row r="49823" s="8" customFormat="1" x14ac:dyDescent="0.35"/>
    <row r="49824" s="8" customFormat="1" x14ac:dyDescent="0.35"/>
    <row r="49825" s="8" customFormat="1" x14ac:dyDescent="0.35"/>
    <row r="49826" s="8" customFormat="1" x14ac:dyDescent="0.35"/>
    <row r="49827" s="8" customFormat="1" x14ac:dyDescent="0.35"/>
    <row r="49828" s="8" customFormat="1" x14ac:dyDescent="0.35"/>
    <row r="49829" s="8" customFormat="1" x14ac:dyDescent="0.35"/>
    <row r="49830" s="8" customFormat="1" x14ac:dyDescent="0.35"/>
    <row r="49831" s="8" customFormat="1" x14ac:dyDescent="0.35"/>
    <row r="49832" s="8" customFormat="1" x14ac:dyDescent="0.35"/>
    <row r="49833" s="8" customFormat="1" x14ac:dyDescent="0.35"/>
    <row r="49834" s="8" customFormat="1" x14ac:dyDescent="0.35"/>
    <row r="49835" s="8" customFormat="1" x14ac:dyDescent="0.35"/>
    <row r="49836" s="8" customFormat="1" x14ac:dyDescent="0.35"/>
    <row r="49837" s="8" customFormat="1" x14ac:dyDescent="0.35"/>
    <row r="49838" s="8" customFormat="1" x14ac:dyDescent="0.35"/>
    <row r="49839" s="8" customFormat="1" x14ac:dyDescent="0.35"/>
    <row r="49840" s="8" customFormat="1" x14ac:dyDescent="0.35"/>
    <row r="49841" s="8" customFormat="1" x14ac:dyDescent="0.35"/>
    <row r="49842" s="8" customFormat="1" x14ac:dyDescent="0.35"/>
    <row r="49843" s="8" customFormat="1" x14ac:dyDescent="0.35"/>
    <row r="49844" s="8" customFormat="1" x14ac:dyDescent="0.35"/>
    <row r="49845" s="8" customFormat="1" x14ac:dyDescent="0.35"/>
    <row r="49846" s="8" customFormat="1" x14ac:dyDescent="0.35"/>
    <row r="49847" s="8" customFormat="1" x14ac:dyDescent="0.35"/>
    <row r="49848" s="8" customFormat="1" x14ac:dyDescent="0.35"/>
    <row r="49849" s="8" customFormat="1" x14ac:dyDescent="0.35"/>
    <row r="49850" s="8" customFormat="1" x14ac:dyDescent="0.35"/>
    <row r="49851" s="8" customFormat="1" x14ac:dyDescent="0.35"/>
    <row r="49852" s="8" customFormat="1" x14ac:dyDescent="0.35"/>
    <row r="49853" s="8" customFormat="1" x14ac:dyDescent="0.35"/>
    <row r="49854" s="8" customFormat="1" x14ac:dyDescent="0.35"/>
    <row r="49855" s="8" customFormat="1" x14ac:dyDescent="0.35"/>
    <row r="49856" s="8" customFormat="1" x14ac:dyDescent="0.35"/>
    <row r="49857" s="8" customFormat="1" x14ac:dyDescent="0.35"/>
    <row r="49858" s="8" customFormat="1" x14ac:dyDescent="0.35"/>
    <row r="49859" s="8" customFormat="1" x14ac:dyDescent="0.35"/>
    <row r="49860" s="8" customFormat="1" x14ac:dyDescent="0.35"/>
    <row r="49861" s="8" customFormat="1" x14ac:dyDescent="0.35"/>
    <row r="49862" s="8" customFormat="1" x14ac:dyDescent="0.35"/>
    <row r="49863" s="8" customFormat="1" x14ac:dyDescent="0.35"/>
    <row r="49864" s="8" customFormat="1" x14ac:dyDescent="0.35"/>
    <row r="49865" s="8" customFormat="1" x14ac:dyDescent="0.35"/>
    <row r="49866" s="8" customFormat="1" x14ac:dyDescent="0.35"/>
    <row r="49867" s="8" customFormat="1" x14ac:dyDescent="0.35"/>
    <row r="49868" s="8" customFormat="1" x14ac:dyDescent="0.35"/>
    <row r="49869" s="8" customFormat="1" x14ac:dyDescent="0.35"/>
    <row r="49870" s="8" customFormat="1" x14ac:dyDescent="0.35"/>
    <row r="49871" s="8" customFormat="1" x14ac:dyDescent="0.35"/>
    <row r="49872" s="8" customFormat="1" x14ac:dyDescent="0.35"/>
    <row r="49873" s="8" customFormat="1" x14ac:dyDescent="0.35"/>
    <row r="49874" s="8" customFormat="1" x14ac:dyDescent="0.35"/>
    <row r="49875" s="8" customFormat="1" x14ac:dyDescent="0.35"/>
    <row r="49876" s="8" customFormat="1" x14ac:dyDescent="0.35"/>
    <row r="49877" s="8" customFormat="1" x14ac:dyDescent="0.35"/>
    <row r="49878" s="8" customFormat="1" x14ac:dyDescent="0.35"/>
    <row r="49879" s="8" customFormat="1" x14ac:dyDescent="0.35"/>
    <row r="49880" s="8" customFormat="1" x14ac:dyDescent="0.35"/>
    <row r="49881" s="8" customFormat="1" x14ac:dyDescent="0.35"/>
    <row r="49882" s="8" customFormat="1" x14ac:dyDescent="0.35"/>
    <row r="49883" s="8" customFormat="1" x14ac:dyDescent="0.35"/>
    <row r="49884" s="8" customFormat="1" x14ac:dyDescent="0.35"/>
    <row r="49885" s="8" customFormat="1" x14ac:dyDescent="0.35"/>
    <row r="49886" s="8" customFormat="1" x14ac:dyDescent="0.35"/>
    <row r="49887" s="8" customFormat="1" x14ac:dyDescent="0.35"/>
    <row r="49888" s="8" customFormat="1" x14ac:dyDescent="0.35"/>
    <row r="49889" s="8" customFormat="1" x14ac:dyDescent="0.35"/>
    <row r="49890" s="8" customFormat="1" x14ac:dyDescent="0.35"/>
    <row r="49891" s="8" customFormat="1" x14ac:dyDescent="0.35"/>
    <row r="49892" s="8" customFormat="1" x14ac:dyDescent="0.35"/>
    <row r="49893" s="8" customFormat="1" x14ac:dyDescent="0.35"/>
    <row r="49894" s="8" customFormat="1" x14ac:dyDescent="0.35"/>
    <row r="49895" s="8" customFormat="1" x14ac:dyDescent="0.35"/>
    <row r="49896" s="8" customFormat="1" x14ac:dyDescent="0.35"/>
    <row r="49897" s="8" customFormat="1" x14ac:dyDescent="0.35"/>
    <row r="49898" s="8" customFormat="1" x14ac:dyDescent="0.35"/>
    <row r="49899" s="8" customFormat="1" x14ac:dyDescent="0.35"/>
    <row r="49900" s="8" customFormat="1" x14ac:dyDescent="0.35"/>
    <row r="49901" s="8" customFormat="1" x14ac:dyDescent="0.35"/>
    <row r="49902" s="8" customFormat="1" x14ac:dyDescent="0.35"/>
    <row r="49903" s="8" customFormat="1" x14ac:dyDescent="0.35"/>
    <row r="49904" s="8" customFormat="1" x14ac:dyDescent="0.35"/>
    <row r="49905" s="8" customFormat="1" x14ac:dyDescent="0.35"/>
    <row r="49906" s="8" customFormat="1" x14ac:dyDescent="0.35"/>
    <row r="49907" s="8" customFormat="1" x14ac:dyDescent="0.35"/>
    <row r="49908" s="8" customFormat="1" x14ac:dyDescent="0.35"/>
    <row r="49909" s="8" customFormat="1" x14ac:dyDescent="0.35"/>
    <row r="49910" s="8" customFormat="1" x14ac:dyDescent="0.35"/>
    <row r="49911" s="8" customFormat="1" x14ac:dyDescent="0.35"/>
    <row r="49912" s="8" customFormat="1" x14ac:dyDescent="0.35"/>
    <row r="49913" s="8" customFormat="1" x14ac:dyDescent="0.35"/>
    <row r="49914" s="8" customFormat="1" x14ac:dyDescent="0.35"/>
    <row r="49915" s="8" customFormat="1" x14ac:dyDescent="0.35"/>
    <row r="49916" s="8" customFormat="1" x14ac:dyDescent="0.35"/>
    <row r="49917" s="8" customFormat="1" x14ac:dyDescent="0.35"/>
    <row r="49918" s="8" customFormat="1" x14ac:dyDescent="0.35"/>
    <row r="49919" s="8" customFormat="1" x14ac:dyDescent="0.35"/>
    <row r="49920" s="8" customFormat="1" x14ac:dyDescent="0.35"/>
    <row r="49921" s="8" customFormat="1" x14ac:dyDescent="0.35"/>
    <row r="49922" s="8" customFormat="1" x14ac:dyDescent="0.35"/>
    <row r="49923" s="8" customFormat="1" x14ac:dyDescent="0.35"/>
    <row r="49924" s="8" customFormat="1" x14ac:dyDescent="0.35"/>
    <row r="49925" s="8" customFormat="1" x14ac:dyDescent="0.35"/>
    <row r="49926" s="8" customFormat="1" x14ac:dyDescent="0.35"/>
    <row r="49927" s="8" customFormat="1" x14ac:dyDescent="0.35"/>
    <row r="49928" s="8" customFormat="1" x14ac:dyDescent="0.35"/>
    <row r="49929" s="8" customFormat="1" x14ac:dyDescent="0.35"/>
    <row r="49930" s="8" customFormat="1" x14ac:dyDescent="0.35"/>
    <row r="49931" s="8" customFormat="1" x14ac:dyDescent="0.35"/>
    <row r="49932" s="8" customFormat="1" x14ac:dyDescent="0.35"/>
    <row r="49933" s="8" customFormat="1" x14ac:dyDescent="0.35"/>
    <row r="49934" s="8" customFormat="1" x14ac:dyDescent="0.35"/>
    <row r="49935" s="8" customFormat="1" x14ac:dyDescent="0.35"/>
    <row r="49936" s="8" customFormat="1" x14ac:dyDescent="0.35"/>
    <row r="49937" s="8" customFormat="1" x14ac:dyDescent="0.35"/>
    <row r="49938" s="8" customFormat="1" x14ac:dyDescent="0.35"/>
    <row r="49939" s="8" customFormat="1" x14ac:dyDescent="0.35"/>
    <row r="49940" s="8" customFormat="1" x14ac:dyDescent="0.35"/>
    <row r="49941" s="8" customFormat="1" x14ac:dyDescent="0.35"/>
    <row r="49942" s="8" customFormat="1" x14ac:dyDescent="0.35"/>
    <row r="49943" s="8" customFormat="1" x14ac:dyDescent="0.35"/>
    <row r="49944" s="8" customFormat="1" x14ac:dyDescent="0.35"/>
    <row r="49945" s="8" customFormat="1" x14ac:dyDescent="0.35"/>
    <row r="49946" s="8" customFormat="1" x14ac:dyDescent="0.35"/>
    <row r="49947" s="8" customFormat="1" x14ac:dyDescent="0.35"/>
    <row r="49948" s="8" customFormat="1" x14ac:dyDescent="0.35"/>
    <row r="49949" s="8" customFormat="1" x14ac:dyDescent="0.35"/>
    <row r="49950" s="8" customFormat="1" x14ac:dyDescent="0.35"/>
    <row r="49951" s="8" customFormat="1" x14ac:dyDescent="0.35"/>
    <row r="49952" s="8" customFormat="1" x14ac:dyDescent="0.35"/>
    <row r="49953" s="8" customFormat="1" x14ac:dyDescent="0.35"/>
    <row r="49954" s="8" customFormat="1" x14ac:dyDescent="0.35"/>
    <row r="49955" s="8" customFormat="1" x14ac:dyDescent="0.35"/>
    <row r="49956" s="8" customFormat="1" x14ac:dyDescent="0.35"/>
    <row r="49957" s="8" customFormat="1" x14ac:dyDescent="0.35"/>
    <row r="49958" s="8" customFormat="1" x14ac:dyDescent="0.35"/>
    <row r="49959" s="8" customFormat="1" x14ac:dyDescent="0.35"/>
    <row r="49960" s="8" customFormat="1" x14ac:dyDescent="0.35"/>
    <row r="49961" s="8" customFormat="1" x14ac:dyDescent="0.35"/>
    <row r="49962" s="8" customFormat="1" x14ac:dyDescent="0.35"/>
    <row r="49963" s="8" customFormat="1" x14ac:dyDescent="0.35"/>
    <row r="49964" s="8" customFormat="1" x14ac:dyDescent="0.35"/>
    <row r="49965" s="8" customFormat="1" x14ac:dyDescent="0.35"/>
    <row r="49966" s="8" customFormat="1" x14ac:dyDescent="0.35"/>
    <row r="49967" s="8" customFormat="1" x14ac:dyDescent="0.35"/>
    <row r="49968" s="8" customFormat="1" x14ac:dyDescent="0.35"/>
    <row r="49969" s="8" customFormat="1" x14ac:dyDescent="0.35"/>
    <row r="49970" s="8" customFormat="1" x14ac:dyDescent="0.35"/>
    <row r="49971" s="8" customFormat="1" x14ac:dyDescent="0.35"/>
    <row r="49972" s="8" customFormat="1" x14ac:dyDescent="0.35"/>
    <row r="49973" s="8" customFormat="1" x14ac:dyDescent="0.35"/>
    <row r="49974" s="8" customFormat="1" x14ac:dyDescent="0.35"/>
    <row r="49975" s="8" customFormat="1" x14ac:dyDescent="0.35"/>
    <row r="49976" s="8" customFormat="1" x14ac:dyDescent="0.35"/>
    <row r="49977" s="8" customFormat="1" x14ac:dyDescent="0.35"/>
    <row r="49978" s="8" customFormat="1" x14ac:dyDescent="0.35"/>
    <row r="49979" s="8" customFormat="1" x14ac:dyDescent="0.35"/>
    <row r="49980" s="8" customFormat="1" x14ac:dyDescent="0.35"/>
    <row r="49981" s="8" customFormat="1" x14ac:dyDescent="0.35"/>
    <row r="49982" s="8" customFormat="1" x14ac:dyDescent="0.35"/>
    <row r="49983" s="8" customFormat="1" x14ac:dyDescent="0.35"/>
    <row r="49984" s="8" customFormat="1" x14ac:dyDescent="0.35"/>
    <row r="49985" s="8" customFormat="1" x14ac:dyDescent="0.35"/>
    <row r="49986" s="8" customFormat="1" x14ac:dyDescent="0.35"/>
    <row r="49987" s="8" customFormat="1" x14ac:dyDescent="0.35"/>
    <row r="49988" s="8" customFormat="1" x14ac:dyDescent="0.35"/>
    <row r="49989" s="8" customFormat="1" x14ac:dyDescent="0.35"/>
    <row r="49990" s="8" customFormat="1" x14ac:dyDescent="0.35"/>
    <row r="49991" s="8" customFormat="1" x14ac:dyDescent="0.35"/>
    <row r="49992" s="8" customFormat="1" x14ac:dyDescent="0.35"/>
    <row r="49993" s="8" customFormat="1" x14ac:dyDescent="0.35"/>
    <row r="49994" s="8" customFormat="1" x14ac:dyDescent="0.35"/>
    <row r="49995" s="8" customFormat="1" x14ac:dyDescent="0.35"/>
    <row r="49996" s="8" customFormat="1" x14ac:dyDescent="0.35"/>
    <row r="49997" s="8" customFormat="1" x14ac:dyDescent="0.35"/>
    <row r="49998" s="8" customFormat="1" x14ac:dyDescent="0.35"/>
    <row r="49999" s="8" customFormat="1" x14ac:dyDescent="0.35"/>
    <row r="50000" s="8" customFormat="1" x14ac:dyDescent="0.35"/>
    <row r="50001" s="8" customFormat="1" x14ac:dyDescent="0.35"/>
    <row r="50002" s="8" customFormat="1" x14ac:dyDescent="0.35"/>
    <row r="50003" s="8" customFormat="1" x14ac:dyDescent="0.35"/>
    <row r="50004" s="8" customFormat="1" x14ac:dyDescent="0.35"/>
    <row r="50005" s="8" customFormat="1" x14ac:dyDescent="0.35"/>
    <row r="50006" s="8" customFormat="1" x14ac:dyDescent="0.35"/>
    <row r="50007" s="8" customFormat="1" x14ac:dyDescent="0.35"/>
    <row r="50008" s="8" customFormat="1" x14ac:dyDescent="0.35"/>
    <row r="50009" s="8" customFormat="1" x14ac:dyDescent="0.35"/>
    <row r="50010" s="8" customFormat="1" x14ac:dyDescent="0.35"/>
    <row r="50011" s="8" customFormat="1" x14ac:dyDescent="0.35"/>
    <row r="50012" s="8" customFormat="1" x14ac:dyDescent="0.35"/>
    <row r="50013" s="8" customFormat="1" x14ac:dyDescent="0.35"/>
    <row r="50014" s="8" customFormat="1" x14ac:dyDescent="0.35"/>
    <row r="50015" s="8" customFormat="1" x14ac:dyDescent="0.35"/>
    <row r="50016" s="8" customFormat="1" x14ac:dyDescent="0.35"/>
    <row r="50017" s="8" customFormat="1" x14ac:dyDescent="0.35"/>
    <row r="50018" s="8" customFormat="1" x14ac:dyDescent="0.35"/>
    <row r="50019" s="8" customFormat="1" x14ac:dyDescent="0.35"/>
    <row r="50020" s="8" customFormat="1" x14ac:dyDescent="0.35"/>
    <row r="50021" s="8" customFormat="1" x14ac:dyDescent="0.35"/>
    <row r="50022" s="8" customFormat="1" x14ac:dyDescent="0.35"/>
    <row r="50023" s="8" customFormat="1" x14ac:dyDescent="0.35"/>
    <row r="50024" s="8" customFormat="1" x14ac:dyDescent="0.35"/>
    <row r="50025" s="8" customFormat="1" x14ac:dyDescent="0.35"/>
    <row r="50026" s="8" customFormat="1" x14ac:dyDescent="0.35"/>
    <row r="50027" s="8" customFormat="1" x14ac:dyDescent="0.35"/>
    <row r="50028" s="8" customFormat="1" x14ac:dyDescent="0.35"/>
    <row r="50029" s="8" customFormat="1" x14ac:dyDescent="0.35"/>
    <row r="50030" s="8" customFormat="1" x14ac:dyDescent="0.35"/>
    <row r="50031" s="8" customFormat="1" x14ac:dyDescent="0.35"/>
    <row r="50032" s="8" customFormat="1" x14ac:dyDescent="0.35"/>
    <row r="50033" s="8" customFormat="1" x14ac:dyDescent="0.35"/>
    <row r="50034" s="8" customFormat="1" x14ac:dyDescent="0.35"/>
    <row r="50035" s="8" customFormat="1" x14ac:dyDescent="0.35"/>
    <row r="50036" s="8" customFormat="1" x14ac:dyDescent="0.35"/>
    <row r="50037" s="8" customFormat="1" x14ac:dyDescent="0.35"/>
    <row r="50038" s="8" customFormat="1" x14ac:dyDescent="0.35"/>
    <row r="50039" s="8" customFormat="1" x14ac:dyDescent="0.35"/>
    <row r="50040" s="8" customFormat="1" x14ac:dyDescent="0.35"/>
    <row r="50041" s="8" customFormat="1" x14ac:dyDescent="0.35"/>
    <row r="50042" s="8" customFormat="1" x14ac:dyDescent="0.35"/>
    <row r="50043" s="8" customFormat="1" x14ac:dyDescent="0.35"/>
    <row r="50044" s="8" customFormat="1" x14ac:dyDescent="0.35"/>
    <row r="50045" s="8" customFormat="1" x14ac:dyDescent="0.35"/>
    <row r="50046" s="8" customFormat="1" x14ac:dyDescent="0.35"/>
    <row r="50047" s="8" customFormat="1" x14ac:dyDescent="0.35"/>
    <row r="50048" s="8" customFormat="1" x14ac:dyDescent="0.35"/>
    <row r="50049" s="8" customFormat="1" x14ac:dyDescent="0.35"/>
    <row r="50050" s="8" customFormat="1" x14ac:dyDescent="0.35"/>
    <row r="50051" s="8" customFormat="1" x14ac:dyDescent="0.35"/>
    <row r="50052" s="8" customFormat="1" x14ac:dyDescent="0.35"/>
    <row r="50053" s="8" customFormat="1" x14ac:dyDescent="0.35"/>
    <row r="50054" s="8" customFormat="1" x14ac:dyDescent="0.35"/>
    <row r="50055" s="8" customFormat="1" x14ac:dyDescent="0.35"/>
    <row r="50056" s="8" customFormat="1" x14ac:dyDescent="0.35"/>
    <row r="50057" s="8" customFormat="1" x14ac:dyDescent="0.35"/>
    <row r="50058" s="8" customFormat="1" x14ac:dyDescent="0.35"/>
    <row r="50059" s="8" customFormat="1" x14ac:dyDescent="0.35"/>
    <row r="50060" s="8" customFormat="1" x14ac:dyDescent="0.35"/>
    <row r="50061" s="8" customFormat="1" x14ac:dyDescent="0.35"/>
    <row r="50062" s="8" customFormat="1" x14ac:dyDescent="0.35"/>
    <row r="50063" s="8" customFormat="1" x14ac:dyDescent="0.35"/>
    <row r="50064" s="8" customFormat="1" x14ac:dyDescent="0.35"/>
    <row r="50065" s="8" customFormat="1" x14ac:dyDescent="0.35"/>
    <row r="50066" s="8" customFormat="1" x14ac:dyDescent="0.35"/>
    <row r="50067" s="8" customFormat="1" x14ac:dyDescent="0.35"/>
    <row r="50068" s="8" customFormat="1" x14ac:dyDescent="0.35"/>
    <row r="50069" s="8" customFormat="1" x14ac:dyDescent="0.35"/>
    <row r="50070" s="8" customFormat="1" x14ac:dyDescent="0.35"/>
    <row r="50071" s="8" customFormat="1" x14ac:dyDescent="0.35"/>
    <row r="50072" s="8" customFormat="1" x14ac:dyDescent="0.35"/>
    <row r="50073" s="8" customFormat="1" x14ac:dyDescent="0.35"/>
    <row r="50074" s="8" customFormat="1" x14ac:dyDescent="0.35"/>
    <row r="50075" s="8" customFormat="1" x14ac:dyDescent="0.35"/>
    <row r="50076" s="8" customFormat="1" x14ac:dyDescent="0.35"/>
    <row r="50077" s="8" customFormat="1" x14ac:dyDescent="0.35"/>
    <row r="50078" s="8" customFormat="1" x14ac:dyDescent="0.35"/>
    <row r="50079" s="8" customFormat="1" x14ac:dyDescent="0.35"/>
    <row r="50080" s="8" customFormat="1" x14ac:dyDescent="0.35"/>
    <row r="50081" s="8" customFormat="1" x14ac:dyDescent="0.35"/>
    <row r="50082" s="8" customFormat="1" x14ac:dyDescent="0.35"/>
    <row r="50083" s="8" customFormat="1" x14ac:dyDescent="0.35"/>
    <row r="50084" s="8" customFormat="1" x14ac:dyDescent="0.35"/>
    <row r="50085" s="8" customFormat="1" x14ac:dyDescent="0.35"/>
    <row r="50086" s="8" customFormat="1" x14ac:dyDescent="0.35"/>
    <row r="50087" s="8" customFormat="1" x14ac:dyDescent="0.35"/>
    <row r="50088" s="8" customFormat="1" x14ac:dyDescent="0.35"/>
    <row r="50089" s="8" customFormat="1" x14ac:dyDescent="0.35"/>
    <row r="50090" s="8" customFormat="1" x14ac:dyDescent="0.35"/>
    <row r="50091" s="8" customFormat="1" x14ac:dyDescent="0.35"/>
    <row r="50092" s="8" customFormat="1" x14ac:dyDescent="0.35"/>
    <row r="50093" s="8" customFormat="1" x14ac:dyDescent="0.35"/>
    <row r="50094" s="8" customFormat="1" x14ac:dyDescent="0.35"/>
    <row r="50095" s="8" customFormat="1" x14ac:dyDescent="0.35"/>
    <row r="50096" s="8" customFormat="1" x14ac:dyDescent="0.35"/>
    <row r="50097" s="8" customFormat="1" x14ac:dyDescent="0.35"/>
    <row r="50098" s="8" customFormat="1" x14ac:dyDescent="0.35"/>
    <row r="50099" s="8" customFormat="1" x14ac:dyDescent="0.35"/>
    <row r="50100" s="8" customFormat="1" x14ac:dyDescent="0.35"/>
    <row r="50101" s="8" customFormat="1" x14ac:dyDescent="0.35"/>
    <row r="50102" s="8" customFormat="1" x14ac:dyDescent="0.35"/>
    <row r="50103" s="8" customFormat="1" x14ac:dyDescent="0.35"/>
    <row r="50104" s="8" customFormat="1" x14ac:dyDescent="0.35"/>
    <row r="50105" s="8" customFormat="1" x14ac:dyDescent="0.35"/>
    <row r="50106" s="8" customFormat="1" x14ac:dyDescent="0.35"/>
    <row r="50107" s="8" customFormat="1" x14ac:dyDescent="0.35"/>
    <row r="50108" s="8" customFormat="1" x14ac:dyDescent="0.35"/>
    <row r="50109" s="8" customFormat="1" x14ac:dyDescent="0.35"/>
    <row r="50110" s="8" customFormat="1" x14ac:dyDescent="0.35"/>
    <row r="50111" s="8" customFormat="1" x14ac:dyDescent="0.35"/>
    <row r="50112" s="8" customFormat="1" x14ac:dyDescent="0.35"/>
    <row r="50113" s="8" customFormat="1" x14ac:dyDescent="0.35"/>
    <row r="50114" s="8" customFormat="1" x14ac:dyDescent="0.35"/>
    <row r="50115" s="8" customFormat="1" x14ac:dyDescent="0.35"/>
    <row r="50116" s="8" customFormat="1" x14ac:dyDescent="0.35"/>
    <row r="50117" s="8" customFormat="1" x14ac:dyDescent="0.35"/>
    <row r="50118" s="8" customFormat="1" x14ac:dyDescent="0.35"/>
    <row r="50119" s="8" customFormat="1" x14ac:dyDescent="0.35"/>
    <row r="50120" s="8" customFormat="1" x14ac:dyDescent="0.35"/>
    <row r="50121" s="8" customFormat="1" x14ac:dyDescent="0.35"/>
    <row r="50122" s="8" customFormat="1" x14ac:dyDescent="0.35"/>
    <row r="50123" s="8" customFormat="1" x14ac:dyDescent="0.35"/>
    <row r="50124" s="8" customFormat="1" x14ac:dyDescent="0.35"/>
    <row r="50125" s="8" customFormat="1" x14ac:dyDescent="0.35"/>
    <row r="50126" s="8" customFormat="1" x14ac:dyDescent="0.35"/>
    <row r="50127" s="8" customFormat="1" x14ac:dyDescent="0.35"/>
    <row r="50128" s="8" customFormat="1" x14ac:dyDescent="0.35"/>
    <row r="50129" s="8" customFormat="1" x14ac:dyDescent="0.35"/>
    <row r="50130" s="8" customFormat="1" x14ac:dyDescent="0.35"/>
    <row r="50131" s="8" customFormat="1" x14ac:dyDescent="0.35"/>
    <row r="50132" s="8" customFormat="1" x14ac:dyDescent="0.35"/>
    <row r="50133" s="8" customFormat="1" x14ac:dyDescent="0.35"/>
    <row r="50134" s="8" customFormat="1" x14ac:dyDescent="0.35"/>
    <row r="50135" s="8" customFormat="1" x14ac:dyDescent="0.35"/>
    <row r="50136" s="8" customFormat="1" x14ac:dyDescent="0.35"/>
    <row r="50137" s="8" customFormat="1" x14ac:dyDescent="0.35"/>
    <row r="50138" s="8" customFormat="1" x14ac:dyDescent="0.35"/>
    <row r="50139" s="8" customFormat="1" x14ac:dyDescent="0.35"/>
    <row r="50140" s="8" customFormat="1" x14ac:dyDescent="0.35"/>
    <row r="50141" s="8" customFormat="1" x14ac:dyDescent="0.35"/>
    <row r="50142" s="8" customFormat="1" x14ac:dyDescent="0.35"/>
    <row r="50143" s="8" customFormat="1" x14ac:dyDescent="0.35"/>
    <row r="50144" s="8" customFormat="1" x14ac:dyDescent="0.35"/>
    <row r="50145" s="8" customFormat="1" x14ac:dyDescent="0.35"/>
    <row r="50146" s="8" customFormat="1" x14ac:dyDescent="0.35"/>
    <row r="50147" s="8" customFormat="1" x14ac:dyDescent="0.35"/>
    <row r="50148" s="8" customFormat="1" x14ac:dyDescent="0.35"/>
    <row r="50149" s="8" customFormat="1" x14ac:dyDescent="0.35"/>
    <row r="50150" s="8" customFormat="1" x14ac:dyDescent="0.35"/>
    <row r="50151" s="8" customFormat="1" x14ac:dyDescent="0.35"/>
    <row r="50152" s="8" customFormat="1" x14ac:dyDescent="0.35"/>
    <row r="50153" s="8" customFormat="1" x14ac:dyDescent="0.35"/>
    <row r="50154" s="8" customFormat="1" x14ac:dyDescent="0.35"/>
    <row r="50155" s="8" customFormat="1" x14ac:dyDescent="0.35"/>
    <row r="50156" s="8" customFormat="1" x14ac:dyDescent="0.35"/>
    <row r="50157" s="8" customFormat="1" x14ac:dyDescent="0.35"/>
    <row r="50158" s="8" customFormat="1" x14ac:dyDescent="0.35"/>
    <row r="50159" s="8" customFormat="1" x14ac:dyDescent="0.35"/>
    <row r="50160" s="8" customFormat="1" x14ac:dyDescent="0.35"/>
    <row r="50161" s="8" customFormat="1" x14ac:dyDescent="0.35"/>
    <row r="50162" s="8" customFormat="1" x14ac:dyDescent="0.35"/>
    <row r="50163" s="8" customFormat="1" x14ac:dyDescent="0.35"/>
    <row r="50164" s="8" customFormat="1" x14ac:dyDescent="0.35"/>
    <row r="50165" s="8" customFormat="1" x14ac:dyDescent="0.35"/>
    <row r="50166" s="8" customFormat="1" x14ac:dyDescent="0.35"/>
    <row r="50167" s="8" customFormat="1" x14ac:dyDescent="0.35"/>
    <row r="50168" s="8" customFormat="1" x14ac:dyDescent="0.35"/>
    <row r="50169" s="8" customFormat="1" x14ac:dyDescent="0.35"/>
    <row r="50170" s="8" customFormat="1" x14ac:dyDescent="0.35"/>
    <row r="50171" s="8" customFormat="1" x14ac:dyDescent="0.35"/>
    <row r="50172" s="8" customFormat="1" x14ac:dyDescent="0.35"/>
    <row r="50173" s="8" customFormat="1" x14ac:dyDescent="0.35"/>
    <row r="50174" s="8" customFormat="1" x14ac:dyDescent="0.35"/>
    <row r="50175" s="8" customFormat="1" x14ac:dyDescent="0.35"/>
    <row r="50176" s="8" customFormat="1" x14ac:dyDescent="0.35"/>
    <row r="50177" s="8" customFormat="1" x14ac:dyDescent="0.35"/>
    <row r="50178" s="8" customFormat="1" x14ac:dyDescent="0.35"/>
    <row r="50179" s="8" customFormat="1" x14ac:dyDescent="0.35"/>
    <row r="50180" s="8" customFormat="1" x14ac:dyDescent="0.35"/>
    <row r="50181" s="8" customFormat="1" x14ac:dyDescent="0.35"/>
    <row r="50182" s="8" customFormat="1" x14ac:dyDescent="0.35"/>
    <row r="50183" s="8" customFormat="1" x14ac:dyDescent="0.35"/>
    <row r="50184" s="8" customFormat="1" x14ac:dyDescent="0.35"/>
    <row r="50185" s="8" customFormat="1" x14ac:dyDescent="0.35"/>
    <row r="50186" s="8" customFormat="1" x14ac:dyDescent="0.35"/>
    <row r="50187" s="8" customFormat="1" x14ac:dyDescent="0.35"/>
    <row r="50188" s="8" customFormat="1" x14ac:dyDescent="0.35"/>
    <row r="50189" s="8" customFormat="1" x14ac:dyDescent="0.35"/>
    <row r="50190" s="8" customFormat="1" x14ac:dyDescent="0.35"/>
    <row r="50191" s="8" customFormat="1" x14ac:dyDescent="0.35"/>
    <row r="50192" s="8" customFormat="1" x14ac:dyDescent="0.35"/>
    <row r="50193" s="8" customFormat="1" x14ac:dyDescent="0.35"/>
    <row r="50194" s="8" customFormat="1" x14ac:dyDescent="0.35"/>
    <row r="50195" s="8" customFormat="1" x14ac:dyDescent="0.35"/>
    <row r="50196" s="8" customFormat="1" x14ac:dyDescent="0.35"/>
    <row r="50197" s="8" customFormat="1" x14ac:dyDescent="0.35"/>
    <row r="50198" s="8" customFormat="1" x14ac:dyDescent="0.35"/>
    <row r="50199" s="8" customFormat="1" x14ac:dyDescent="0.35"/>
    <row r="50200" s="8" customFormat="1" x14ac:dyDescent="0.35"/>
    <row r="50201" s="8" customFormat="1" x14ac:dyDescent="0.35"/>
    <row r="50202" s="8" customFormat="1" x14ac:dyDescent="0.35"/>
    <row r="50203" s="8" customFormat="1" x14ac:dyDescent="0.35"/>
    <row r="50204" s="8" customFormat="1" x14ac:dyDescent="0.35"/>
    <row r="50205" s="8" customFormat="1" x14ac:dyDescent="0.35"/>
    <row r="50206" s="8" customFormat="1" x14ac:dyDescent="0.35"/>
    <row r="50207" s="8" customFormat="1" x14ac:dyDescent="0.35"/>
    <row r="50208" s="8" customFormat="1" x14ac:dyDescent="0.35"/>
    <row r="50209" s="8" customFormat="1" x14ac:dyDescent="0.35"/>
    <row r="50210" s="8" customFormat="1" x14ac:dyDescent="0.35"/>
    <row r="50211" s="8" customFormat="1" x14ac:dyDescent="0.35"/>
    <row r="50212" s="8" customFormat="1" x14ac:dyDescent="0.35"/>
    <row r="50213" s="8" customFormat="1" x14ac:dyDescent="0.35"/>
    <row r="50214" s="8" customFormat="1" x14ac:dyDescent="0.35"/>
    <row r="50215" s="8" customFormat="1" x14ac:dyDescent="0.35"/>
    <row r="50216" s="8" customFormat="1" x14ac:dyDescent="0.35"/>
    <row r="50217" s="8" customFormat="1" x14ac:dyDescent="0.35"/>
    <row r="50218" s="8" customFormat="1" x14ac:dyDescent="0.35"/>
    <row r="50219" s="8" customFormat="1" x14ac:dyDescent="0.35"/>
    <row r="50220" s="8" customFormat="1" x14ac:dyDescent="0.35"/>
    <row r="50221" s="8" customFormat="1" x14ac:dyDescent="0.35"/>
    <row r="50222" s="8" customFormat="1" x14ac:dyDescent="0.35"/>
    <row r="50223" s="8" customFormat="1" x14ac:dyDescent="0.35"/>
    <row r="50224" s="8" customFormat="1" x14ac:dyDescent="0.35"/>
    <row r="50225" s="8" customFormat="1" x14ac:dyDescent="0.35"/>
    <row r="50226" s="8" customFormat="1" x14ac:dyDescent="0.35"/>
    <row r="50227" s="8" customFormat="1" x14ac:dyDescent="0.35"/>
    <row r="50228" s="8" customFormat="1" x14ac:dyDescent="0.35"/>
    <row r="50229" s="8" customFormat="1" x14ac:dyDescent="0.35"/>
    <row r="50230" s="8" customFormat="1" x14ac:dyDescent="0.35"/>
    <row r="50231" s="8" customFormat="1" x14ac:dyDescent="0.35"/>
    <row r="50232" s="8" customFormat="1" x14ac:dyDescent="0.35"/>
    <row r="50233" s="8" customFormat="1" x14ac:dyDescent="0.35"/>
    <row r="50234" s="8" customFormat="1" x14ac:dyDescent="0.35"/>
    <row r="50235" s="8" customFormat="1" x14ac:dyDescent="0.35"/>
    <row r="50236" s="8" customFormat="1" x14ac:dyDescent="0.35"/>
    <row r="50237" s="8" customFormat="1" x14ac:dyDescent="0.35"/>
    <row r="50238" s="8" customFormat="1" x14ac:dyDescent="0.35"/>
    <row r="50239" s="8" customFormat="1" x14ac:dyDescent="0.35"/>
    <row r="50240" s="8" customFormat="1" x14ac:dyDescent="0.35"/>
    <row r="50241" s="8" customFormat="1" x14ac:dyDescent="0.35"/>
    <row r="50242" s="8" customFormat="1" x14ac:dyDescent="0.35"/>
    <row r="50243" s="8" customFormat="1" x14ac:dyDescent="0.35"/>
    <row r="50244" s="8" customFormat="1" x14ac:dyDescent="0.35"/>
    <row r="50245" s="8" customFormat="1" x14ac:dyDescent="0.35"/>
    <row r="50246" s="8" customFormat="1" x14ac:dyDescent="0.35"/>
    <row r="50247" s="8" customFormat="1" x14ac:dyDescent="0.35"/>
    <row r="50248" s="8" customFormat="1" x14ac:dyDescent="0.35"/>
    <row r="50249" s="8" customFormat="1" x14ac:dyDescent="0.35"/>
    <row r="50250" s="8" customFormat="1" x14ac:dyDescent="0.35"/>
    <row r="50251" s="8" customFormat="1" x14ac:dyDescent="0.35"/>
    <row r="50252" s="8" customFormat="1" x14ac:dyDescent="0.35"/>
    <row r="50253" s="8" customFormat="1" x14ac:dyDescent="0.35"/>
    <row r="50254" s="8" customFormat="1" x14ac:dyDescent="0.35"/>
    <row r="50255" s="8" customFormat="1" x14ac:dyDescent="0.35"/>
    <row r="50256" s="8" customFormat="1" x14ac:dyDescent="0.35"/>
    <row r="50257" s="8" customFormat="1" x14ac:dyDescent="0.35"/>
    <row r="50258" s="8" customFormat="1" x14ac:dyDescent="0.35"/>
    <row r="50259" s="8" customFormat="1" x14ac:dyDescent="0.35"/>
    <row r="50260" s="8" customFormat="1" x14ac:dyDescent="0.35"/>
    <row r="50261" s="8" customFormat="1" x14ac:dyDescent="0.35"/>
    <row r="50262" s="8" customFormat="1" x14ac:dyDescent="0.35"/>
    <row r="50263" s="8" customFormat="1" x14ac:dyDescent="0.35"/>
    <row r="50264" s="8" customFormat="1" x14ac:dyDescent="0.35"/>
    <row r="50265" s="8" customFormat="1" x14ac:dyDescent="0.35"/>
    <row r="50266" s="8" customFormat="1" x14ac:dyDescent="0.35"/>
    <row r="50267" s="8" customFormat="1" x14ac:dyDescent="0.35"/>
    <row r="50268" s="8" customFormat="1" x14ac:dyDescent="0.35"/>
    <row r="50269" s="8" customFormat="1" x14ac:dyDescent="0.35"/>
    <row r="50270" s="8" customFormat="1" x14ac:dyDescent="0.35"/>
    <row r="50271" s="8" customFormat="1" x14ac:dyDescent="0.35"/>
    <row r="50272" s="8" customFormat="1" x14ac:dyDescent="0.35"/>
    <row r="50273" s="8" customFormat="1" x14ac:dyDescent="0.35"/>
    <row r="50274" s="8" customFormat="1" x14ac:dyDescent="0.35"/>
    <row r="50275" s="8" customFormat="1" x14ac:dyDescent="0.35"/>
    <row r="50276" s="8" customFormat="1" x14ac:dyDescent="0.35"/>
    <row r="50277" s="8" customFormat="1" x14ac:dyDescent="0.35"/>
    <row r="50278" s="8" customFormat="1" x14ac:dyDescent="0.35"/>
    <row r="50279" s="8" customFormat="1" x14ac:dyDescent="0.35"/>
    <row r="50280" s="8" customFormat="1" x14ac:dyDescent="0.35"/>
    <row r="50281" s="8" customFormat="1" x14ac:dyDescent="0.35"/>
    <row r="50282" s="8" customFormat="1" x14ac:dyDescent="0.35"/>
    <row r="50283" s="8" customFormat="1" x14ac:dyDescent="0.35"/>
    <row r="50284" s="8" customFormat="1" x14ac:dyDescent="0.35"/>
    <row r="50285" s="8" customFormat="1" x14ac:dyDescent="0.35"/>
    <row r="50286" s="8" customFormat="1" x14ac:dyDescent="0.35"/>
    <row r="50287" s="8" customFormat="1" x14ac:dyDescent="0.35"/>
    <row r="50288" s="8" customFormat="1" x14ac:dyDescent="0.35"/>
    <row r="50289" s="8" customFormat="1" x14ac:dyDescent="0.35"/>
    <row r="50290" s="8" customFormat="1" x14ac:dyDescent="0.35"/>
    <row r="50291" s="8" customFormat="1" x14ac:dyDescent="0.35"/>
    <row r="50292" s="8" customFormat="1" x14ac:dyDescent="0.35"/>
    <row r="50293" s="8" customFormat="1" x14ac:dyDescent="0.35"/>
    <row r="50294" s="8" customFormat="1" x14ac:dyDescent="0.35"/>
    <row r="50295" s="8" customFormat="1" x14ac:dyDescent="0.35"/>
    <row r="50296" s="8" customFormat="1" x14ac:dyDescent="0.35"/>
    <row r="50297" s="8" customFormat="1" x14ac:dyDescent="0.35"/>
    <row r="50298" s="8" customFormat="1" x14ac:dyDescent="0.35"/>
    <row r="50299" s="8" customFormat="1" x14ac:dyDescent="0.35"/>
    <row r="50300" s="8" customFormat="1" x14ac:dyDescent="0.35"/>
    <row r="50301" s="8" customFormat="1" x14ac:dyDescent="0.35"/>
    <row r="50302" s="8" customFormat="1" x14ac:dyDescent="0.35"/>
    <row r="50303" s="8" customFormat="1" x14ac:dyDescent="0.35"/>
    <row r="50304" s="8" customFormat="1" x14ac:dyDescent="0.35"/>
    <row r="50305" s="8" customFormat="1" x14ac:dyDescent="0.35"/>
    <row r="50306" s="8" customFormat="1" x14ac:dyDescent="0.35"/>
    <row r="50307" s="8" customFormat="1" x14ac:dyDescent="0.35"/>
    <row r="50308" s="8" customFormat="1" x14ac:dyDescent="0.35"/>
    <row r="50309" s="8" customFormat="1" x14ac:dyDescent="0.35"/>
    <row r="50310" s="8" customFormat="1" x14ac:dyDescent="0.35"/>
    <row r="50311" s="8" customFormat="1" x14ac:dyDescent="0.35"/>
    <row r="50312" s="8" customFormat="1" x14ac:dyDescent="0.35"/>
    <row r="50313" s="8" customFormat="1" x14ac:dyDescent="0.35"/>
    <row r="50314" s="8" customFormat="1" x14ac:dyDescent="0.35"/>
    <row r="50315" s="8" customFormat="1" x14ac:dyDescent="0.35"/>
    <row r="50316" s="8" customFormat="1" x14ac:dyDescent="0.35"/>
    <row r="50317" s="8" customFormat="1" x14ac:dyDescent="0.35"/>
    <row r="50318" s="8" customFormat="1" x14ac:dyDescent="0.35"/>
    <row r="50319" s="8" customFormat="1" x14ac:dyDescent="0.35"/>
    <row r="50320" s="8" customFormat="1" x14ac:dyDescent="0.35"/>
    <row r="50321" s="8" customFormat="1" x14ac:dyDescent="0.35"/>
    <row r="50322" s="8" customFormat="1" x14ac:dyDescent="0.35"/>
    <row r="50323" s="8" customFormat="1" x14ac:dyDescent="0.35"/>
    <row r="50324" s="8" customFormat="1" x14ac:dyDescent="0.35"/>
    <row r="50325" s="8" customFormat="1" x14ac:dyDescent="0.35"/>
    <row r="50326" s="8" customFormat="1" x14ac:dyDescent="0.35"/>
    <row r="50327" s="8" customFormat="1" x14ac:dyDescent="0.35"/>
    <row r="50328" s="8" customFormat="1" x14ac:dyDescent="0.35"/>
    <row r="50329" s="8" customFormat="1" x14ac:dyDescent="0.35"/>
    <row r="50330" s="8" customFormat="1" x14ac:dyDescent="0.35"/>
    <row r="50331" s="8" customFormat="1" x14ac:dyDescent="0.35"/>
    <row r="50332" s="8" customFormat="1" x14ac:dyDescent="0.35"/>
    <row r="50333" s="8" customFormat="1" x14ac:dyDescent="0.35"/>
    <row r="50334" s="8" customFormat="1" x14ac:dyDescent="0.35"/>
    <row r="50335" s="8" customFormat="1" x14ac:dyDescent="0.35"/>
    <row r="50336" s="8" customFormat="1" x14ac:dyDescent="0.35"/>
    <row r="50337" s="8" customFormat="1" x14ac:dyDescent="0.35"/>
    <row r="50338" s="8" customFormat="1" x14ac:dyDescent="0.35"/>
    <row r="50339" s="8" customFormat="1" x14ac:dyDescent="0.35"/>
    <row r="50340" s="8" customFormat="1" x14ac:dyDescent="0.35"/>
    <row r="50341" s="8" customFormat="1" x14ac:dyDescent="0.35"/>
    <row r="50342" s="8" customFormat="1" x14ac:dyDescent="0.35"/>
    <row r="50343" s="8" customFormat="1" x14ac:dyDescent="0.35"/>
    <row r="50344" s="8" customFormat="1" x14ac:dyDescent="0.35"/>
    <row r="50345" s="8" customFormat="1" x14ac:dyDescent="0.35"/>
    <row r="50346" s="8" customFormat="1" x14ac:dyDescent="0.35"/>
    <row r="50347" s="8" customFormat="1" x14ac:dyDescent="0.35"/>
    <row r="50348" s="8" customFormat="1" x14ac:dyDescent="0.35"/>
    <row r="50349" s="8" customFormat="1" x14ac:dyDescent="0.35"/>
    <row r="50350" s="8" customFormat="1" x14ac:dyDescent="0.35"/>
    <row r="50351" s="8" customFormat="1" x14ac:dyDescent="0.35"/>
    <row r="50352" s="8" customFormat="1" x14ac:dyDescent="0.35"/>
    <row r="50353" s="8" customFormat="1" x14ac:dyDescent="0.35"/>
    <row r="50354" s="8" customFormat="1" x14ac:dyDescent="0.35"/>
    <row r="50355" s="8" customFormat="1" x14ac:dyDescent="0.35"/>
    <row r="50356" s="8" customFormat="1" x14ac:dyDescent="0.35"/>
    <row r="50357" s="8" customFormat="1" x14ac:dyDescent="0.35"/>
    <row r="50358" s="8" customFormat="1" x14ac:dyDescent="0.35"/>
    <row r="50359" s="8" customFormat="1" x14ac:dyDescent="0.35"/>
    <row r="50360" s="8" customFormat="1" x14ac:dyDescent="0.35"/>
    <row r="50361" s="8" customFormat="1" x14ac:dyDescent="0.35"/>
    <row r="50362" s="8" customFormat="1" x14ac:dyDescent="0.35"/>
    <row r="50363" s="8" customFormat="1" x14ac:dyDescent="0.35"/>
    <row r="50364" s="8" customFormat="1" x14ac:dyDescent="0.35"/>
    <row r="50365" s="8" customFormat="1" x14ac:dyDescent="0.35"/>
    <row r="50366" s="8" customFormat="1" x14ac:dyDescent="0.35"/>
    <row r="50367" s="8" customFormat="1" x14ac:dyDescent="0.35"/>
    <row r="50368" s="8" customFormat="1" x14ac:dyDescent="0.35"/>
    <row r="50369" s="8" customFormat="1" x14ac:dyDescent="0.35"/>
    <row r="50370" s="8" customFormat="1" x14ac:dyDescent="0.35"/>
    <row r="50371" s="8" customFormat="1" x14ac:dyDescent="0.35"/>
    <row r="50372" s="8" customFormat="1" x14ac:dyDescent="0.35"/>
    <row r="50373" s="8" customFormat="1" x14ac:dyDescent="0.35"/>
    <row r="50374" s="8" customFormat="1" x14ac:dyDescent="0.35"/>
    <row r="50375" s="8" customFormat="1" x14ac:dyDescent="0.35"/>
    <row r="50376" s="8" customFormat="1" x14ac:dyDescent="0.35"/>
    <row r="50377" s="8" customFormat="1" x14ac:dyDescent="0.35"/>
    <row r="50378" s="8" customFormat="1" x14ac:dyDescent="0.35"/>
    <row r="50379" s="8" customFormat="1" x14ac:dyDescent="0.35"/>
    <row r="50380" s="8" customFormat="1" x14ac:dyDescent="0.35"/>
    <row r="50381" s="8" customFormat="1" x14ac:dyDescent="0.35"/>
    <row r="50382" s="8" customFormat="1" x14ac:dyDescent="0.35"/>
    <row r="50383" s="8" customFormat="1" x14ac:dyDescent="0.35"/>
    <row r="50384" s="8" customFormat="1" x14ac:dyDescent="0.35"/>
    <row r="50385" s="8" customFormat="1" x14ac:dyDescent="0.35"/>
    <row r="50386" s="8" customFormat="1" x14ac:dyDescent="0.35"/>
    <row r="50387" s="8" customFormat="1" x14ac:dyDescent="0.35"/>
    <row r="50388" s="8" customFormat="1" x14ac:dyDescent="0.35"/>
    <row r="50389" s="8" customFormat="1" x14ac:dyDescent="0.35"/>
    <row r="50390" s="8" customFormat="1" x14ac:dyDescent="0.35"/>
    <row r="50391" s="8" customFormat="1" x14ac:dyDescent="0.35"/>
    <row r="50392" s="8" customFormat="1" x14ac:dyDescent="0.35"/>
    <row r="50393" s="8" customFormat="1" x14ac:dyDescent="0.35"/>
    <row r="50394" s="8" customFormat="1" x14ac:dyDescent="0.35"/>
    <row r="50395" s="8" customFormat="1" x14ac:dyDescent="0.35"/>
    <row r="50396" s="8" customFormat="1" x14ac:dyDescent="0.35"/>
    <row r="50397" s="8" customFormat="1" x14ac:dyDescent="0.35"/>
    <row r="50398" s="8" customFormat="1" x14ac:dyDescent="0.35"/>
    <row r="50399" s="8" customFormat="1" x14ac:dyDescent="0.35"/>
    <row r="50400" s="8" customFormat="1" x14ac:dyDescent="0.35"/>
    <row r="50401" s="8" customFormat="1" x14ac:dyDescent="0.35"/>
    <row r="50402" s="8" customFormat="1" x14ac:dyDescent="0.35"/>
    <row r="50403" s="8" customFormat="1" x14ac:dyDescent="0.35"/>
    <row r="50404" s="8" customFormat="1" x14ac:dyDescent="0.35"/>
    <row r="50405" s="8" customFormat="1" x14ac:dyDescent="0.35"/>
    <row r="50406" s="8" customFormat="1" x14ac:dyDescent="0.35"/>
    <row r="50407" s="8" customFormat="1" x14ac:dyDescent="0.35"/>
    <row r="50408" s="8" customFormat="1" x14ac:dyDescent="0.35"/>
    <row r="50409" s="8" customFormat="1" x14ac:dyDescent="0.35"/>
    <row r="50410" s="8" customFormat="1" x14ac:dyDescent="0.35"/>
    <row r="50411" s="8" customFormat="1" x14ac:dyDescent="0.35"/>
    <row r="50412" s="8" customFormat="1" x14ac:dyDescent="0.35"/>
    <row r="50413" s="8" customFormat="1" x14ac:dyDescent="0.35"/>
    <row r="50414" s="8" customFormat="1" x14ac:dyDescent="0.35"/>
    <row r="50415" s="8" customFormat="1" x14ac:dyDescent="0.35"/>
    <row r="50416" s="8" customFormat="1" x14ac:dyDescent="0.35"/>
    <row r="50417" s="8" customFormat="1" x14ac:dyDescent="0.35"/>
    <row r="50418" s="8" customFormat="1" x14ac:dyDescent="0.35"/>
    <row r="50419" s="8" customFormat="1" x14ac:dyDescent="0.35"/>
    <row r="50420" s="8" customFormat="1" x14ac:dyDescent="0.35"/>
    <row r="50421" s="8" customFormat="1" x14ac:dyDescent="0.35"/>
    <row r="50422" s="8" customFormat="1" x14ac:dyDescent="0.35"/>
    <row r="50423" s="8" customFormat="1" x14ac:dyDescent="0.35"/>
    <row r="50424" s="8" customFormat="1" x14ac:dyDescent="0.35"/>
    <row r="50425" s="8" customFormat="1" x14ac:dyDescent="0.35"/>
    <row r="50426" s="8" customFormat="1" x14ac:dyDescent="0.35"/>
    <row r="50427" s="8" customFormat="1" x14ac:dyDescent="0.35"/>
    <row r="50428" s="8" customFormat="1" x14ac:dyDescent="0.35"/>
    <row r="50429" s="8" customFormat="1" x14ac:dyDescent="0.35"/>
    <row r="50430" s="8" customFormat="1" x14ac:dyDescent="0.35"/>
    <row r="50431" s="8" customFormat="1" x14ac:dyDescent="0.35"/>
    <row r="50432" s="8" customFormat="1" x14ac:dyDescent="0.35"/>
    <row r="50433" s="8" customFormat="1" x14ac:dyDescent="0.35"/>
    <row r="50434" s="8" customFormat="1" x14ac:dyDescent="0.35"/>
    <row r="50435" s="8" customFormat="1" x14ac:dyDescent="0.35"/>
    <row r="50436" s="8" customFormat="1" x14ac:dyDescent="0.35"/>
    <row r="50437" s="8" customFormat="1" x14ac:dyDescent="0.35"/>
    <row r="50438" s="8" customFormat="1" x14ac:dyDescent="0.35"/>
    <row r="50439" s="8" customFormat="1" x14ac:dyDescent="0.35"/>
    <row r="50440" s="8" customFormat="1" x14ac:dyDescent="0.35"/>
    <row r="50441" s="8" customFormat="1" x14ac:dyDescent="0.35"/>
    <row r="50442" s="8" customFormat="1" x14ac:dyDescent="0.35"/>
    <row r="50443" s="8" customFormat="1" x14ac:dyDescent="0.35"/>
    <row r="50444" s="8" customFormat="1" x14ac:dyDescent="0.35"/>
    <row r="50445" s="8" customFormat="1" x14ac:dyDescent="0.35"/>
    <row r="50446" s="8" customFormat="1" x14ac:dyDescent="0.35"/>
    <row r="50447" s="8" customFormat="1" x14ac:dyDescent="0.35"/>
    <row r="50448" s="8" customFormat="1" x14ac:dyDescent="0.35"/>
    <row r="50449" s="8" customFormat="1" x14ac:dyDescent="0.35"/>
    <row r="50450" s="8" customFormat="1" x14ac:dyDescent="0.35"/>
    <row r="50451" s="8" customFormat="1" x14ac:dyDescent="0.35"/>
    <row r="50452" s="8" customFormat="1" x14ac:dyDescent="0.35"/>
    <row r="50453" s="8" customFormat="1" x14ac:dyDescent="0.35"/>
    <row r="50454" s="8" customFormat="1" x14ac:dyDescent="0.35"/>
    <row r="50455" s="8" customFormat="1" x14ac:dyDescent="0.35"/>
    <row r="50456" s="8" customFormat="1" x14ac:dyDescent="0.35"/>
    <row r="50457" s="8" customFormat="1" x14ac:dyDescent="0.35"/>
    <row r="50458" s="8" customFormat="1" x14ac:dyDescent="0.35"/>
    <row r="50459" s="8" customFormat="1" x14ac:dyDescent="0.35"/>
    <row r="50460" s="8" customFormat="1" x14ac:dyDescent="0.35"/>
    <row r="50461" s="8" customFormat="1" x14ac:dyDescent="0.35"/>
    <row r="50462" s="8" customFormat="1" x14ac:dyDescent="0.35"/>
    <row r="50463" s="8" customFormat="1" x14ac:dyDescent="0.35"/>
    <row r="50464" s="8" customFormat="1" x14ac:dyDescent="0.35"/>
    <row r="50465" s="8" customFormat="1" x14ac:dyDescent="0.35"/>
    <row r="50466" s="8" customFormat="1" x14ac:dyDescent="0.35"/>
    <row r="50467" s="8" customFormat="1" x14ac:dyDescent="0.35"/>
    <row r="50468" s="8" customFormat="1" x14ac:dyDescent="0.35"/>
    <row r="50469" s="8" customFormat="1" x14ac:dyDescent="0.35"/>
    <row r="50470" s="8" customFormat="1" x14ac:dyDescent="0.35"/>
    <row r="50471" s="8" customFormat="1" x14ac:dyDescent="0.35"/>
    <row r="50472" s="8" customFormat="1" x14ac:dyDescent="0.35"/>
    <row r="50473" s="8" customFormat="1" x14ac:dyDescent="0.35"/>
    <row r="50474" s="8" customFormat="1" x14ac:dyDescent="0.35"/>
    <row r="50475" s="8" customFormat="1" x14ac:dyDescent="0.35"/>
    <row r="50476" s="8" customFormat="1" x14ac:dyDescent="0.35"/>
    <row r="50477" s="8" customFormat="1" x14ac:dyDescent="0.35"/>
    <row r="50478" s="8" customFormat="1" x14ac:dyDescent="0.35"/>
    <row r="50479" s="8" customFormat="1" x14ac:dyDescent="0.35"/>
    <row r="50480" s="8" customFormat="1" x14ac:dyDescent="0.35"/>
    <row r="50481" s="8" customFormat="1" x14ac:dyDescent="0.35"/>
    <row r="50482" s="8" customFormat="1" x14ac:dyDescent="0.35"/>
    <row r="50483" s="8" customFormat="1" x14ac:dyDescent="0.35"/>
    <row r="50484" s="8" customFormat="1" x14ac:dyDescent="0.35"/>
    <row r="50485" s="8" customFormat="1" x14ac:dyDescent="0.35"/>
    <row r="50486" s="8" customFormat="1" x14ac:dyDescent="0.35"/>
    <row r="50487" s="8" customFormat="1" x14ac:dyDescent="0.35"/>
    <row r="50488" s="8" customFormat="1" x14ac:dyDescent="0.35"/>
    <row r="50489" s="8" customFormat="1" x14ac:dyDescent="0.35"/>
    <row r="50490" s="8" customFormat="1" x14ac:dyDescent="0.35"/>
    <row r="50491" s="8" customFormat="1" x14ac:dyDescent="0.35"/>
    <row r="50492" s="8" customFormat="1" x14ac:dyDescent="0.35"/>
    <row r="50493" s="8" customFormat="1" x14ac:dyDescent="0.35"/>
    <row r="50494" s="8" customFormat="1" x14ac:dyDescent="0.35"/>
    <row r="50495" s="8" customFormat="1" x14ac:dyDescent="0.35"/>
    <row r="50496" s="8" customFormat="1" x14ac:dyDescent="0.35"/>
    <row r="50497" s="8" customFormat="1" x14ac:dyDescent="0.35"/>
    <row r="50498" s="8" customFormat="1" x14ac:dyDescent="0.35"/>
    <row r="50499" s="8" customFormat="1" x14ac:dyDescent="0.35"/>
    <row r="50500" s="8" customFormat="1" x14ac:dyDescent="0.35"/>
    <row r="50501" s="8" customFormat="1" x14ac:dyDescent="0.35"/>
    <row r="50502" s="8" customFormat="1" x14ac:dyDescent="0.35"/>
    <row r="50503" s="8" customFormat="1" x14ac:dyDescent="0.35"/>
    <row r="50504" s="8" customFormat="1" x14ac:dyDescent="0.35"/>
    <row r="50505" s="8" customFormat="1" x14ac:dyDescent="0.35"/>
    <row r="50506" s="8" customFormat="1" x14ac:dyDescent="0.35"/>
    <row r="50507" s="8" customFormat="1" x14ac:dyDescent="0.35"/>
    <row r="50508" s="8" customFormat="1" x14ac:dyDescent="0.35"/>
    <row r="50509" s="8" customFormat="1" x14ac:dyDescent="0.35"/>
    <row r="50510" s="8" customFormat="1" x14ac:dyDescent="0.35"/>
    <row r="50511" s="8" customFormat="1" x14ac:dyDescent="0.35"/>
    <row r="50512" s="8" customFormat="1" x14ac:dyDescent="0.35"/>
    <row r="50513" s="8" customFormat="1" x14ac:dyDescent="0.35"/>
    <row r="50514" s="8" customFormat="1" x14ac:dyDescent="0.35"/>
    <row r="50515" s="8" customFormat="1" x14ac:dyDescent="0.35"/>
    <row r="50516" s="8" customFormat="1" x14ac:dyDescent="0.35"/>
    <row r="50517" s="8" customFormat="1" x14ac:dyDescent="0.35"/>
    <row r="50518" s="8" customFormat="1" x14ac:dyDescent="0.35"/>
    <row r="50519" s="8" customFormat="1" x14ac:dyDescent="0.35"/>
    <row r="50520" s="8" customFormat="1" x14ac:dyDescent="0.35"/>
    <row r="50521" s="8" customFormat="1" x14ac:dyDescent="0.35"/>
    <row r="50522" s="8" customFormat="1" x14ac:dyDescent="0.35"/>
    <row r="50523" s="8" customFormat="1" x14ac:dyDescent="0.35"/>
    <row r="50524" s="8" customFormat="1" x14ac:dyDescent="0.35"/>
    <row r="50525" s="8" customFormat="1" x14ac:dyDescent="0.35"/>
    <row r="50526" s="8" customFormat="1" x14ac:dyDescent="0.35"/>
    <row r="50527" s="8" customFormat="1" x14ac:dyDescent="0.35"/>
    <row r="50528" s="8" customFormat="1" x14ac:dyDescent="0.35"/>
    <row r="50529" s="8" customFormat="1" x14ac:dyDescent="0.35"/>
    <row r="50530" s="8" customFormat="1" x14ac:dyDescent="0.35"/>
    <row r="50531" s="8" customFormat="1" x14ac:dyDescent="0.35"/>
    <row r="50532" s="8" customFormat="1" x14ac:dyDescent="0.35"/>
    <row r="50533" s="8" customFormat="1" x14ac:dyDescent="0.35"/>
    <row r="50534" s="8" customFormat="1" x14ac:dyDescent="0.35"/>
    <row r="50535" s="8" customFormat="1" x14ac:dyDescent="0.35"/>
    <row r="50536" s="8" customFormat="1" x14ac:dyDescent="0.35"/>
    <row r="50537" s="8" customFormat="1" x14ac:dyDescent="0.35"/>
    <row r="50538" s="8" customFormat="1" x14ac:dyDescent="0.35"/>
    <row r="50539" s="8" customFormat="1" x14ac:dyDescent="0.35"/>
    <row r="50540" s="8" customFormat="1" x14ac:dyDescent="0.35"/>
    <row r="50541" s="8" customFormat="1" x14ac:dyDescent="0.35"/>
    <row r="50542" s="8" customFormat="1" x14ac:dyDescent="0.35"/>
    <row r="50543" s="8" customFormat="1" x14ac:dyDescent="0.35"/>
    <row r="50544" s="8" customFormat="1" x14ac:dyDescent="0.35"/>
    <row r="50545" s="8" customFormat="1" x14ac:dyDescent="0.35"/>
    <row r="50546" s="8" customFormat="1" x14ac:dyDescent="0.35"/>
    <row r="50547" s="8" customFormat="1" x14ac:dyDescent="0.35"/>
    <row r="50548" s="8" customFormat="1" x14ac:dyDescent="0.35"/>
    <row r="50549" s="8" customFormat="1" x14ac:dyDescent="0.35"/>
    <row r="50550" s="8" customFormat="1" x14ac:dyDescent="0.35"/>
    <row r="50551" s="8" customFormat="1" x14ac:dyDescent="0.35"/>
    <row r="50552" s="8" customFormat="1" x14ac:dyDescent="0.35"/>
    <row r="50553" s="8" customFormat="1" x14ac:dyDescent="0.35"/>
    <row r="50554" s="8" customFormat="1" x14ac:dyDescent="0.35"/>
    <row r="50555" s="8" customFormat="1" x14ac:dyDescent="0.35"/>
    <row r="50556" s="8" customFormat="1" x14ac:dyDescent="0.35"/>
    <row r="50557" s="8" customFormat="1" x14ac:dyDescent="0.35"/>
    <row r="50558" s="8" customFormat="1" x14ac:dyDescent="0.35"/>
    <row r="50559" s="8" customFormat="1" x14ac:dyDescent="0.35"/>
    <row r="50560" s="8" customFormat="1" x14ac:dyDescent="0.35"/>
    <row r="50561" s="8" customFormat="1" x14ac:dyDescent="0.35"/>
    <row r="50562" s="8" customFormat="1" x14ac:dyDescent="0.35"/>
    <row r="50563" s="8" customFormat="1" x14ac:dyDescent="0.35"/>
    <row r="50564" s="8" customFormat="1" x14ac:dyDescent="0.35"/>
    <row r="50565" s="8" customFormat="1" x14ac:dyDescent="0.35"/>
    <row r="50566" s="8" customFormat="1" x14ac:dyDescent="0.35"/>
    <row r="50567" s="8" customFormat="1" x14ac:dyDescent="0.35"/>
    <row r="50568" s="8" customFormat="1" x14ac:dyDescent="0.35"/>
    <row r="50569" s="8" customFormat="1" x14ac:dyDescent="0.35"/>
    <row r="50570" s="8" customFormat="1" x14ac:dyDescent="0.35"/>
    <row r="50571" s="8" customFormat="1" x14ac:dyDescent="0.35"/>
    <row r="50572" s="8" customFormat="1" x14ac:dyDescent="0.35"/>
    <row r="50573" s="8" customFormat="1" x14ac:dyDescent="0.35"/>
    <row r="50574" s="8" customFormat="1" x14ac:dyDescent="0.35"/>
    <row r="50575" s="8" customFormat="1" x14ac:dyDescent="0.35"/>
    <row r="50576" s="8" customFormat="1" x14ac:dyDescent="0.35"/>
    <row r="50577" s="8" customFormat="1" x14ac:dyDescent="0.35"/>
    <row r="50578" s="8" customFormat="1" x14ac:dyDescent="0.35"/>
    <row r="50579" s="8" customFormat="1" x14ac:dyDescent="0.35"/>
    <row r="50580" s="8" customFormat="1" x14ac:dyDescent="0.35"/>
    <row r="50581" s="8" customFormat="1" x14ac:dyDescent="0.35"/>
    <row r="50582" s="8" customFormat="1" x14ac:dyDescent="0.35"/>
    <row r="50583" s="8" customFormat="1" x14ac:dyDescent="0.35"/>
    <row r="50584" s="8" customFormat="1" x14ac:dyDescent="0.35"/>
    <row r="50585" s="8" customFormat="1" x14ac:dyDescent="0.35"/>
    <row r="50586" s="8" customFormat="1" x14ac:dyDescent="0.35"/>
    <row r="50587" s="8" customFormat="1" x14ac:dyDescent="0.35"/>
    <row r="50588" s="8" customFormat="1" x14ac:dyDescent="0.35"/>
    <row r="50589" s="8" customFormat="1" x14ac:dyDescent="0.35"/>
    <row r="50590" s="8" customFormat="1" x14ac:dyDescent="0.35"/>
    <row r="50591" s="8" customFormat="1" x14ac:dyDescent="0.35"/>
    <row r="50592" s="8" customFormat="1" x14ac:dyDescent="0.35"/>
    <row r="50593" s="8" customFormat="1" x14ac:dyDescent="0.35"/>
    <row r="50594" s="8" customFormat="1" x14ac:dyDescent="0.35"/>
    <row r="50595" s="8" customFormat="1" x14ac:dyDescent="0.35"/>
    <row r="50596" s="8" customFormat="1" x14ac:dyDescent="0.35"/>
    <row r="50597" s="8" customFormat="1" x14ac:dyDescent="0.35"/>
    <row r="50598" s="8" customFormat="1" x14ac:dyDescent="0.35"/>
    <row r="50599" s="8" customFormat="1" x14ac:dyDescent="0.35"/>
    <row r="50600" s="8" customFormat="1" x14ac:dyDescent="0.35"/>
    <row r="50601" s="8" customFormat="1" x14ac:dyDescent="0.35"/>
    <row r="50602" s="8" customFormat="1" x14ac:dyDescent="0.35"/>
    <row r="50603" s="8" customFormat="1" x14ac:dyDescent="0.35"/>
    <row r="50604" s="8" customFormat="1" x14ac:dyDescent="0.35"/>
    <row r="50605" s="8" customFormat="1" x14ac:dyDescent="0.35"/>
    <row r="50606" s="8" customFormat="1" x14ac:dyDescent="0.35"/>
    <row r="50607" s="8" customFormat="1" x14ac:dyDescent="0.35"/>
    <row r="50608" s="8" customFormat="1" x14ac:dyDescent="0.35"/>
    <row r="50609" s="8" customFormat="1" x14ac:dyDescent="0.35"/>
    <row r="50610" s="8" customFormat="1" x14ac:dyDescent="0.35"/>
    <row r="50611" s="8" customFormat="1" x14ac:dyDescent="0.35"/>
    <row r="50612" s="8" customFormat="1" x14ac:dyDescent="0.35"/>
    <row r="50613" s="8" customFormat="1" x14ac:dyDescent="0.35"/>
    <row r="50614" s="8" customFormat="1" x14ac:dyDescent="0.35"/>
    <row r="50615" s="8" customFormat="1" x14ac:dyDescent="0.35"/>
    <row r="50616" s="8" customFormat="1" x14ac:dyDescent="0.35"/>
    <row r="50617" s="8" customFormat="1" x14ac:dyDescent="0.35"/>
    <row r="50618" s="8" customFormat="1" x14ac:dyDescent="0.35"/>
    <row r="50619" s="8" customFormat="1" x14ac:dyDescent="0.35"/>
    <row r="50620" s="8" customFormat="1" x14ac:dyDescent="0.35"/>
    <row r="50621" s="8" customFormat="1" x14ac:dyDescent="0.35"/>
    <row r="50622" s="8" customFormat="1" x14ac:dyDescent="0.35"/>
    <row r="50623" s="8" customFormat="1" x14ac:dyDescent="0.35"/>
    <row r="50624" s="8" customFormat="1" x14ac:dyDescent="0.35"/>
    <row r="50625" s="8" customFormat="1" x14ac:dyDescent="0.35"/>
    <row r="50626" s="8" customFormat="1" x14ac:dyDescent="0.35"/>
    <row r="50627" s="8" customFormat="1" x14ac:dyDescent="0.35"/>
    <row r="50628" s="8" customFormat="1" x14ac:dyDescent="0.35"/>
    <row r="50629" s="8" customFormat="1" x14ac:dyDescent="0.35"/>
    <row r="50630" s="8" customFormat="1" x14ac:dyDescent="0.35"/>
    <row r="50631" s="8" customFormat="1" x14ac:dyDescent="0.35"/>
    <row r="50632" s="8" customFormat="1" x14ac:dyDescent="0.35"/>
    <row r="50633" s="8" customFormat="1" x14ac:dyDescent="0.35"/>
    <row r="50634" s="8" customFormat="1" x14ac:dyDescent="0.35"/>
    <row r="50635" s="8" customFormat="1" x14ac:dyDescent="0.35"/>
    <row r="50636" s="8" customFormat="1" x14ac:dyDescent="0.35"/>
    <row r="50637" s="8" customFormat="1" x14ac:dyDescent="0.35"/>
    <row r="50638" s="8" customFormat="1" x14ac:dyDescent="0.35"/>
    <row r="50639" s="8" customFormat="1" x14ac:dyDescent="0.35"/>
    <row r="50640" s="8" customFormat="1" x14ac:dyDescent="0.35"/>
    <row r="50641" s="8" customFormat="1" x14ac:dyDescent="0.35"/>
    <row r="50642" s="8" customFormat="1" x14ac:dyDescent="0.35"/>
    <row r="50643" s="8" customFormat="1" x14ac:dyDescent="0.35"/>
    <row r="50644" s="8" customFormat="1" x14ac:dyDescent="0.35"/>
    <row r="50645" s="8" customFormat="1" x14ac:dyDescent="0.35"/>
    <row r="50646" s="8" customFormat="1" x14ac:dyDescent="0.35"/>
    <row r="50647" s="8" customFormat="1" x14ac:dyDescent="0.35"/>
    <row r="50648" s="8" customFormat="1" x14ac:dyDescent="0.35"/>
    <row r="50649" s="8" customFormat="1" x14ac:dyDescent="0.35"/>
    <row r="50650" s="8" customFormat="1" x14ac:dyDescent="0.35"/>
    <row r="50651" s="8" customFormat="1" x14ac:dyDescent="0.35"/>
    <row r="50652" s="8" customFormat="1" x14ac:dyDescent="0.35"/>
    <row r="50653" s="8" customFormat="1" x14ac:dyDescent="0.35"/>
    <row r="50654" s="8" customFormat="1" x14ac:dyDescent="0.35"/>
    <row r="50655" s="8" customFormat="1" x14ac:dyDescent="0.35"/>
    <row r="50656" s="8" customFormat="1" x14ac:dyDescent="0.35"/>
    <row r="50657" s="8" customFormat="1" x14ac:dyDescent="0.35"/>
    <row r="50658" s="8" customFormat="1" x14ac:dyDescent="0.35"/>
    <row r="50659" s="8" customFormat="1" x14ac:dyDescent="0.35"/>
    <row r="50660" s="8" customFormat="1" x14ac:dyDescent="0.35"/>
    <row r="50661" s="8" customFormat="1" x14ac:dyDescent="0.35"/>
    <row r="50662" s="8" customFormat="1" x14ac:dyDescent="0.35"/>
    <row r="50663" s="8" customFormat="1" x14ac:dyDescent="0.35"/>
    <row r="50664" s="8" customFormat="1" x14ac:dyDescent="0.35"/>
    <row r="50665" s="8" customFormat="1" x14ac:dyDescent="0.35"/>
    <row r="50666" s="8" customFormat="1" x14ac:dyDescent="0.35"/>
    <row r="50667" s="8" customFormat="1" x14ac:dyDescent="0.35"/>
    <row r="50668" s="8" customFormat="1" x14ac:dyDescent="0.35"/>
    <row r="50669" s="8" customFormat="1" x14ac:dyDescent="0.35"/>
    <row r="50670" s="8" customFormat="1" x14ac:dyDescent="0.35"/>
    <row r="50671" s="8" customFormat="1" x14ac:dyDescent="0.35"/>
    <row r="50672" s="8" customFormat="1" x14ac:dyDescent="0.35"/>
    <row r="50673" s="8" customFormat="1" x14ac:dyDescent="0.35"/>
    <row r="50674" s="8" customFormat="1" x14ac:dyDescent="0.35"/>
    <row r="50675" s="8" customFormat="1" x14ac:dyDescent="0.35"/>
    <row r="50676" s="8" customFormat="1" x14ac:dyDescent="0.35"/>
    <row r="50677" s="8" customFormat="1" x14ac:dyDescent="0.35"/>
    <row r="50678" s="8" customFormat="1" x14ac:dyDescent="0.35"/>
    <row r="50679" s="8" customFormat="1" x14ac:dyDescent="0.35"/>
    <row r="50680" s="8" customFormat="1" x14ac:dyDescent="0.35"/>
    <row r="50681" s="8" customFormat="1" x14ac:dyDescent="0.35"/>
    <row r="50682" s="8" customFormat="1" x14ac:dyDescent="0.35"/>
    <row r="50683" s="8" customFormat="1" x14ac:dyDescent="0.35"/>
    <row r="50684" s="8" customFormat="1" x14ac:dyDescent="0.35"/>
    <row r="50685" s="8" customFormat="1" x14ac:dyDescent="0.35"/>
    <row r="50686" s="8" customFormat="1" x14ac:dyDescent="0.35"/>
    <row r="50687" s="8" customFormat="1" x14ac:dyDescent="0.35"/>
    <row r="50688" s="8" customFormat="1" x14ac:dyDescent="0.35"/>
    <row r="50689" s="8" customFormat="1" x14ac:dyDescent="0.35"/>
    <row r="50690" s="8" customFormat="1" x14ac:dyDescent="0.35"/>
    <row r="50691" s="8" customFormat="1" x14ac:dyDescent="0.35"/>
    <row r="50692" s="8" customFormat="1" x14ac:dyDescent="0.35"/>
    <row r="50693" s="8" customFormat="1" x14ac:dyDescent="0.35"/>
    <row r="50694" s="8" customFormat="1" x14ac:dyDescent="0.35"/>
    <row r="50695" s="8" customFormat="1" x14ac:dyDescent="0.35"/>
    <row r="50696" s="8" customFormat="1" x14ac:dyDescent="0.35"/>
    <row r="50697" s="8" customFormat="1" x14ac:dyDescent="0.35"/>
    <row r="50698" s="8" customFormat="1" x14ac:dyDescent="0.35"/>
    <row r="50699" s="8" customFormat="1" x14ac:dyDescent="0.35"/>
    <row r="50700" s="8" customFormat="1" x14ac:dyDescent="0.35"/>
    <row r="50701" s="8" customFormat="1" x14ac:dyDescent="0.35"/>
    <row r="50702" s="8" customFormat="1" x14ac:dyDescent="0.35"/>
    <row r="50703" s="8" customFormat="1" x14ac:dyDescent="0.35"/>
    <row r="50704" s="8" customFormat="1" x14ac:dyDescent="0.35"/>
    <row r="50705" s="8" customFormat="1" x14ac:dyDescent="0.35"/>
    <row r="50706" s="8" customFormat="1" x14ac:dyDescent="0.35"/>
    <row r="50707" s="8" customFormat="1" x14ac:dyDescent="0.35"/>
    <row r="50708" s="8" customFormat="1" x14ac:dyDescent="0.35"/>
    <row r="50709" s="8" customFormat="1" x14ac:dyDescent="0.35"/>
    <row r="50710" s="8" customFormat="1" x14ac:dyDescent="0.35"/>
    <row r="50711" s="8" customFormat="1" x14ac:dyDescent="0.35"/>
    <row r="50712" s="8" customFormat="1" x14ac:dyDescent="0.35"/>
    <row r="50713" s="8" customFormat="1" x14ac:dyDescent="0.35"/>
    <row r="50714" s="8" customFormat="1" x14ac:dyDescent="0.35"/>
    <row r="50715" s="8" customFormat="1" x14ac:dyDescent="0.35"/>
    <row r="50716" s="8" customFormat="1" x14ac:dyDescent="0.35"/>
    <row r="50717" s="8" customFormat="1" x14ac:dyDescent="0.35"/>
    <row r="50718" s="8" customFormat="1" x14ac:dyDescent="0.35"/>
    <row r="50719" s="8" customFormat="1" x14ac:dyDescent="0.35"/>
    <row r="50720" s="8" customFormat="1" x14ac:dyDescent="0.35"/>
    <row r="50721" s="8" customFormat="1" x14ac:dyDescent="0.35"/>
    <row r="50722" s="8" customFormat="1" x14ac:dyDescent="0.35"/>
    <row r="50723" s="8" customFormat="1" x14ac:dyDescent="0.35"/>
    <row r="50724" s="8" customFormat="1" x14ac:dyDescent="0.35"/>
    <row r="50725" s="8" customFormat="1" x14ac:dyDescent="0.35"/>
    <row r="50726" s="8" customFormat="1" x14ac:dyDescent="0.35"/>
    <row r="50727" s="8" customFormat="1" x14ac:dyDescent="0.35"/>
    <row r="50728" s="8" customFormat="1" x14ac:dyDescent="0.35"/>
    <row r="50729" s="8" customFormat="1" x14ac:dyDescent="0.35"/>
    <row r="50730" s="8" customFormat="1" x14ac:dyDescent="0.35"/>
    <row r="50731" s="8" customFormat="1" x14ac:dyDescent="0.35"/>
    <row r="50732" s="8" customFormat="1" x14ac:dyDescent="0.35"/>
    <row r="50733" s="8" customFormat="1" x14ac:dyDescent="0.35"/>
    <row r="50734" s="8" customFormat="1" x14ac:dyDescent="0.35"/>
    <row r="50735" s="8" customFormat="1" x14ac:dyDescent="0.35"/>
    <row r="50736" s="8" customFormat="1" x14ac:dyDescent="0.35"/>
    <row r="50737" s="8" customFormat="1" x14ac:dyDescent="0.35"/>
    <row r="50738" s="8" customFormat="1" x14ac:dyDescent="0.35"/>
    <row r="50739" s="8" customFormat="1" x14ac:dyDescent="0.35"/>
    <row r="50740" s="8" customFormat="1" x14ac:dyDescent="0.35"/>
    <row r="50741" s="8" customFormat="1" x14ac:dyDescent="0.35"/>
    <row r="50742" s="8" customFormat="1" x14ac:dyDescent="0.35"/>
    <row r="50743" s="8" customFormat="1" x14ac:dyDescent="0.35"/>
    <row r="50744" s="8" customFormat="1" x14ac:dyDescent="0.35"/>
    <row r="50745" s="8" customFormat="1" x14ac:dyDescent="0.35"/>
    <row r="50746" s="8" customFormat="1" x14ac:dyDescent="0.35"/>
    <row r="50747" s="8" customFormat="1" x14ac:dyDescent="0.35"/>
    <row r="50748" s="8" customFormat="1" x14ac:dyDescent="0.35"/>
    <row r="50749" s="8" customFormat="1" x14ac:dyDescent="0.35"/>
    <row r="50750" s="8" customFormat="1" x14ac:dyDescent="0.35"/>
    <row r="50751" s="8" customFormat="1" x14ac:dyDescent="0.35"/>
    <row r="50752" s="8" customFormat="1" x14ac:dyDescent="0.35"/>
    <row r="50753" s="8" customFormat="1" x14ac:dyDescent="0.35"/>
    <row r="50754" s="8" customFormat="1" x14ac:dyDescent="0.35"/>
    <row r="50755" s="8" customFormat="1" x14ac:dyDescent="0.35"/>
    <row r="50756" s="8" customFormat="1" x14ac:dyDescent="0.35"/>
    <row r="50757" s="8" customFormat="1" x14ac:dyDescent="0.35"/>
    <row r="50758" s="8" customFormat="1" x14ac:dyDescent="0.35"/>
    <row r="50759" s="8" customFormat="1" x14ac:dyDescent="0.35"/>
    <row r="50760" s="8" customFormat="1" x14ac:dyDescent="0.35"/>
    <row r="50761" s="8" customFormat="1" x14ac:dyDescent="0.35"/>
    <row r="50762" s="8" customFormat="1" x14ac:dyDescent="0.35"/>
    <row r="50763" s="8" customFormat="1" x14ac:dyDescent="0.35"/>
    <row r="50764" s="8" customFormat="1" x14ac:dyDescent="0.35"/>
    <row r="50765" s="8" customFormat="1" x14ac:dyDescent="0.35"/>
    <row r="50766" s="8" customFormat="1" x14ac:dyDescent="0.35"/>
    <row r="50767" s="8" customFormat="1" x14ac:dyDescent="0.35"/>
    <row r="50768" s="8" customFormat="1" x14ac:dyDescent="0.35"/>
    <row r="50769" s="8" customFormat="1" x14ac:dyDescent="0.35"/>
    <row r="50770" s="8" customFormat="1" x14ac:dyDescent="0.35"/>
    <row r="50771" s="8" customFormat="1" x14ac:dyDescent="0.35"/>
    <row r="50772" s="8" customFormat="1" x14ac:dyDescent="0.35"/>
    <row r="50773" s="8" customFormat="1" x14ac:dyDescent="0.35"/>
    <row r="50774" s="8" customFormat="1" x14ac:dyDescent="0.35"/>
    <row r="50775" s="8" customFormat="1" x14ac:dyDescent="0.35"/>
    <row r="50776" s="8" customFormat="1" x14ac:dyDescent="0.35"/>
    <row r="50777" s="8" customFormat="1" x14ac:dyDescent="0.35"/>
    <row r="50778" s="8" customFormat="1" x14ac:dyDescent="0.35"/>
    <row r="50779" s="8" customFormat="1" x14ac:dyDescent="0.35"/>
    <row r="50780" s="8" customFormat="1" x14ac:dyDescent="0.35"/>
    <row r="50781" s="8" customFormat="1" x14ac:dyDescent="0.35"/>
    <row r="50782" s="8" customFormat="1" x14ac:dyDescent="0.35"/>
    <row r="50783" s="8" customFormat="1" x14ac:dyDescent="0.35"/>
    <row r="50784" s="8" customFormat="1" x14ac:dyDescent="0.35"/>
    <row r="50785" s="8" customFormat="1" x14ac:dyDescent="0.35"/>
    <row r="50786" s="8" customFormat="1" x14ac:dyDescent="0.35"/>
    <row r="50787" s="8" customFormat="1" x14ac:dyDescent="0.35"/>
    <row r="50788" s="8" customFormat="1" x14ac:dyDescent="0.35"/>
    <row r="50789" s="8" customFormat="1" x14ac:dyDescent="0.35"/>
    <row r="50790" s="8" customFormat="1" x14ac:dyDescent="0.35"/>
    <row r="50791" s="8" customFormat="1" x14ac:dyDescent="0.35"/>
    <row r="50792" s="8" customFormat="1" x14ac:dyDescent="0.35"/>
    <row r="50793" s="8" customFormat="1" x14ac:dyDescent="0.35"/>
    <row r="50794" s="8" customFormat="1" x14ac:dyDescent="0.35"/>
    <row r="50795" s="8" customFormat="1" x14ac:dyDescent="0.35"/>
    <row r="50796" s="8" customFormat="1" x14ac:dyDescent="0.35"/>
    <row r="50797" s="8" customFormat="1" x14ac:dyDescent="0.35"/>
    <row r="50798" s="8" customFormat="1" x14ac:dyDescent="0.35"/>
    <row r="50799" s="8" customFormat="1" x14ac:dyDescent="0.35"/>
    <row r="50800" s="8" customFormat="1" x14ac:dyDescent="0.35"/>
    <row r="50801" s="8" customFormat="1" x14ac:dyDescent="0.35"/>
    <row r="50802" s="8" customFormat="1" x14ac:dyDescent="0.35"/>
    <row r="50803" s="8" customFormat="1" x14ac:dyDescent="0.35"/>
    <row r="50804" s="8" customFormat="1" x14ac:dyDescent="0.35"/>
    <row r="50805" s="8" customFormat="1" x14ac:dyDescent="0.35"/>
    <row r="50806" s="8" customFormat="1" x14ac:dyDescent="0.35"/>
    <row r="50807" s="8" customFormat="1" x14ac:dyDescent="0.35"/>
    <row r="50808" s="8" customFormat="1" x14ac:dyDescent="0.35"/>
    <row r="50809" s="8" customFormat="1" x14ac:dyDescent="0.35"/>
    <row r="50810" s="8" customFormat="1" x14ac:dyDescent="0.35"/>
    <row r="50811" s="8" customFormat="1" x14ac:dyDescent="0.35"/>
    <row r="50812" s="8" customFormat="1" x14ac:dyDescent="0.35"/>
    <row r="50813" s="8" customFormat="1" x14ac:dyDescent="0.35"/>
    <row r="50814" s="8" customFormat="1" x14ac:dyDescent="0.35"/>
    <row r="50815" s="8" customFormat="1" x14ac:dyDescent="0.35"/>
    <row r="50816" s="8" customFormat="1" x14ac:dyDescent="0.35"/>
    <row r="50817" s="8" customFormat="1" x14ac:dyDescent="0.35"/>
    <row r="50818" s="8" customFormat="1" x14ac:dyDescent="0.35"/>
    <row r="50819" s="8" customFormat="1" x14ac:dyDescent="0.35"/>
    <row r="50820" s="8" customFormat="1" x14ac:dyDescent="0.35"/>
    <row r="50821" s="8" customFormat="1" x14ac:dyDescent="0.35"/>
    <row r="50822" s="8" customFormat="1" x14ac:dyDescent="0.35"/>
    <row r="50823" s="8" customFormat="1" x14ac:dyDescent="0.35"/>
    <row r="50824" s="8" customFormat="1" x14ac:dyDescent="0.35"/>
    <row r="50825" s="8" customFormat="1" x14ac:dyDescent="0.35"/>
    <row r="50826" s="8" customFormat="1" x14ac:dyDescent="0.35"/>
    <row r="50827" s="8" customFormat="1" x14ac:dyDescent="0.35"/>
    <row r="50828" s="8" customFormat="1" x14ac:dyDescent="0.35"/>
    <row r="50829" s="8" customFormat="1" x14ac:dyDescent="0.35"/>
    <row r="50830" s="8" customFormat="1" x14ac:dyDescent="0.35"/>
    <row r="50831" s="8" customFormat="1" x14ac:dyDescent="0.35"/>
    <row r="50832" s="8" customFormat="1" x14ac:dyDescent="0.35"/>
    <row r="50833" s="8" customFormat="1" x14ac:dyDescent="0.35"/>
    <row r="50834" s="8" customFormat="1" x14ac:dyDescent="0.35"/>
    <row r="50835" s="8" customFormat="1" x14ac:dyDescent="0.35"/>
    <row r="50836" s="8" customFormat="1" x14ac:dyDescent="0.35"/>
    <row r="50837" s="8" customFormat="1" x14ac:dyDescent="0.35"/>
    <row r="50838" s="8" customFormat="1" x14ac:dyDescent="0.35"/>
    <row r="50839" s="8" customFormat="1" x14ac:dyDescent="0.35"/>
    <row r="50840" s="8" customFormat="1" x14ac:dyDescent="0.35"/>
    <row r="50841" s="8" customFormat="1" x14ac:dyDescent="0.35"/>
    <row r="50842" s="8" customFormat="1" x14ac:dyDescent="0.35"/>
    <row r="50843" s="8" customFormat="1" x14ac:dyDescent="0.35"/>
    <row r="50844" s="8" customFormat="1" x14ac:dyDescent="0.35"/>
    <row r="50845" s="8" customFormat="1" x14ac:dyDescent="0.35"/>
    <row r="50846" s="8" customFormat="1" x14ac:dyDescent="0.35"/>
    <row r="50847" s="8" customFormat="1" x14ac:dyDescent="0.35"/>
    <row r="50848" s="8" customFormat="1" x14ac:dyDescent="0.35"/>
    <row r="50849" s="8" customFormat="1" x14ac:dyDescent="0.35"/>
    <row r="50850" s="8" customFormat="1" x14ac:dyDescent="0.35"/>
    <row r="50851" s="8" customFormat="1" x14ac:dyDescent="0.35"/>
    <row r="50852" s="8" customFormat="1" x14ac:dyDescent="0.35"/>
    <row r="50853" s="8" customFormat="1" x14ac:dyDescent="0.35"/>
    <row r="50854" s="8" customFormat="1" x14ac:dyDescent="0.35"/>
    <row r="50855" s="8" customFormat="1" x14ac:dyDescent="0.35"/>
    <row r="50856" s="8" customFormat="1" x14ac:dyDescent="0.35"/>
    <row r="50857" s="8" customFormat="1" x14ac:dyDescent="0.35"/>
    <row r="50858" s="8" customFormat="1" x14ac:dyDescent="0.35"/>
    <row r="50859" s="8" customFormat="1" x14ac:dyDescent="0.35"/>
    <row r="50860" s="8" customFormat="1" x14ac:dyDescent="0.35"/>
    <row r="50861" s="8" customFormat="1" x14ac:dyDescent="0.35"/>
    <row r="50862" s="8" customFormat="1" x14ac:dyDescent="0.35"/>
    <row r="50863" s="8" customFormat="1" x14ac:dyDescent="0.35"/>
    <row r="50864" s="8" customFormat="1" x14ac:dyDescent="0.35"/>
    <row r="50865" s="8" customFormat="1" x14ac:dyDescent="0.35"/>
    <row r="50866" s="8" customFormat="1" x14ac:dyDescent="0.35"/>
    <row r="50867" s="8" customFormat="1" x14ac:dyDescent="0.35"/>
    <row r="50868" s="8" customFormat="1" x14ac:dyDescent="0.35"/>
    <row r="50869" s="8" customFormat="1" x14ac:dyDescent="0.35"/>
    <row r="50870" s="8" customFormat="1" x14ac:dyDescent="0.35"/>
    <row r="50871" s="8" customFormat="1" x14ac:dyDescent="0.35"/>
    <row r="50872" s="8" customFormat="1" x14ac:dyDescent="0.35"/>
    <row r="50873" s="8" customFormat="1" x14ac:dyDescent="0.35"/>
    <row r="50874" s="8" customFormat="1" x14ac:dyDescent="0.35"/>
    <row r="50875" s="8" customFormat="1" x14ac:dyDescent="0.35"/>
    <row r="50876" s="8" customFormat="1" x14ac:dyDescent="0.35"/>
    <row r="50877" s="8" customFormat="1" x14ac:dyDescent="0.35"/>
    <row r="50878" s="8" customFormat="1" x14ac:dyDescent="0.35"/>
    <row r="50879" s="8" customFormat="1" x14ac:dyDescent="0.35"/>
    <row r="50880" s="8" customFormat="1" x14ac:dyDescent="0.35"/>
    <row r="50881" s="8" customFormat="1" x14ac:dyDescent="0.35"/>
    <row r="50882" s="8" customFormat="1" x14ac:dyDescent="0.35"/>
    <row r="50883" s="8" customFormat="1" x14ac:dyDescent="0.35"/>
    <row r="50884" s="8" customFormat="1" x14ac:dyDescent="0.35"/>
    <row r="50885" s="8" customFormat="1" x14ac:dyDescent="0.35"/>
    <row r="50886" s="8" customFormat="1" x14ac:dyDescent="0.35"/>
    <row r="50887" s="8" customFormat="1" x14ac:dyDescent="0.35"/>
    <row r="50888" s="8" customFormat="1" x14ac:dyDescent="0.35"/>
    <row r="50889" s="8" customFormat="1" x14ac:dyDescent="0.35"/>
    <row r="50890" s="8" customFormat="1" x14ac:dyDescent="0.35"/>
    <row r="50891" s="8" customFormat="1" x14ac:dyDescent="0.35"/>
    <row r="50892" s="8" customFormat="1" x14ac:dyDescent="0.35"/>
    <row r="50893" s="8" customFormat="1" x14ac:dyDescent="0.35"/>
    <row r="50894" s="8" customFormat="1" x14ac:dyDescent="0.35"/>
    <row r="50895" s="8" customFormat="1" x14ac:dyDescent="0.35"/>
    <row r="50896" s="8" customFormat="1" x14ac:dyDescent="0.35"/>
    <row r="50897" s="8" customFormat="1" x14ac:dyDescent="0.35"/>
    <row r="50898" s="8" customFormat="1" x14ac:dyDescent="0.35"/>
    <row r="50899" s="8" customFormat="1" x14ac:dyDescent="0.35"/>
    <row r="50900" s="8" customFormat="1" x14ac:dyDescent="0.35"/>
    <row r="50901" s="8" customFormat="1" x14ac:dyDescent="0.35"/>
    <row r="50902" s="8" customFormat="1" x14ac:dyDescent="0.35"/>
    <row r="50903" s="8" customFormat="1" x14ac:dyDescent="0.35"/>
    <row r="50904" s="8" customFormat="1" x14ac:dyDescent="0.35"/>
    <row r="50905" s="8" customFormat="1" x14ac:dyDescent="0.35"/>
    <row r="50906" s="8" customFormat="1" x14ac:dyDescent="0.35"/>
    <row r="50907" s="8" customFormat="1" x14ac:dyDescent="0.35"/>
    <row r="50908" s="8" customFormat="1" x14ac:dyDescent="0.35"/>
    <row r="50909" s="8" customFormat="1" x14ac:dyDescent="0.35"/>
    <row r="50910" s="8" customFormat="1" x14ac:dyDescent="0.35"/>
    <row r="50911" s="8" customFormat="1" x14ac:dyDescent="0.35"/>
    <row r="50912" s="8" customFormat="1" x14ac:dyDescent="0.35"/>
    <row r="50913" s="8" customFormat="1" x14ac:dyDescent="0.35"/>
    <row r="50914" s="8" customFormat="1" x14ac:dyDescent="0.35"/>
    <row r="50915" s="8" customFormat="1" x14ac:dyDescent="0.35"/>
    <row r="50916" s="8" customFormat="1" x14ac:dyDescent="0.35"/>
    <row r="50917" s="8" customFormat="1" x14ac:dyDescent="0.35"/>
    <row r="50918" s="8" customFormat="1" x14ac:dyDescent="0.35"/>
    <row r="50919" s="8" customFormat="1" x14ac:dyDescent="0.35"/>
    <row r="50920" s="8" customFormat="1" x14ac:dyDescent="0.35"/>
    <row r="50921" s="8" customFormat="1" x14ac:dyDescent="0.35"/>
    <row r="50922" s="8" customFormat="1" x14ac:dyDescent="0.35"/>
    <row r="50923" s="8" customFormat="1" x14ac:dyDescent="0.35"/>
    <row r="50924" s="8" customFormat="1" x14ac:dyDescent="0.35"/>
    <row r="50925" s="8" customFormat="1" x14ac:dyDescent="0.35"/>
    <row r="50926" s="8" customFormat="1" x14ac:dyDescent="0.35"/>
    <row r="50927" s="8" customFormat="1" x14ac:dyDescent="0.35"/>
    <row r="50928" s="8" customFormat="1" x14ac:dyDescent="0.35"/>
    <row r="50929" s="8" customFormat="1" x14ac:dyDescent="0.35"/>
    <row r="50930" s="8" customFormat="1" x14ac:dyDescent="0.35"/>
    <row r="50931" s="8" customFormat="1" x14ac:dyDescent="0.35"/>
    <row r="50932" s="8" customFormat="1" x14ac:dyDescent="0.35"/>
    <row r="50933" s="8" customFormat="1" x14ac:dyDescent="0.35"/>
    <row r="50934" s="8" customFormat="1" x14ac:dyDescent="0.35"/>
    <row r="50935" s="8" customFormat="1" x14ac:dyDescent="0.35"/>
    <row r="50936" s="8" customFormat="1" x14ac:dyDescent="0.35"/>
    <row r="50937" s="8" customFormat="1" x14ac:dyDescent="0.35"/>
    <row r="50938" s="8" customFormat="1" x14ac:dyDescent="0.35"/>
    <row r="50939" s="8" customFormat="1" x14ac:dyDescent="0.35"/>
    <row r="50940" s="8" customFormat="1" x14ac:dyDescent="0.35"/>
    <row r="50941" s="8" customFormat="1" x14ac:dyDescent="0.35"/>
    <row r="50942" s="8" customFormat="1" x14ac:dyDescent="0.35"/>
    <row r="50943" s="8" customFormat="1" x14ac:dyDescent="0.35"/>
    <row r="50944" s="8" customFormat="1" x14ac:dyDescent="0.35"/>
    <row r="50945" s="8" customFormat="1" x14ac:dyDescent="0.35"/>
    <row r="50946" s="8" customFormat="1" x14ac:dyDescent="0.35"/>
    <row r="50947" s="8" customFormat="1" x14ac:dyDescent="0.35"/>
    <row r="50948" s="8" customFormat="1" x14ac:dyDescent="0.35"/>
    <row r="50949" s="8" customFormat="1" x14ac:dyDescent="0.35"/>
    <row r="50950" s="8" customFormat="1" x14ac:dyDescent="0.35"/>
    <row r="50951" s="8" customFormat="1" x14ac:dyDescent="0.35"/>
    <row r="50952" s="8" customFormat="1" x14ac:dyDescent="0.35"/>
    <row r="50953" s="8" customFormat="1" x14ac:dyDescent="0.35"/>
    <row r="50954" s="8" customFormat="1" x14ac:dyDescent="0.35"/>
    <row r="50955" s="8" customFormat="1" x14ac:dyDescent="0.35"/>
    <row r="50956" s="8" customFormat="1" x14ac:dyDescent="0.35"/>
    <row r="50957" s="8" customFormat="1" x14ac:dyDescent="0.35"/>
    <row r="50958" s="8" customFormat="1" x14ac:dyDescent="0.35"/>
    <row r="50959" s="8" customFormat="1" x14ac:dyDescent="0.35"/>
    <row r="50960" s="8" customFormat="1" x14ac:dyDescent="0.35"/>
    <row r="50961" s="8" customFormat="1" x14ac:dyDescent="0.35"/>
    <row r="50962" s="8" customFormat="1" x14ac:dyDescent="0.35"/>
    <row r="50963" s="8" customFormat="1" x14ac:dyDescent="0.35"/>
    <row r="50964" s="8" customFormat="1" x14ac:dyDescent="0.35"/>
    <row r="50965" s="8" customFormat="1" x14ac:dyDescent="0.35"/>
    <row r="50966" s="8" customFormat="1" x14ac:dyDescent="0.35"/>
    <row r="50967" s="8" customFormat="1" x14ac:dyDescent="0.35"/>
    <row r="50968" s="8" customFormat="1" x14ac:dyDescent="0.35"/>
    <row r="50969" s="8" customFormat="1" x14ac:dyDescent="0.35"/>
    <row r="50970" s="8" customFormat="1" x14ac:dyDescent="0.35"/>
    <row r="50971" s="8" customFormat="1" x14ac:dyDescent="0.35"/>
    <row r="50972" s="8" customFormat="1" x14ac:dyDescent="0.35"/>
    <row r="50973" s="8" customFormat="1" x14ac:dyDescent="0.35"/>
    <row r="50974" s="8" customFormat="1" x14ac:dyDescent="0.35"/>
    <row r="50975" s="8" customFormat="1" x14ac:dyDescent="0.35"/>
    <row r="50976" s="8" customFormat="1" x14ac:dyDescent="0.35"/>
    <row r="50977" s="8" customFormat="1" x14ac:dyDescent="0.35"/>
    <row r="50978" s="8" customFormat="1" x14ac:dyDescent="0.35"/>
    <row r="50979" s="8" customFormat="1" x14ac:dyDescent="0.35"/>
    <row r="50980" s="8" customFormat="1" x14ac:dyDescent="0.35"/>
    <row r="50981" s="8" customFormat="1" x14ac:dyDescent="0.35"/>
    <row r="50982" s="8" customFormat="1" x14ac:dyDescent="0.35"/>
    <row r="50983" s="8" customFormat="1" x14ac:dyDescent="0.35"/>
    <row r="50984" s="8" customFormat="1" x14ac:dyDescent="0.35"/>
    <row r="50985" s="8" customFormat="1" x14ac:dyDescent="0.35"/>
    <row r="50986" s="8" customFormat="1" x14ac:dyDescent="0.35"/>
    <row r="50987" s="8" customFormat="1" x14ac:dyDescent="0.35"/>
    <row r="50988" s="8" customFormat="1" x14ac:dyDescent="0.35"/>
    <row r="50989" s="8" customFormat="1" x14ac:dyDescent="0.35"/>
    <row r="50990" s="8" customFormat="1" x14ac:dyDescent="0.35"/>
    <row r="50991" s="8" customFormat="1" x14ac:dyDescent="0.35"/>
    <row r="50992" s="8" customFormat="1" x14ac:dyDescent="0.35"/>
    <row r="50993" s="8" customFormat="1" x14ac:dyDescent="0.35"/>
    <row r="50994" s="8" customFormat="1" x14ac:dyDescent="0.35"/>
    <row r="50995" s="8" customFormat="1" x14ac:dyDescent="0.35"/>
    <row r="50996" s="8" customFormat="1" x14ac:dyDescent="0.35"/>
    <row r="50997" s="8" customFormat="1" x14ac:dyDescent="0.35"/>
    <row r="50998" s="8" customFormat="1" x14ac:dyDescent="0.35"/>
    <row r="50999" s="8" customFormat="1" x14ac:dyDescent="0.35"/>
    <row r="51000" s="8" customFormat="1" x14ac:dyDescent="0.35"/>
    <row r="51001" s="8" customFormat="1" x14ac:dyDescent="0.35"/>
    <row r="51002" s="8" customFormat="1" x14ac:dyDescent="0.35"/>
    <row r="51003" s="8" customFormat="1" x14ac:dyDescent="0.35"/>
    <row r="51004" s="8" customFormat="1" x14ac:dyDescent="0.35"/>
    <row r="51005" s="8" customFormat="1" x14ac:dyDescent="0.35"/>
    <row r="51006" s="8" customFormat="1" x14ac:dyDescent="0.35"/>
    <row r="51007" s="8" customFormat="1" x14ac:dyDescent="0.35"/>
    <row r="51008" s="8" customFormat="1" x14ac:dyDescent="0.35"/>
    <row r="51009" s="8" customFormat="1" x14ac:dyDescent="0.35"/>
    <row r="51010" s="8" customFormat="1" x14ac:dyDescent="0.35"/>
    <row r="51011" s="8" customFormat="1" x14ac:dyDescent="0.35"/>
    <row r="51012" s="8" customFormat="1" x14ac:dyDescent="0.35"/>
    <row r="51013" s="8" customFormat="1" x14ac:dyDescent="0.35"/>
    <row r="51014" s="8" customFormat="1" x14ac:dyDescent="0.35"/>
    <row r="51015" s="8" customFormat="1" x14ac:dyDescent="0.35"/>
    <row r="51016" s="8" customFormat="1" x14ac:dyDescent="0.35"/>
    <row r="51017" s="8" customFormat="1" x14ac:dyDescent="0.35"/>
    <row r="51018" s="8" customFormat="1" x14ac:dyDescent="0.35"/>
    <row r="51019" s="8" customFormat="1" x14ac:dyDescent="0.35"/>
    <row r="51020" s="8" customFormat="1" x14ac:dyDescent="0.35"/>
    <row r="51021" s="8" customFormat="1" x14ac:dyDescent="0.35"/>
    <row r="51022" s="8" customFormat="1" x14ac:dyDescent="0.35"/>
    <row r="51023" s="8" customFormat="1" x14ac:dyDescent="0.35"/>
    <row r="51024" s="8" customFormat="1" x14ac:dyDescent="0.35"/>
    <row r="51025" s="8" customFormat="1" x14ac:dyDescent="0.35"/>
    <row r="51026" s="8" customFormat="1" x14ac:dyDescent="0.35"/>
    <row r="51027" s="8" customFormat="1" x14ac:dyDescent="0.35"/>
    <row r="51028" s="8" customFormat="1" x14ac:dyDescent="0.35"/>
    <row r="51029" s="8" customFormat="1" x14ac:dyDescent="0.35"/>
    <row r="51030" s="8" customFormat="1" x14ac:dyDescent="0.35"/>
    <row r="51031" s="8" customFormat="1" x14ac:dyDescent="0.35"/>
    <row r="51032" s="8" customFormat="1" x14ac:dyDescent="0.35"/>
    <row r="51033" s="8" customFormat="1" x14ac:dyDescent="0.35"/>
    <row r="51034" s="8" customFormat="1" x14ac:dyDescent="0.35"/>
    <row r="51035" s="8" customFormat="1" x14ac:dyDescent="0.35"/>
    <row r="51036" s="8" customFormat="1" x14ac:dyDescent="0.35"/>
    <row r="51037" s="8" customFormat="1" x14ac:dyDescent="0.35"/>
    <row r="51038" s="8" customFormat="1" x14ac:dyDescent="0.35"/>
    <row r="51039" s="8" customFormat="1" x14ac:dyDescent="0.35"/>
    <row r="51040" s="8" customFormat="1" x14ac:dyDescent="0.35"/>
    <row r="51041" s="8" customFormat="1" x14ac:dyDescent="0.35"/>
    <row r="51042" s="8" customFormat="1" x14ac:dyDescent="0.35"/>
    <row r="51043" s="8" customFormat="1" x14ac:dyDescent="0.35"/>
    <row r="51044" s="8" customFormat="1" x14ac:dyDescent="0.35"/>
    <row r="51045" s="8" customFormat="1" x14ac:dyDescent="0.35"/>
    <row r="51046" s="8" customFormat="1" x14ac:dyDescent="0.35"/>
    <row r="51047" s="8" customFormat="1" x14ac:dyDescent="0.35"/>
    <row r="51048" s="8" customFormat="1" x14ac:dyDescent="0.35"/>
    <row r="51049" s="8" customFormat="1" x14ac:dyDescent="0.35"/>
    <row r="51050" s="8" customFormat="1" x14ac:dyDescent="0.35"/>
    <row r="51051" s="8" customFormat="1" x14ac:dyDescent="0.35"/>
    <row r="51052" s="8" customFormat="1" x14ac:dyDescent="0.35"/>
    <row r="51053" s="8" customFormat="1" x14ac:dyDescent="0.35"/>
    <row r="51054" s="8" customFormat="1" x14ac:dyDescent="0.35"/>
    <row r="51055" s="8" customFormat="1" x14ac:dyDescent="0.35"/>
    <row r="51056" s="8" customFormat="1" x14ac:dyDescent="0.35"/>
    <row r="51057" s="8" customFormat="1" x14ac:dyDescent="0.35"/>
    <row r="51058" s="8" customFormat="1" x14ac:dyDescent="0.35"/>
    <row r="51059" s="8" customFormat="1" x14ac:dyDescent="0.35"/>
    <row r="51060" s="8" customFormat="1" x14ac:dyDescent="0.35"/>
    <row r="51061" s="8" customFormat="1" x14ac:dyDescent="0.35"/>
    <row r="51062" s="8" customFormat="1" x14ac:dyDescent="0.35"/>
    <row r="51063" s="8" customFormat="1" x14ac:dyDescent="0.35"/>
    <row r="51064" s="8" customFormat="1" x14ac:dyDescent="0.35"/>
    <row r="51065" s="8" customFormat="1" x14ac:dyDescent="0.35"/>
    <row r="51066" s="8" customFormat="1" x14ac:dyDescent="0.35"/>
    <row r="51067" s="8" customFormat="1" x14ac:dyDescent="0.35"/>
    <row r="51068" s="8" customFormat="1" x14ac:dyDescent="0.35"/>
    <row r="51069" s="8" customFormat="1" x14ac:dyDescent="0.35"/>
    <row r="51070" s="8" customFormat="1" x14ac:dyDescent="0.35"/>
    <row r="51071" s="8" customFormat="1" x14ac:dyDescent="0.35"/>
    <row r="51072" s="8" customFormat="1" x14ac:dyDescent="0.35"/>
    <row r="51073" s="8" customFormat="1" x14ac:dyDescent="0.35"/>
    <row r="51074" s="8" customFormat="1" x14ac:dyDescent="0.35"/>
    <row r="51075" s="8" customFormat="1" x14ac:dyDescent="0.35"/>
    <row r="51076" s="8" customFormat="1" x14ac:dyDescent="0.35"/>
    <row r="51077" s="8" customFormat="1" x14ac:dyDescent="0.35"/>
    <row r="51078" s="8" customFormat="1" x14ac:dyDescent="0.35"/>
    <row r="51079" s="8" customFormat="1" x14ac:dyDescent="0.35"/>
    <row r="51080" s="8" customFormat="1" x14ac:dyDescent="0.35"/>
    <row r="51081" s="8" customFormat="1" x14ac:dyDescent="0.35"/>
    <row r="51082" s="8" customFormat="1" x14ac:dyDescent="0.35"/>
    <row r="51083" s="8" customFormat="1" x14ac:dyDescent="0.35"/>
    <row r="51084" s="8" customFormat="1" x14ac:dyDescent="0.35"/>
    <row r="51085" s="8" customFormat="1" x14ac:dyDescent="0.35"/>
    <row r="51086" s="8" customFormat="1" x14ac:dyDescent="0.35"/>
    <row r="51087" s="8" customFormat="1" x14ac:dyDescent="0.35"/>
    <row r="51088" s="8" customFormat="1" x14ac:dyDescent="0.35"/>
    <row r="51089" s="8" customFormat="1" x14ac:dyDescent="0.35"/>
    <row r="51090" s="8" customFormat="1" x14ac:dyDescent="0.35"/>
    <row r="51091" s="8" customFormat="1" x14ac:dyDescent="0.35"/>
    <row r="51092" s="8" customFormat="1" x14ac:dyDescent="0.35"/>
    <row r="51093" s="8" customFormat="1" x14ac:dyDescent="0.35"/>
    <row r="51094" s="8" customFormat="1" x14ac:dyDescent="0.35"/>
    <row r="51095" s="8" customFormat="1" x14ac:dyDescent="0.35"/>
    <row r="51096" s="8" customFormat="1" x14ac:dyDescent="0.35"/>
    <row r="51097" s="8" customFormat="1" x14ac:dyDescent="0.35"/>
    <row r="51098" s="8" customFormat="1" x14ac:dyDescent="0.35"/>
    <row r="51099" s="8" customFormat="1" x14ac:dyDescent="0.35"/>
    <row r="51100" s="8" customFormat="1" x14ac:dyDescent="0.35"/>
    <row r="51101" s="8" customFormat="1" x14ac:dyDescent="0.35"/>
    <row r="51102" s="8" customFormat="1" x14ac:dyDescent="0.35"/>
    <row r="51103" s="8" customFormat="1" x14ac:dyDescent="0.35"/>
    <row r="51104" s="8" customFormat="1" x14ac:dyDescent="0.35"/>
    <row r="51105" s="8" customFormat="1" x14ac:dyDescent="0.35"/>
    <row r="51106" s="8" customFormat="1" x14ac:dyDescent="0.35"/>
    <row r="51107" s="8" customFormat="1" x14ac:dyDescent="0.35"/>
    <row r="51108" s="8" customFormat="1" x14ac:dyDescent="0.35"/>
    <row r="51109" s="8" customFormat="1" x14ac:dyDescent="0.35"/>
    <row r="51110" s="8" customFormat="1" x14ac:dyDescent="0.35"/>
    <row r="51111" s="8" customFormat="1" x14ac:dyDescent="0.35"/>
    <row r="51112" s="8" customFormat="1" x14ac:dyDescent="0.35"/>
    <row r="51113" s="8" customFormat="1" x14ac:dyDescent="0.35"/>
    <row r="51114" s="8" customFormat="1" x14ac:dyDescent="0.35"/>
    <row r="51115" s="8" customFormat="1" x14ac:dyDescent="0.35"/>
    <row r="51116" s="8" customFormat="1" x14ac:dyDescent="0.35"/>
    <row r="51117" s="8" customFormat="1" x14ac:dyDescent="0.35"/>
    <row r="51118" s="8" customFormat="1" x14ac:dyDescent="0.35"/>
    <row r="51119" s="8" customFormat="1" x14ac:dyDescent="0.35"/>
    <row r="51120" s="8" customFormat="1" x14ac:dyDescent="0.35"/>
    <row r="51121" s="8" customFormat="1" x14ac:dyDescent="0.35"/>
    <row r="51122" s="8" customFormat="1" x14ac:dyDescent="0.35"/>
    <row r="51123" s="8" customFormat="1" x14ac:dyDescent="0.35"/>
    <row r="51124" s="8" customFormat="1" x14ac:dyDescent="0.35"/>
    <row r="51125" s="8" customFormat="1" x14ac:dyDescent="0.35"/>
    <row r="51126" s="8" customFormat="1" x14ac:dyDescent="0.35"/>
    <row r="51127" s="8" customFormat="1" x14ac:dyDescent="0.35"/>
    <row r="51128" s="8" customFormat="1" x14ac:dyDescent="0.35"/>
    <row r="51129" s="8" customFormat="1" x14ac:dyDescent="0.35"/>
    <row r="51130" s="8" customFormat="1" x14ac:dyDescent="0.35"/>
    <row r="51131" s="8" customFormat="1" x14ac:dyDescent="0.35"/>
    <row r="51132" s="8" customFormat="1" x14ac:dyDescent="0.35"/>
    <row r="51133" s="8" customFormat="1" x14ac:dyDescent="0.35"/>
    <row r="51134" s="8" customFormat="1" x14ac:dyDescent="0.35"/>
    <row r="51135" s="8" customFormat="1" x14ac:dyDescent="0.35"/>
    <row r="51136" s="8" customFormat="1" x14ac:dyDescent="0.35"/>
    <row r="51137" s="8" customFormat="1" x14ac:dyDescent="0.35"/>
    <row r="51138" s="8" customFormat="1" x14ac:dyDescent="0.35"/>
    <row r="51139" s="8" customFormat="1" x14ac:dyDescent="0.35"/>
    <row r="51140" s="8" customFormat="1" x14ac:dyDescent="0.35"/>
    <row r="51141" s="8" customFormat="1" x14ac:dyDescent="0.35"/>
    <row r="51142" s="8" customFormat="1" x14ac:dyDescent="0.35"/>
    <row r="51143" s="8" customFormat="1" x14ac:dyDescent="0.35"/>
    <row r="51144" s="8" customFormat="1" x14ac:dyDescent="0.35"/>
    <row r="51145" s="8" customFormat="1" x14ac:dyDescent="0.35"/>
    <row r="51146" s="8" customFormat="1" x14ac:dyDescent="0.35"/>
    <row r="51147" s="8" customFormat="1" x14ac:dyDescent="0.35"/>
    <row r="51148" s="8" customFormat="1" x14ac:dyDescent="0.35"/>
    <row r="51149" s="8" customFormat="1" x14ac:dyDescent="0.35"/>
    <row r="51150" s="8" customFormat="1" x14ac:dyDescent="0.35"/>
    <row r="51151" s="8" customFormat="1" x14ac:dyDescent="0.35"/>
    <row r="51152" s="8" customFormat="1" x14ac:dyDescent="0.35"/>
    <row r="51153" s="8" customFormat="1" x14ac:dyDescent="0.35"/>
    <row r="51154" s="8" customFormat="1" x14ac:dyDescent="0.35"/>
    <row r="51155" s="8" customFormat="1" x14ac:dyDescent="0.35"/>
    <row r="51156" s="8" customFormat="1" x14ac:dyDescent="0.35"/>
    <row r="51157" s="8" customFormat="1" x14ac:dyDescent="0.35"/>
    <row r="51158" s="8" customFormat="1" x14ac:dyDescent="0.35"/>
    <row r="51159" s="8" customFormat="1" x14ac:dyDescent="0.35"/>
    <row r="51160" s="8" customFormat="1" x14ac:dyDescent="0.35"/>
    <row r="51161" s="8" customFormat="1" x14ac:dyDescent="0.35"/>
    <row r="51162" s="8" customFormat="1" x14ac:dyDescent="0.35"/>
    <row r="51163" s="8" customFormat="1" x14ac:dyDescent="0.35"/>
    <row r="51164" s="8" customFormat="1" x14ac:dyDescent="0.35"/>
    <row r="51165" s="8" customFormat="1" x14ac:dyDescent="0.35"/>
    <row r="51166" s="8" customFormat="1" x14ac:dyDescent="0.35"/>
    <row r="51167" s="8" customFormat="1" x14ac:dyDescent="0.35"/>
    <row r="51168" s="8" customFormat="1" x14ac:dyDescent="0.35"/>
    <row r="51169" s="8" customFormat="1" x14ac:dyDescent="0.35"/>
    <row r="51170" s="8" customFormat="1" x14ac:dyDescent="0.35"/>
    <row r="51171" s="8" customFormat="1" x14ac:dyDescent="0.35"/>
    <row r="51172" s="8" customFormat="1" x14ac:dyDescent="0.35"/>
    <row r="51173" s="8" customFormat="1" x14ac:dyDescent="0.35"/>
    <row r="51174" s="8" customFormat="1" x14ac:dyDescent="0.35"/>
    <row r="51175" s="8" customFormat="1" x14ac:dyDescent="0.35"/>
    <row r="51176" s="8" customFormat="1" x14ac:dyDescent="0.35"/>
    <row r="51177" s="8" customFormat="1" x14ac:dyDescent="0.35"/>
    <row r="51178" s="8" customFormat="1" x14ac:dyDescent="0.35"/>
    <row r="51179" s="8" customFormat="1" x14ac:dyDescent="0.35"/>
    <row r="51180" s="8" customFormat="1" x14ac:dyDescent="0.35"/>
    <row r="51181" s="8" customFormat="1" x14ac:dyDescent="0.35"/>
    <row r="51182" s="8" customFormat="1" x14ac:dyDescent="0.35"/>
    <row r="51183" s="8" customFormat="1" x14ac:dyDescent="0.35"/>
    <row r="51184" s="8" customFormat="1" x14ac:dyDescent="0.35"/>
    <row r="51185" s="8" customFormat="1" x14ac:dyDescent="0.35"/>
    <row r="51186" s="8" customFormat="1" x14ac:dyDescent="0.35"/>
    <row r="51187" s="8" customFormat="1" x14ac:dyDescent="0.35"/>
    <row r="51188" s="8" customFormat="1" x14ac:dyDescent="0.35"/>
    <row r="51189" s="8" customFormat="1" x14ac:dyDescent="0.35"/>
    <row r="51190" s="8" customFormat="1" x14ac:dyDescent="0.35"/>
    <row r="51191" s="8" customFormat="1" x14ac:dyDescent="0.35"/>
    <row r="51192" s="8" customFormat="1" x14ac:dyDescent="0.35"/>
    <row r="51193" s="8" customFormat="1" x14ac:dyDescent="0.35"/>
    <row r="51194" s="8" customFormat="1" x14ac:dyDescent="0.35"/>
    <row r="51195" s="8" customFormat="1" x14ac:dyDescent="0.35"/>
    <row r="51196" s="8" customFormat="1" x14ac:dyDescent="0.35"/>
    <row r="51197" s="8" customFormat="1" x14ac:dyDescent="0.35"/>
    <row r="51198" s="8" customFormat="1" x14ac:dyDescent="0.35"/>
    <row r="51199" s="8" customFormat="1" x14ac:dyDescent="0.35"/>
    <row r="51200" s="8" customFormat="1" x14ac:dyDescent="0.35"/>
    <row r="51201" s="8" customFormat="1" x14ac:dyDescent="0.35"/>
    <row r="51202" s="8" customFormat="1" x14ac:dyDescent="0.35"/>
    <row r="51203" s="8" customFormat="1" x14ac:dyDescent="0.35"/>
    <row r="51204" s="8" customFormat="1" x14ac:dyDescent="0.35"/>
    <row r="51205" s="8" customFormat="1" x14ac:dyDescent="0.35"/>
    <row r="51206" s="8" customFormat="1" x14ac:dyDescent="0.35"/>
    <row r="51207" s="8" customFormat="1" x14ac:dyDescent="0.35"/>
    <row r="51208" s="8" customFormat="1" x14ac:dyDescent="0.35"/>
    <row r="51209" s="8" customFormat="1" x14ac:dyDescent="0.35"/>
    <row r="51210" s="8" customFormat="1" x14ac:dyDescent="0.35"/>
    <row r="51211" s="8" customFormat="1" x14ac:dyDescent="0.35"/>
    <row r="51212" s="8" customFormat="1" x14ac:dyDescent="0.35"/>
    <row r="51213" s="8" customFormat="1" x14ac:dyDescent="0.35"/>
    <row r="51214" s="8" customFormat="1" x14ac:dyDescent="0.35"/>
    <row r="51215" s="8" customFormat="1" x14ac:dyDescent="0.35"/>
    <row r="51216" s="8" customFormat="1" x14ac:dyDescent="0.35"/>
    <row r="51217" s="8" customFormat="1" x14ac:dyDescent="0.35"/>
    <row r="51218" s="8" customFormat="1" x14ac:dyDescent="0.35"/>
    <row r="51219" s="8" customFormat="1" x14ac:dyDescent="0.35"/>
    <row r="51220" s="8" customFormat="1" x14ac:dyDescent="0.35"/>
    <row r="51221" s="8" customFormat="1" x14ac:dyDescent="0.35"/>
    <row r="51222" s="8" customFormat="1" x14ac:dyDescent="0.35"/>
    <row r="51223" s="8" customFormat="1" x14ac:dyDescent="0.35"/>
    <row r="51224" s="8" customFormat="1" x14ac:dyDescent="0.35"/>
    <row r="51225" s="8" customFormat="1" x14ac:dyDescent="0.35"/>
    <row r="51226" s="8" customFormat="1" x14ac:dyDescent="0.35"/>
    <row r="51227" s="8" customFormat="1" x14ac:dyDescent="0.35"/>
    <row r="51228" s="8" customFormat="1" x14ac:dyDescent="0.35"/>
    <row r="51229" s="8" customFormat="1" x14ac:dyDescent="0.35"/>
    <row r="51230" s="8" customFormat="1" x14ac:dyDescent="0.35"/>
    <row r="51231" s="8" customFormat="1" x14ac:dyDescent="0.35"/>
    <row r="51232" s="8" customFormat="1" x14ac:dyDescent="0.35"/>
    <row r="51233" s="8" customFormat="1" x14ac:dyDescent="0.35"/>
    <row r="51234" s="8" customFormat="1" x14ac:dyDescent="0.35"/>
    <row r="51235" s="8" customFormat="1" x14ac:dyDescent="0.35"/>
    <row r="51236" s="8" customFormat="1" x14ac:dyDescent="0.35"/>
    <row r="51237" s="8" customFormat="1" x14ac:dyDescent="0.35"/>
    <row r="51238" s="8" customFormat="1" x14ac:dyDescent="0.35"/>
    <row r="51239" s="8" customFormat="1" x14ac:dyDescent="0.35"/>
    <row r="51240" s="8" customFormat="1" x14ac:dyDescent="0.35"/>
    <row r="51241" s="8" customFormat="1" x14ac:dyDescent="0.35"/>
    <row r="51242" s="8" customFormat="1" x14ac:dyDescent="0.35"/>
    <row r="51243" s="8" customFormat="1" x14ac:dyDescent="0.35"/>
    <row r="51244" s="8" customFormat="1" x14ac:dyDescent="0.35"/>
    <row r="51245" s="8" customFormat="1" x14ac:dyDescent="0.35"/>
    <row r="51246" s="8" customFormat="1" x14ac:dyDescent="0.35"/>
    <row r="51247" s="8" customFormat="1" x14ac:dyDescent="0.35"/>
    <row r="51248" s="8" customFormat="1" x14ac:dyDescent="0.35"/>
    <row r="51249" s="8" customFormat="1" x14ac:dyDescent="0.35"/>
    <row r="51250" s="8" customFormat="1" x14ac:dyDescent="0.35"/>
    <row r="51251" s="8" customFormat="1" x14ac:dyDescent="0.35"/>
    <row r="51252" s="8" customFormat="1" x14ac:dyDescent="0.35"/>
    <row r="51253" s="8" customFormat="1" x14ac:dyDescent="0.35"/>
    <row r="51254" s="8" customFormat="1" x14ac:dyDescent="0.35"/>
    <row r="51255" s="8" customFormat="1" x14ac:dyDescent="0.35"/>
    <row r="51256" s="8" customFormat="1" x14ac:dyDescent="0.35"/>
    <row r="51257" s="8" customFormat="1" x14ac:dyDescent="0.35"/>
    <row r="51258" s="8" customFormat="1" x14ac:dyDescent="0.35"/>
    <row r="51259" s="8" customFormat="1" x14ac:dyDescent="0.35"/>
    <row r="51260" s="8" customFormat="1" x14ac:dyDescent="0.35"/>
    <row r="51261" s="8" customFormat="1" x14ac:dyDescent="0.35"/>
    <row r="51262" s="8" customFormat="1" x14ac:dyDescent="0.35"/>
    <row r="51263" s="8" customFormat="1" x14ac:dyDescent="0.35"/>
    <row r="51264" s="8" customFormat="1" x14ac:dyDescent="0.35"/>
    <row r="51265" s="8" customFormat="1" x14ac:dyDescent="0.35"/>
    <row r="51266" s="8" customFormat="1" x14ac:dyDescent="0.35"/>
    <row r="51267" s="8" customFormat="1" x14ac:dyDescent="0.35"/>
    <row r="51268" s="8" customFormat="1" x14ac:dyDescent="0.35"/>
    <row r="51269" s="8" customFormat="1" x14ac:dyDescent="0.35"/>
    <row r="51270" s="8" customFormat="1" x14ac:dyDescent="0.35"/>
    <row r="51271" s="8" customFormat="1" x14ac:dyDescent="0.35"/>
    <row r="51272" s="8" customFormat="1" x14ac:dyDescent="0.35"/>
    <row r="51273" s="8" customFormat="1" x14ac:dyDescent="0.35"/>
    <row r="51274" s="8" customFormat="1" x14ac:dyDescent="0.35"/>
    <row r="51275" s="8" customFormat="1" x14ac:dyDescent="0.35"/>
    <row r="51276" s="8" customFormat="1" x14ac:dyDescent="0.35"/>
    <row r="51277" s="8" customFormat="1" x14ac:dyDescent="0.35"/>
    <row r="51278" s="8" customFormat="1" x14ac:dyDescent="0.35"/>
    <row r="51279" s="8" customFormat="1" x14ac:dyDescent="0.35"/>
    <row r="51280" s="8" customFormat="1" x14ac:dyDescent="0.35"/>
    <row r="51281" s="8" customFormat="1" x14ac:dyDescent="0.35"/>
    <row r="51282" s="8" customFormat="1" x14ac:dyDescent="0.35"/>
    <row r="51283" s="8" customFormat="1" x14ac:dyDescent="0.35"/>
    <row r="51284" s="8" customFormat="1" x14ac:dyDescent="0.35"/>
    <row r="51285" s="8" customFormat="1" x14ac:dyDescent="0.35"/>
    <row r="51286" s="8" customFormat="1" x14ac:dyDescent="0.35"/>
    <row r="51287" s="8" customFormat="1" x14ac:dyDescent="0.35"/>
    <row r="51288" s="8" customFormat="1" x14ac:dyDescent="0.35"/>
    <row r="51289" s="8" customFormat="1" x14ac:dyDescent="0.35"/>
    <row r="51290" s="8" customFormat="1" x14ac:dyDescent="0.35"/>
    <row r="51291" s="8" customFormat="1" x14ac:dyDescent="0.35"/>
    <row r="51292" s="8" customFormat="1" x14ac:dyDescent="0.35"/>
    <row r="51293" s="8" customFormat="1" x14ac:dyDescent="0.35"/>
    <row r="51294" s="8" customFormat="1" x14ac:dyDescent="0.35"/>
    <row r="51295" s="8" customFormat="1" x14ac:dyDescent="0.35"/>
    <row r="51296" s="8" customFormat="1" x14ac:dyDescent="0.35"/>
    <row r="51297" s="8" customFormat="1" x14ac:dyDescent="0.35"/>
    <row r="51298" s="8" customFormat="1" x14ac:dyDescent="0.35"/>
    <row r="51299" s="8" customFormat="1" x14ac:dyDescent="0.35"/>
    <row r="51300" s="8" customFormat="1" x14ac:dyDescent="0.35"/>
    <row r="51301" s="8" customFormat="1" x14ac:dyDescent="0.35"/>
    <row r="51302" s="8" customFormat="1" x14ac:dyDescent="0.35"/>
    <row r="51303" s="8" customFormat="1" x14ac:dyDescent="0.35"/>
    <row r="51304" s="8" customFormat="1" x14ac:dyDescent="0.35"/>
    <row r="51305" s="8" customFormat="1" x14ac:dyDescent="0.35"/>
    <row r="51306" s="8" customFormat="1" x14ac:dyDescent="0.35"/>
    <row r="51307" s="8" customFormat="1" x14ac:dyDescent="0.35"/>
    <row r="51308" s="8" customFormat="1" x14ac:dyDescent="0.35"/>
    <row r="51309" s="8" customFormat="1" x14ac:dyDescent="0.35"/>
    <row r="51310" s="8" customFormat="1" x14ac:dyDescent="0.35"/>
    <row r="51311" s="8" customFormat="1" x14ac:dyDescent="0.35"/>
    <row r="51312" s="8" customFormat="1" x14ac:dyDescent="0.35"/>
    <row r="51313" s="8" customFormat="1" x14ac:dyDescent="0.35"/>
    <row r="51314" s="8" customFormat="1" x14ac:dyDescent="0.35"/>
    <row r="51315" s="8" customFormat="1" x14ac:dyDescent="0.35"/>
    <row r="51316" s="8" customFormat="1" x14ac:dyDescent="0.35"/>
    <row r="51317" s="8" customFormat="1" x14ac:dyDescent="0.35"/>
    <row r="51318" s="8" customFormat="1" x14ac:dyDescent="0.35"/>
    <row r="51319" s="8" customFormat="1" x14ac:dyDescent="0.35"/>
    <row r="51320" s="8" customFormat="1" x14ac:dyDescent="0.35"/>
    <row r="51321" s="8" customFormat="1" x14ac:dyDescent="0.35"/>
    <row r="51322" s="8" customFormat="1" x14ac:dyDescent="0.35"/>
    <row r="51323" s="8" customFormat="1" x14ac:dyDescent="0.35"/>
    <row r="51324" s="8" customFormat="1" x14ac:dyDescent="0.35"/>
    <row r="51325" s="8" customFormat="1" x14ac:dyDescent="0.35"/>
    <row r="51326" s="8" customFormat="1" x14ac:dyDescent="0.35"/>
    <row r="51327" s="8" customFormat="1" x14ac:dyDescent="0.35"/>
    <row r="51328" s="8" customFormat="1" x14ac:dyDescent="0.35"/>
    <row r="51329" s="8" customFormat="1" x14ac:dyDescent="0.35"/>
    <row r="51330" s="8" customFormat="1" x14ac:dyDescent="0.35"/>
    <row r="51331" s="8" customFormat="1" x14ac:dyDescent="0.35"/>
    <row r="51332" s="8" customFormat="1" x14ac:dyDescent="0.35"/>
    <row r="51333" s="8" customFormat="1" x14ac:dyDescent="0.35"/>
    <row r="51334" s="8" customFormat="1" x14ac:dyDescent="0.35"/>
    <row r="51335" s="8" customFormat="1" x14ac:dyDescent="0.35"/>
    <row r="51336" s="8" customFormat="1" x14ac:dyDescent="0.35"/>
    <row r="51337" s="8" customFormat="1" x14ac:dyDescent="0.35"/>
    <row r="51338" s="8" customFormat="1" x14ac:dyDescent="0.35"/>
    <row r="51339" s="8" customFormat="1" x14ac:dyDescent="0.35"/>
    <row r="51340" s="8" customFormat="1" x14ac:dyDescent="0.35"/>
    <row r="51341" s="8" customFormat="1" x14ac:dyDescent="0.35"/>
    <row r="51342" s="8" customFormat="1" x14ac:dyDescent="0.35"/>
    <row r="51343" s="8" customFormat="1" x14ac:dyDescent="0.35"/>
    <row r="51344" s="8" customFormat="1" x14ac:dyDescent="0.35"/>
    <row r="51345" s="8" customFormat="1" x14ac:dyDescent="0.35"/>
    <row r="51346" s="8" customFormat="1" x14ac:dyDescent="0.35"/>
    <row r="51347" s="8" customFormat="1" x14ac:dyDescent="0.35"/>
    <row r="51348" s="8" customFormat="1" x14ac:dyDescent="0.35"/>
    <row r="51349" s="8" customFormat="1" x14ac:dyDescent="0.35"/>
    <row r="51350" s="8" customFormat="1" x14ac:dyDescent="0.35"/>
    <row r="51351" s="8" customFormat="1" x14ac:dyDescent="0.35"/>
    <row r="51352" s="8" customFormat="1" x14ac:dyDescent="0.35"/>
    <row r="51353" s="8" customFormat="1" x14ac:dyDescent="0.35"/>
    <row r="51354" s="8" customFormat="1" x14ac:dyDescent="0.35"/>
    <row r="51355" s="8" customFormat="1" x14ac:dyDescent="0.35"/>
    <row r="51356" s="8" customFormat="1" x14ac:dyDescent="0.35"/>
    <row r="51357" s="8" customFormat="1" x14ac:dyDescent="0.35"/>
    <row r="51358" s="8" customFormat="1" x14ac:dyDescent="0.35"/>
    <row r="51359" s="8" customFormat="1" x14ac:dyDescent="0.35"/>
    <row r="51360" s="8" customFormat="1" x14ac:dyDescent="0.35"/>
    <row r="51361" s="8" customFormat="1" x14ac:dyDescent="0.35"/>
    <row r="51362" s="8" customFormat="1" x14ac:dyDescent="0.35"/>
    <row r="51363" s="8" customFormat="1" x14ac:dyDescent="0.35"/>
    <row r="51364" s="8" customFormat="1" x14ac:dyDescent="0.35"/>
    <row r="51365" s="8" customFormat="1" x14ac:dyDescent="0.35"/>
    <row r="51366" s="8" customFormat="1" x14ac:dyDescent="0.35"/>
    <row r="51367" s="8" customFormat="1" x14ac:dyDescent="0.35"/>
    <row r="51368" s="8" customFormat="1" x14ac:dyDescent="0.35"/>
    <row r="51369" s="8" customFormat="1" x14ac:dyDescent="0.35"/>
    <row r="51370" s="8" customFormat="1" x14ac:dyDescent="0.35"/>
    <row r="51371" s="8" customFormat="1" x14ac:dyDescent="0.35"/>
    <row r="51372" s="8" customFormat="1" x14ac:dyDescent="0.35"/>
    <row r="51373" s="8" customFormat="1" x14ac:dyDescent="0.35"/>
    <row r="51374" s="8" customFormat="1" x14ac:dyDescent="0.35"/>
    <row r="51375" s="8" customFormat="1" x14ac:dyDescent="0.35"/>
    <row r="51376" s="8" customFormat="1" x14ac:dyDescent="0.35"/>
    <row r="51377" s="8" customFormat="1" x14ac:dyDescent="0.35"/>
    <row r="51378" s="8" customFormat="1" x14ac:dyDescent="0.35"/>
    <row r="51379" s="8" customFormat="1" x14ac:dyDescent="0.35"/>
    <row r="51380" s="8" customFormat="1" x14ac:dyDescent="0.35"/>
    <row r="51381" s="8" customFormat="1" x14ac:dyDescent="0.35"/>
    <row r="51382" s="8" customFormat="1" x14ac:dyDescent="0.35"/>
    <row r="51383" s="8" customFormat="1" x14ac:dyDescent="0.35"/>
    <row r="51384" s="8" customFormat="1" x14ac:dyDescent="0.35"/>
    <row r="51385" s="8" customFormat="1" x14ac:dyDescent="0.35"/>
    <row r="51386" s="8" customFormat="1" x14ac:dyDescent="0.35"/>
    <row r="51387" s="8" customFormat="1" x14ac:dyDescent="0.35"/>
    <row r="51388" s="8" customFormat="1" x14ac:dyDescent="0.35"/>
    <row r="51389" s="8" customFormat="1" x14ac:dyDescent="0.35"/>
    <row r="51390" s="8" customFormat="1" x14ac:dyDescent="0.35"/>
    <row r="51391" s="8" customFormat="1" x14ac:dyDescent="0.35"/>
    <row r="51392" s="8" customFormat="1" x14ac:dyDescent="0.35"/>
    <row r="51393" s="8" customFormat="1" x14ac:dyDescent="0.35"/>
    <row r="51394" s="8" customFormat="1" x14ac:dyDescent="0.35"/>
    <row r="51395" s="8" customFormat="1" x14ac:dyDescent="0.35"/>
    <row r="51396" s="8" customFormat="1" x14ac:dyDescent="0.35"/>
    <row r="51397" s="8" customFormat="1" x14ac:dyDescent="0.35"/>
    <row r="51398" s="8" customFormat="1" x14ac:dyDescent="0.35"/>
    <row r="51399" s="8" customFormat="1" x14ac:dyDescent="0.35"/>
    <row r="51400" s="8" customFormat="1" x14ac:dyDescent="0.35"/>
    <row r="51401" s="8" customFormat="1" x14ac:dyDescent="0.35"/>
    <row r="51402" s="8" customFormat="1" x14ac:dyDescent="0.35"/>
    <row r="51403" s="8" customFormat="1" x14ac:dyDescent="0.35"/>
    <row r="51404" s="8" customFormat="1" x14ac:dyDescent="0.35"/>
    <row r="51405" s="8" customFormat="1" x14ac:dyDescent="0.35"/>
    <row r="51406" s="8" customFormat="1" x14ac:dyDescent="0.35"/>
    <row r="51407" s="8" customFormat="1" x14ac:dyDescent="0.35"/>
    <row r="51408" s="8" customFormat="1" x14ac:dyDescent="0.35"/>
    <row r="51409" s="8" customFormat="1" x14ac:dyDescent="0.35"/>
    <row r="51410" s="8" customFormat="1" x14ac:dyDescent="0.35"/>
    <row r="51411" s="8" customFormat="1" x14ac:dyDescent="0.35"/>
    <row r="51412" s="8" customFormat="1" x14ac:dyDescent="0.35"/>
    <row r="51413" s="8" customFormat="1" x14ac:dyDescent="0.35"/>
    <row r="51414" s="8" customFormat="1" x14ac:dyDescent="0.35"/>
    <row r="51415" s="8" customFormat="1" x14ac:dyDescent="0.35"/>
    <row r="51416" s="8" customFormat="1" x14ac:dyDescent="0.35"/>
    <row r="51417" s="8" customFormat="1" x14ac:dyDescent="0.35"/>
    <row r="51418" s="8" customFormat="1" x14ac:dyDescent="0.35"/>
    <row r="51419" s="8" customFormat="1" x14ac:dyDescent="0.35"/>
    <row r="51420" s="8" customFormat="1" x14ac:dyDescent="0.35"/>
    <row r="51421" s="8" customFormat="1" x14ac:dyDescent="0.35"/>
    <row r="51422" s="8" customFormat="1" x14ac:dyDescent="0.35"/>
    <row r="51423" s="8" customFormat="1" x14ac:dyDescent="0.35"/>
    <row r="51424" s="8" customFormat="1" x14ac:dyDescent="0.35"/>
    <row r="51425" s="8" customFormat="1" x14ac:dyDescent="0.35"/>
    <row r="51426" s="8" customFormat="1" x14ac:dyDescent="0.35"/>
    <row r="51427" s="8" customFormat="1" x14ac:dyDescent="0.35"/>
    <row r="51428" s="8" customFormat="1" x14ac:dyDescent="0.35"/>
    <row r="51429" s="8" customFormat="1" x14ac:dyDescent="0.35"/>
    <row r="51430" s="8" customFormat="1" x14ac:dyDescent="0.35"/>
    <row r="51431" s="8" customFormat="1" x14ac:dyDescent="0.35"/>
    <row r="51432" s="8" customFormat="1" x14ac:dyDescent="0.35"/>
    <row r="51433" s="8" customFormat="1" x14ac:dyDescent="0.35"/>
    <row r="51434" s="8" customFormat="1" x14ac:dyDescent="0.35"/>
    <row r="51435" s="8" customFormat="1" x14ac:dyDescent="0.35"/>
    <row r="51436" s="8" customFormat="1" x14ac:dyDescent="0.35"/>
    <row r="51437" s="8" customFormat="1" x14ac:dyDescent="0.35"/>
    <row r="51438" s="8" customFormat="1" x14ac:dyDescent="0.35"/>
    <row r="51439" s="8" customFormat="1" x14ac:dyDescent="0.35"/>
    <row r="51440" s="8" customFormat="1" x14ac:dyDescent="0.35"/>
    <row r="51441" s="8" customFormat="1" x14ac:dyDescent="0.35"/>
    <row r="51442" s="8" customFormat="1" x14ac:dyDescent="0.35"/>
    <row r="51443" s="8" customFormat="1" x14ac:dyDescent="0.35"/>
    <row r="51444" s="8" customFormat="1" x14ac:dyDescent="0.35"/>
    <row r="51445" s="8" customFormat="1" x14ac:dyDescent="0.35"/>
    <row r="51446" s="8" customFormat="1" x14ac:dyDescent="0.35"/>
    <row r="51447" s="8" customFormat="1" x14ac:dyDescent="0.35"/>
    <row r="51448" s="8" customFormat="1" x14ac:dyDescent="0.35"/>
    <row r="51449" s="8" customFormat="1" x14ac:dyDescent="0.35"/>
    <row r="51450" s="8" customFormat="1" x14ac:dyDescent="0.35"/>
    <row r="51451" s="8" customFormat="1" x14ac:dyDescent="0.35"/>
    <row r="51452" s="8" customFormat="1" x14ac:dyDescent="0.35"/>
    <row r="51453" s="8" customFormat="1" x14ac:dyDescent="0.35"/>
    <row r="51454" s="8" customFormat="1" x14ac:dyDescent="0.35"/>
    <row r="51455" s="8" customFormat="1" x14ac:dyDescent="0.35"/>
    <row r="51456" s="8" customFormat="1" x14ac:dyDescent="0.35"/>
    <row r="51457" s="8" customFormat="1" x14ac:dyDescent="0.35"/>
    <row r="51458" s="8" customFormat="1" x14ac:dyDescent="0.35"/>
    <row r="51459" s="8" customFormat="1" x14ac:dyDescent="0.35"/>
    <row r="51460" s="8" customFormat="1" x14ac:dyDescent="0.35"/>
    <row r="51461" s="8" customFormat="1" x14ac:dyDescent="0.35"/>
    <row r="51462" s="8" customFormat="1" x14ac:dyDescent="0.35"/>
    <row r="51463" s="8" customFormat="1" x14ac:dyDescent="0.35"/>
    <row r="51464" s="8" customFormat="1" x14ac:dyDescent="0.35"/>
    <row r="51465" s="8" customFormat="1" x14ac:dyDescent="0.35"/>
    <row r="51466" s="8" customFormat="1" x14ac:dyDescent="0.35"/>
    <row r="51467" s="8" customFormat="1" x14ac:dyDescent="0.35"/>
    <row r="51468" s="8" customFormat="1" x14ac:dyDescent="0.35"/>
    <row r="51469" s="8" customFormat="1" x14ac:dyDescent="0.35"/>
    <row r="51470" s="8" customFormat="1" x14ac:dyDescent="0.35"/>
    <row r="51471" s="8" customFormat="1" x14ac:dyDescent="0.35"/>
    <row r="51472" s="8" customFormat="1" x14ac:dyDescent="0.35"/>
    <row r="51473" s="8" customFormat="1" x14ac:dyDescent="0.35"/>
    <row r="51474" s="8" customFormat="1" x14ac:dyDescent="0.35"/>
    <row r="51475" s="8" customFormat="1" x14ac:dyDescent="0.35"/>
    <row r="51476" s="8" customFormat="1" x14ac:dyDescent="0.35"/>
    <row r="51477" s="8" customFormat="1" x14ac:dyDescent="0.35"/>
    <row r="51478" s="8" customFormat="1" x14ac:dyDescent="0.35"/>
    <row r="51479" s="8" customFormat="1" x14ac:dyDescent="0.35"/>
    <row r="51480" s="8" customFormat="1" x14ac:dyDescent="0.35"/>
    <row r="51481" s="8" customFormat="1" x14ac:dyDescent="0.35"/>
    <row r="51482" s="8" customFormat="1" x14ac:dyDescent="0.35"/>
    <row r="51483" s="8" customFormat="1" x14ac:dyDescent="0.35"/>
    <row r="51484" s="8" customFormat="1" x14ac:dyDescent="0.35"/>
    <row r="51485" s="8" customFormat="1" x14ac:dyDescent="0.35"/>
    <row r="51486" s="8" customFormat="1" x14ac:dyDescent="0.35"/>
    <row r="51487" s="8" customFormat="1" x14ac:dyDescent="0.35"/>
    <row r="51488" s="8" customFormat="1" x14ac:dyDescent="0.35"/>
    <row r="51489" s="8" customFormat="1" x14ac:dyDescent="0.35"/>
    <row r="51490" s="8" customFormat="1" x14ac:dyDescent="0.35"/>
    <row r="51491" s="8" customFormat="1" x14ac:dyDescent="0.35"/>
    <row r="51492" s="8" customFormat="1" x14ac:dyDescent="0.35"/>
    <row r="51493" s="8" customFormat="1" x14ac:dyDescent="0.35"/>
    <row r="51494" s="8" customFormat="1" x14ac:dyDescent="0.35"/>
    <row r="51495" s="8" customFormat="1" x14ac:dyDescent="0.35"/>
    <row r="51496" s="8" customFormat="1" x14ac:dyDescent="0.35"/>
    <row r="51497" s="8" customFormat="1" x14ac:dyDescent="0.35"/>
    <row r="51498" s="8" customFormat="1" x14ac:dyDescent="0.35"/>
    <row r="51499" s="8" customFormat="1" x14ac:dyDescent="0.35"/>
    <row r="51500" s="8" customFormat="1" x14ac:dyDescent="0.35"/>
    <row r="51501" s="8" customFormat="1" x14ac:dyDescent="0.35"/>
    <row r="51502" s="8" customFormat="1" x14ac:dyDescent="0.35"/>
    <row r="51503" s="8" customFormat="1" x14ac:dyDescent="0.35"/>
    <row r="51504" s="8" customFormat="1" x14ac:dyDescent="0.35"/>
    <row r="51505" s="8" customFormat="1" x14ac:dyDescent="0.35"/>
    <row r="51506" s="8" customFormat="1" x14ac:dyDescent="0.35"/>
    <row r="51507" s="8" customFormat="1" x14ac:dyDescent="0.35"/>
    <row r="51508" s="8" customFormat="1" x14ac:dyDescent="0.35"/>
    <row r="51509" s="8" customFormat="1" x14ac:dyDescent="0.35"/>
    <row r="51510" s="8" customFormat="1" x14ac:dyDescent="0.35"/>
    <row r="51511" s="8" customFormat="1" x14ac:dyDescent="0.35"/>
    <row r="51512" s="8" customFormat="1" x14ac:dyDescent="0.35"/>
    <row r="51513" s="8" customFormat="1" x14ac:dyDescent="0.35"/>
    <row r="51514" s="8" customFormat="1" x14ac:dyDescent="0.35"/>
    <row r="51515" s="8" customFormat="1" x14ac:dyDescent="0.35"/>
    <row r="51516" s="8" customFormat="1" x14ac:dyDescent="0.35"/>
    <row r="51517" s="8" customFormat="1" x14ac:dyDescent="0.35"/>
    <row r="51518" s="8" customFormat="1" x14ac:dyDescent="0.35"/>
    <row r="51519" s="8" customFormat="1" x14ac:dyDescent="0.35"/>
    <row r="51520" s="8" customFormat="1" x14ac:dyDescent="0.35"/>
    <row r="51521" s="8" customFormat="1" x14ac:dyDescent="0.35"/>
    <row r="51522" s="8" customFormat="1" x14ac:dyDescent="0.35"/>
    <row r="51523" s="8" customFormat="1" x14ac:dyDescent="0.35"/>
    <row r="51524" s="8" customFormat="1" x14ac:dyDescent="0.35"/>
    <row r="51525" s="8" customFormat="1" x14ac:dyDescent="0.35"/>
    <row r="51526" s="8" customFormat="1" x14ac:dyDescent="0.35"/>
    <row r="51527" s="8" customFormat="1" x14ac:dyDescent="0.35"/>
    <row r="51528" s="8" customFormat="1" x14ac:dyDescent="0.35"/>
    <row r="51529" s="8" customFormat="1" x14ac:dyDescent="0.35"/>
    <row r="51530" s="8" customFormat="1" x14ac:dyDescent="0.35"/>
    <row r="51531" s="8" customFormat="1" x14ac:dyDescent="0.35"/>
    <row r="51532" s="8" customFormat="1" x14ac:dyDescent="0.35"/>
    <row r="51533" s="8" customFormat="1" x14ac:dyDescent="0.35"/>
    <row r="51534" s="8" customFormat="1" x14ac:dyDescent="0.35"/>
    <row r="51535" s="8" customFormat="1" x14ac:dyDescent="0.35"/>
    <row r="51536" s="8" customFormat="1" x14ac:dyDescent="0.35"/>
    <row r="51537" s="8" customFormat="1" x14ac:dyDescent="0.35"/>
    <row r="51538" s="8" customFormat="1" x14ac:dyDescent="0.35"/>
    <row r="51539" s="8" customFormat="1" x14ac:dyDescent="0.35"/>
    <row r="51540" s="8" customFormat="1" x14ac:dyDescent="0.35"/>
    <row r="51541" s="8" customFormat="1" x14ac:dyDescent="0.35"/>
    <row r="51542" s="8" customFormat="1" x14ac:dyDescent="0.35"/>
    <row r="51543" s="8" customFormat="1" x14ac:dyDescent="0.35"/>
    <row r="51544" s="8" customFormat="1" x14ac:dyDescent="0.35"/>
    <row r="51545" s="8" customFormat="1" x14ac:dyDescent="0.35"/>
    <row r="51546" s="8" customFormat="1" x14ac:dyDescent="0.35"/>
    <row r="51547" s="8" customFormat="1" x14ac:dyDescent="0.35"/>
    <row r="51548" s="8" customFormat="1" x14ac:dyDescent="0.35"/>
    <row r="51549" s="8" customFormat="1" x14ac:dyDescent="0.35"/>
    <row r="51550" s="8" customFormat="1" x14ac:dyDescent="0.35"/>
    <row r="51551" s="8" customFormat="1" x14ac:dyDescent="0.35"/>
    <row r="51552" s="8" customFormat="1" x14ac:dyDescent="0.35"/>
    <row r="51553" s="8" customFormat="1" x14ac:dyDescent="0.35"/>
    <row r="51554" s="8" customFormat="1" x14ac:dyDescent="0.35"/>
    <row r="51555" s="8" customFormat="1" x14ac:dyDescent="0.35"/>
    <row r="51556" s="8" customFormat="1" x14ac:dyDescent="0.35"/>
    <row r="51557" s="8" customFormat="1" x14ac:dyDescent="0.35"/>
    <row r="51558" s="8" customFormat="1" x14ac:dyDescent="0.35"/>
    <row r="51559" s="8" customFormat="1" x14ac:dyDescent="0.35"/>
    <row r="51560" s="8" customFormat="1" x14ac:dyDescent="0.35"/>
    <row r="51561" s="8" customFormat="1" x14ac:dyDescent="0.35"/>
    <row r="51562" s="8" customFormat="1" x14ac:dyDescent="0.35"/>
    <row r="51563" s="8" customFormat="1" x14ac:dyDescent="0.35"/>
    <row r="51564" s="8" customFormat="1" x14ac:dyDescent="0.35"/>
    <row r="51565" s="8" customFormat="1" x14ac:dyDescent="0.35"/>
    <row r="51566" s="8" customFormat="1" x14ac:dyDescent="0.35"/>
    <row r="51567" s="8" customFormat="1" x14ac:dyDescent="0.35"/>
    <row r="51568" s="8" customFormat="1" x14ac:dyDescent="0.35"/>
    <row r="51569" s="8" customFormat="1" x14ac:dyDescent="0.35"/>
    <row r="51570" s="8" customFormat="1" x14ac:dyDescent="0.35"/>
    <row r="51571" s="8" customFormat="1" x14ac:dyDescent="0.35"/>
    <row r="51572" s="8" customFormat="1" x14ac:dyDescent="0.35"/>
    <row r="51573" s="8" customFormat="1" x14ac:dyDescent="0.35"/>
    <row r="51574" s="8" customFormat="1" x14ac:dyDescent="0.35"/>
    <row r="51575" s="8" customFormat="1" x14ac:dyDescent="0.35"/>
    <row r="51576" s="8" customFormat="1" x14ac:dyDescent="0.35"/>
    <row r="51577" s="8" customFormat="1" x14ac:dyDescent="0.35"/>
    <row r="51578" s="8" customFormat="1" x14ac:dyDescent="0.35"/>
    <row r="51579" s="8" customFormat="1" x14ac:dyDescent="0.35"/>
    <row r="51580" s="8" customFormat="1" x14ac:dyDescent="0.35"/>
    <row r="51581" s="8" customFormat="1" x14ac:dyDescent="0.35"/>
    <row r="51582" s="8" customFormat="1" x14ac:dyDescent="0.35"/>
    <row r="51583" s="8" customFormat="1" x14ac:dyDescent="0.35"/>
    <row r="51584" s="8" customFormat="1" x14ac:dyDescent="0.35"/>
    <row r="51585" s="8" customFormat="1" x14ac:dyDescent="0.35"/>
    <row r="51586" s="8" customFormat="1" x14ac:dyDescent="0.35"/>
    <row r="51587" s="8" customFormat="1" x14ac:dyDescent="0.35"/>
    <row r="51588" s="8" customFormat="1" x14ac:dyDescent="0.35"/>
    <row r="51589" s="8" customFormat="1" x14ac:dyDescent="0.35"/>
    <row r="51590" s="8" customFormat="1" x14ac:dyDescent="0.35"/>
    <row r="51591" s="8" customFormat="1" x14ac:dyDescent="0.35"/>
    <row r="51592" s="8" customFormat="1" x14ac:dyDescent="0.35"/>
    <row r="51593" s="8" customFormat="1" x14ac:dyDescent="0.35"/>
    <row r="51594" s="8" customFormat="1" x14ac:dyDescent="0.35"/>
    <row r="51595" s="8" customFormat="1" x14ac:dyDescent="0.35"/>
    <row r="51596" s="8" customFormat="1" x14ac:dyDescent="0.35"/>
    <row r="51597" s="8" customFormat="1" x14ac:dyDescent="0.35"/>
    <row r="51598" s="8" customFormat="1" x14ac:dyDescent="0.35"/>
    <row r="51599" s="8" customFormat="1" x14ac:dyDescent="0.35"/>
    <row r="51600" s="8" customFormat="1" x14ac:dyDescent="0.35"/>
    <row r="51601" s="8" customFormat="1" x14ac:dyDescent="0.35"/>
    <row r="51602" s="8" customFormat="1" x14ac:dyDescent="0.35"/>
    <row r="51603" s="8" customFormat="1" x14ac:dyDescent="0.35"/>
    <row r="51604" s="8" customFormat="1" x14ac:dyDescent="0.35"/>
    <row r="51605" s="8" customFormat="1" x14ac:dyDescent="0.35"/>
    <row r="51606" s="8" customFormat="1" x14ac:dyDescent="0.35"/>
    <row r="51607" s="8" customFormat="1" x14ac:dyDescent="0.35"/>
    <row r="51608" s="8" customFormat="1" x14ac:dyDescent="0.35"/>
    <row r="51609" s="8" customFormat="1" x14ac:dyDescent="0.35"/>
    <row r="51610" s="8" customFormat="1" x14ac:dyDescent="0.35"/>
    <row r="51611" s="8" customFormat="1" x14ac:dyDescent="0.35"/>
    <row r="51612" s="8" customFormat="1" x14ac:dyDescent="0.35"/>
    <row r="51613" s="8" customFormat="1" x14ac:dyDescent="0.35"/>
    <row r="51614" s="8" customFormat="1" x14ac:dyDescent="0.35"/>
    <row r="51615" s="8" customFormat="1" x14ac:dyDescent="0.35"/>
    <row r="51616" s="8" customFormat="1" x14ac:dyDescent="0.35"/>
    <row r="51617" s="8" customFormat="1" x14ac:dyDescent="0.35"/>
    <row r="51618" s="8" customFormat="1" x14ac:dyDescent="0.35"/>
    <row r="51619" s="8" customFormat="1" x14ac:dyDescent="0.35"/>
    <row r="51620" s="8" customFormat="1" x14ac:dyDescent="0.35"/>
    <row r="51621" s="8" customFormat="1" x14ac:dyDescent="0.35"/>
    <row r="51622" s="8" customFormat="1" x14ac:dyDescent="0.35"/>
    <row r="51623" s="8" customFormat="1" x14ac:dyDescent="0.35"/>
    <row r="51624" s="8" customFormat="1" x14ac:dyDescent="0.35"/>
    <row r="51625" s="8" customFormat="1" x14ac:dyDescent="0.35"/>
    <row r="51626" s="8" customFormat="1" x14ac:dyDescent="0.35"/>
    <row r="51627" s="8" customFormat="1" x14ac:dyDescent="0.35"/>
    <row r="51628" s="8" customFormat="1" x14ac:dyDescent="0.35"/>
    <row r="51629" s="8" customFormat="1" x14ac:dyDescent="0.35"/>
    <row r="51630" s="8" customFormat="1" x14ac:dyDescent="0.35"/>
    <row r="51631" s="8" customFormat="1" x14ac:dyDescent="0.35"/>
    <row r="51632" s="8" customFormat="1" x14ac:dyDescent="0.35"/>
    <row r="51633" s="8" customFormat="1" x14ac:dyDescent="0.35"/>
    <row r="51634" s="8" customFormat="1" x14ac:dyDescent="0.35"/>
    <row r="51635" s="8" customFormat="1" x14ac:dyDescent="0.35"/>
    <row r="51636" s="8" customFormat="1" x14ac:dyDescent="0.35"/>
    <row r="51637" s="8" customFormat="1" x14ac:dyDescent="0.35"/>
    <row r="51638" s="8" customFormat="1" x14ac:dyDescent="0.35"/>
    <row r="51639" s="8" customFormat="1" x14ac:dyDescent="0.35"/>
    <row r="51640" s="8" customFormat="1" x14ac:dyDescent="0.35"/>
    <row r="51641" s="8" customFormat="1" x14ac:dyDescent="0.35"/>
    <row r="51642" s="8" customFormat="1" x14ac:dyDescent="0.35"/>
    <row r="51643" s="8" customFormat="1" x14ac:dyDescent="0.35"/>
    <row r="51644" s="8" customFormat="1" x14ac:dyDescent="0.35"/>
    <row r="51645" s="8" customFormat="1" x14ac:dyDescent="0.35"/>
    <row r="51646" s="8" customFormat="1" x14ac:dyDescent="0.35"/>
    <row r="51647" s="8" customFormat="1" x14ac:dyDescent="0.35"/>
    <row r="51648" s="8" customFormat="1" x14ac:dyDescent="0.35"/>
    <row r="51649" s="8" customFormat="1" x14ac:dyDescent="0.35"/>
    <row r="51650" s="8" customFormat="1" x14ac:dyDescent="0.35"/>
    <row r="51651" s="8" customFormat="1" x14ac:dyDescent="0.35"/>
    <row r="51652" s="8" customFormat="1" x14ac:dyDescent="0.35"/>
    <row r="51653" s="8" customFormat="1" x14ac:dyDescent="0.35"/>
    <row r="51654" s="8" customFormat="1" x14ac:dyDescent="0.35"/>
    <row r="51655" s="8" customFormat="1" x14ac:dyDescent="0.35"/>
    <row r="51656" s="8" customFormat="1" x14ac:dyDescent="0.35"/>
    <row r="51657" s="8" customFormat="1" x14ac:dyDescent="0.35"/>
    <row r="51658" s="8" customFormat="1" x14ac:dyDescent="0.35"/>
    <row r="51659" s="8" customFormat="1" x14ac:dyDescent="0.35"/>
    <row r="51660" s="8" customFormat="1" x14ac:dyDescent="0.35"/>
    <row r="51661" s="8" customFormat="1" x14ac:dyDescent="0.35"/>
    <row r="51662" s="8" customFormat="1" x14ac:dyDescent="0.35"/>
    <row r="51663" s="8" customFormat="1" x14ac:dyDescent="0.35"/>
    <row r="51664" s="8" customFormat="1" x14ac:dyDescent="0.35"/>
    <row r="51665" s="8" customFormat="1" x14ac:dyDescent="0.35"/>
    <row r="51666" s="8" customFormat="1" x14ac:dyDescent="0.35"/>
    <row r="51667" s="8" customFormat="1" x14ac:dyDescent="0.35"/>
    <row r="51668" s="8" customFormat="1" x14ac:dyDescent="0.35"/>
    <row r="51669" s="8" customFormat="1" x14ac:dyDescent="0.35"/>
    <row r="51670" s="8" customFormat="1" x14ac:dyDescent="0.35"/>
    <row r="51671" s="8" customFormat="1" x14ac:dyDescent="0.35"/>
    <row r="51672" s="8" customFormat="1" x14ac:dyDescent="0.35"/>
    <row r="51673" s="8" customFormat="1" x14ac:dyDescent="0.35"/>
    <row r="51674" s="8" customFormat="1" x14ac:dyDescent="0.35"/>
    <row r="51675" s="8" customFormat="1" x14ac:dyDescent="0.35"/>
    <row r="51676" s="8" customFormat="1" x14ac:dyDescent="0.35"/>
    <row r="51677" s="8" customFormat="1" x14ac:dyDescent="0.35"/>
    <row r="51678" s="8" customFormat="1" x14ac:dyDescent="0.35"/>
    <row r="51679" s="8" customFormat="1" x14ac:dyDescent="0.35"/>
    <row r="51680" s="8" customFormat="1" x14ac:dyDescent="0.35"/>
    <row r="51681" s="8" customFormat="1" x14ac:dyDescent="0.35"/>
    <row r="51682" s="8" customFormat="1" x14ac:dyDescent="0.35"/>
    <row r="51683" s="8" customFormat="1" x14ac:dyDescent="0.35"/>
    <row r="51684" s="8" customFormat="1" x14ac:dyDescent="0.35"/>
    <row r="51685" s="8" customFormat="1" x14ac:dyDescent="0.35"/>
    <row r="51686" s="8" customFormat="1" x14ac:dyDescent="0.35"/>
    <row r="51687" s="8" customFormat="1" x14ac:dyDescent="0.35"/>
    <row r="51688" s="8" customFormat="1" x14ac:dyDescent="0.35"/>
    <row r="51689" s="8" customFormat="1" x14ac:dyDescent="0.35"/>
    <row r="51690" s="8" customFormat="1" x14ac:dyDescent="0.35"/>
    <row r="51691" s="8" customFormat="1" x14ac:dyDescent="0.35"/>
    <row r="51692" s="8" customFormat="1" x14ac:dyDescent="0.35"/>
    <row r="51693" s="8" customFormat="1" x14ac:dyDescent="0.35"/>
    <row r="51694" s="8" customFormat="1" x14ac:dyDescent="0.35"/>
    <row r="51695" s="8" customFormat="1" x14ac:dyDescent="0.35"/>
    <row r="51696" s="8" customFormat="1" x14ac:dyDescent="0.35"/>
    <row r="51697" s="8" customFormat="1" x14ac:dyDescent="0.35"/>
    <row r="51698" s="8" customFormat="1" x14ac:dyDescent="0.35"/>
    <row r="51699" s="8" customFormat="1" x14ac:dyDescent="0.35"/>
    <row r="51700" s="8" customFormat="1" x14ac:dyDescent="0.35"/>
    <row r="51701" s="8" customFormat="1" x14ac:dyDescent="0.35"/>
    <row r="51702" s="8" customFormat="1" x14ac:dyDescent="0.35"/>
    <row r="51703" s="8" customFormat="1" x14ac:dyDescent="0.35"/>
    <row r="51704" s="8" customFormat="1" x14ac:dyDescent="0.35"/>
    <row r="51705" s="8" customFormat="1" x14ac:dyDescent="0.35"/>
    <row r="51706" s="8" customFormat="1" x14ac:dyDescent="0.35"/>
    <row r="51707" s="8" customFormat="1" x14ac:dyDescent="0.35"/>
    <row r="51708" s="8" customFormat="1" x14ac:dyDescent="0.35"/>
    <row r="51709" s="8" customFormat="1" x14ac:dyDescent="0.35"/>
    <row r="51710" s="8" customFormat="1" x14ac:dyDescent="0.35"/>
    <row r="51711" s="8" customFormat="1" x14ac:dyDescent="0.35"/>
    <row r="51712" s="8" customFormat="1" x14ac:dyDescent="0.35"/>
    <row r="51713" s="8" customFormat="1" x14ac:dyDescent="0.35"/>
    <row r="51714" s="8" customFormat="1" x14ac:dyDescent="0.35"/>
    <row r="51715" s="8" customFormat="1" x14ac:dyDescent="0.35"/>
    <row r="51716" s="8" customFormat="1" x14ac:dyDescent="0.35"/>
    <row r="51717" s="8" customFormat="1" x14ac:dyDescent="0.35"/>
    <row r="51718" s="8" customFormat="1" x14ac:dyDescent="0.35"/>
    <row r="51719" s="8" customFormat="1" x14ac:dyDescent="0.35"/>
    <row r="51720" s="8" customFormat="1" x14ac:dyDescent="0.35"/>
    <row r="51721" s="8" customFormat="1" x14ac:dyDescent="0.35"/>
    <row r="51722" s="8" customFormat="1" x14ac:dyDescent="0.35"/>
    <row r="51723" s="8" customFormat="1" x14ac:dyDescent="0.35"/>
    <row r="51724" s="8" customFormat="1" x14ac:dyDescent="0.35"/>
    <row r="51725" s="8" customFormat="1" x14ac:dyDescent="0.35"/>
    <row r="51726" s="8" customFormat="1" x14ac:dyDescent="0.35"/>
    <row r="51727" s="8" customFormat="1" x14ac:dyDescent="0.35"/>
    <row r="51728" s="8" customFormat="1" x14ac:dyDescent="0.35"/>
    <row r="51729" s="8" customFormat="1" x14ac:dyDescent="0.35"/>
    <row r="51730" s="8" customFormat="1" x14ac:dyDescent="0.35"/>
    <row r="51731" s="8" customFormat="1" x14ac:dyDescent="0.35"/>
    <row r="51732" s="8" customFormat="1" x14ac:dyDescent="0.35"/>
    <row r="51733" s="8" customFormat="1" x14ac:dyDescent="0.35"/>
    <row r="51734" s="8" customFormat="1" x14ac:dyDescent="0.35"/>
    <row r="51735" s="8" customFormat="1" x14ac:dyDescent="0.35"/>
    <row r="51736" s="8" customFormat="1" x14ac:dyDescent="0.35"/>
    <row r="51737" s="8" customFormat="1" x14ac:dyDescent="0.35"/>
    <row r="51738" s="8" customFormat="1" x14ac:dyDescent="0.35"/>
    <row r="51739" s="8" customFormat="1" x14ac:dyDescent="0.35"/>
    <row r="51740" s="8" customFormat="1" x14ac:dyDescent="0.35"/>
    <row r="51741" s="8" customFormat="1" x14ac:dyDescent="0.35"/>
    <row r="51742" s="8" customFormat="1" x14ac:dyDescent="0.35"/>
    <row r="51743" s="8" customFormat="1" x14ac:dyDescent="0.35"/>
    <row r="51744" s="8" customFormat="1" x14ac:dyDescent="0.35"/>
    <row r="51745" s="8" customFormat="1" x14ac:dyDescent="0.35"/>
    <row r="51746" s="8" customFormat="1" x14ac:dyDescent="0.35"/>
    <row r="51747" s="8" customFormat="1" x14ac:dyDescent="0.35"/>
    <row r="51748" s="8" customFormat="1" x14ac:dyDescent="0.35"/>
    <row r="51749" s="8" customFormat="1" x14ac:dyDescent="0.35"/>
    <row r="51750" s="8" customFormat="1" x14ac:dyDescent="0.35"/>
    <row r="51751" s="8" customFormat="1" x14ac:dyDescent="0.35"/>
    <row r="51752" s="8" customFormat="1" x14ac:dyDescent="0.35"/>
    <row r="51753" s="8" customFormat="1" x14ac:dyDescent="0.35"/>
    <row r="51754" s="8" customFormat="1" x14ac:dyDescent="0.35"/>
    <row r="51755" s="8" customFormat="1" x14ac:dyDescent="0.35"/>
    <row r="51756" s="8" customFormat="1" x14ac:dyDescent="0.35"/>
    <row r="51757" s="8" customFormat="1" x14ac:dyDescent="0.35"/>
    <row r="51758" s="8" customFormat="1" x14ac:dyDescent="0.35"/>
    <row r="51759" s="8" customFormat="1" x14ac:dyDescent="0.35"/>
    <row r="51760" s="8" customFormat="1" x14ac:dyDescent="0.35"/>
    <row r="51761" s="8" customFormat="1" x14ac:dyDescent="0.35"/>
    <row r="51762" s="8" customFormat="1" x14ac:dyDescent="0.35"/>
    <row r="51763" s="8" customFormat="1" x14ac:dyDescent="0.35"/>
    <row r="51764" s="8" customFormat="1" x14ac:dyDescent="0.35"/>
    <row r="51765" s="8" customFormat="1" x14ac:dyDescent="0.35"/>
    <row r="51766" s="8" customFormat="1" x14ac:dyDescent="0.35"/>
    <row r="51767" s="8" customFormat="1" x14ac:dyDescent="0.35"/>
    <row r="51768" s="8" customFormat="1" x14ac:dyDescent="0.35"/>
    <row r="51769" s="8" customFormat="1" x14ac:dyDescent="0.35"/>
    <row r="51770" s="8" customFormat="1" x14ac:dyDescent="0.35"/>
    <row r="51771" s="8" customFormat="1" x14ac:dyDescent="0.35"/>
    <row r="51772" s="8" customFormat="1" x14ac:dyDescent="0.35"/>
    <row r="51773" s="8" customFormat="1" x14ac:dyDescent="0.35"/>
    <row r="51774" s="8" customFormat="1" x14ac:dyDescent="0.35"/>
    <row r="51775" s="8" customFormat="1" x14ac:dyDescent="0.35"/>
    <row r="51776" s="8" customFormat="1" x14ac:dyDescent="0.35"/>
    <row r="51777" s="8" customFormat="1" x14ac:dyDescent="0.35"/>
    <row r="51778" s="8" customFormat="1" x14ac:dyDescent="0.35"/>
    <row r="51779" s="8" customFormat="1" x14ac:dyDescent="0.35"/>
    <row r="51780" s="8" customFormat="1" x14ac:dyDescent="0.35"/>
    <row r="51781" s="8" customFormat="1" x14ac:dyDescent="0.35"/>
    <row r="51782" s="8" customFormat="1" x14ac:dyDescent="0.35"/>
    <row r="51783" s="8" customFormat="1" x14ac:dyDescent="0.35"/>
    <row r="51784" s="8" customFormat="1" x14ac:dyDescent="0.35"/>
    <row r="51785" s="8" customFormat="1" x14ac:dyDescent="0.35"/>
    <row r="51786" s="8" customFormat="1" x14ac:dyDescent="0.35"/>
    <row r="51787" s="8" customFormat="1" x14ac:dyDescent="0.35"/>
    <row r="51788" s="8" customFormat="1" x14ac:dyDescent="0.35"/>
    <row r="51789" s="8" customFormat="1" x14ac:dyDescent="0.35"/>
    <row r="51790" s="8" customFormat="1" x14ac:dyDescent="0.35"/>
    <row r="51791" s="8" customFormat="1" x14ac:dyDescent="0.35"/>
    <row r="51792" s="8" customFormat="1" x14ac:dyDescent="0.35"/>
    <row r="51793" s="8" customFormat="1" x14ac:dyDescent="0.35"/>
    <row r="51794" s="8" customFormat="1" x14ac:dyDescent="0.35"/>
    <row r="51795" s="8" customFormat="1" x14ac:dyDescent="0.35"/>
    <row r="51796" s="8" customFormat="1" x14ac:dyDescent="0.35"/>
    <row r="51797" s="8" customFormat="1" x14ac:dyDescent="0.35"/>
    <row r="51798" s="8" customFormat="1" x14ac:dyDescent="0.35"/>
    <row r="51799" s="8" customFormat="1" x14ac:dyDescent="0.35"/>
    <row r="51800" s="8" customFormat="1" x14ac:dyDescent="0.35"/>
    <row r="51801" s="8" customFormat="1" x14ac:dyDescent="0.35"/>
    <row r="51802" s="8" customFormat="1" x14ac:dyDescent="0.35"/>
    <row r="51803" s="8" customFormat="1" x14ac:dyDescent="0.35"/>
    <row r="51804" s="8" customFormat="1" x14ac:dyDescent="0.35"/>
    <row r="51805" s="8" customFormat="1" x14ac:dyDescent="0.35"/>
    <row r="51806" s="8" customFormat="1" x14ac:dyDescent="0.35"/>
    <row r="51807" s="8" customFormat="1" x14ac:dyDescent="0.35"/>
    <row r="51808" s="8" customFormat="1" x14ac:dyDescent="0.35"/>
    <row r="51809" s="8" customFormat="1" x14ac:dyDescent="0.35"/>
    <row r="51810" s="8" customFormat="1" x14ac:dyDescent="0.35"/>
    <row r="51811" s="8" customFormat="1" x14ac:dyDescent="0.35"/>
    <row r="51812" s="8" customFormat="1" x14ac:dyDescent="0.35"/>
    <row r="51813" s="8" customFormat="1" x14ac:dyDescent="0.35"/>
    <row r="51814" s="8" customFormat="1" x14ac:dyDescent="0.35"/>
    <row r="51815" s="8" customFormat="1" x14ac:dyDescent="0.35"/>
    <row r="51816" s="8" customFormat="1" x14ac:dyDescent="0.35"/>
    <row r="51817" s="8" customFormat="1" x14ac:dyDescent="0.35"/>
    <row r="51818" s="8" customFormat="1" x14ac:dyDescent="0.35"/>
    <row r="51819" s="8" customFormat="1" x14ac:dyDescent="0.35"/>
    <row r="51820" s="8" customFormat="1" x14ac:dyDescent="0.35"/>
    <row r="51821" s="8" customFormat="1" x14ac:dyDescent="0.35"/>
    <row r="51822" s="8" customFormat="1" x14ac:dyDescent="0.35"/>
    <row r="51823" s="8" customFormat="1" x14ac:dyDescent="0.35"/>
    <row r="51824" s="8" customFormat="1" x14ac:dyDescent="0.35"/>
    <row r="51825" s="8" customFormat="1" x14ac:dyDescent="0.35"/>
    <row r="51826" s="8" customFormat="1" x14ac:dyDescent="0.35"/>
    <row r="51827" s="8" customFormat="1" x14ac:dyDescent="0.35"/>
    <row r="51828" s="8" customFormat="1" x14ac:dyDescent="0.35"/>
    <row r="51829" s="8" customFormat="1" x14ac:dyDescent="0.35"/>
    <row r="51830" s="8" customFormat="1" x14ac:dyDescent="0.35"/>
    <row r="51831" s="8" customFormat="1" x14ac:dyDescent="0.35"/>
    <row r="51832" s="8" customFormat="1" x14ac:dyDescent="0.35"/>
    <row r="51833" s="8" customFormat="1" x14ac:dyDescent="0.35"/>
    <row r="51834" s="8" customFormat="1" x14ac:dyDescent="0.35"/>
    <row r="51835" s="8" customFormat="1" x14ac:dyDescent="0.35"/>
    <row r="51836" s="8" customFormat="1" x14ac:dyDescent="0.35"/>
    <row r="51837" s="8" customFormat="1" x14ac:dyDescent="0.35"/>
    <row r="51838" s="8" customFormat="1" x14ac:dyDescent="0.35"/>
    <row r="51839" s="8" customFormat="1" x14ac:dyDescent="0.35"/>
    <row r="51840" s="8" customFormat="1" x14ac:dyDescent="0.35"/>
    <row r="51841" s="8" customFormat="1" x14ac:dyDescent="0.35"/>
    <row r="51842" s="8" customFormat="1" x14ac:dyDescent="0.35"/>
    <row r="51843" s="8" customFormat="1" x14ac:dyDescent="0.35"/>
    <row r="51844" s="8" customFormat="1" x14ac:dyDescent="0.35"/>
    <row r="51845" s="8" customFormat="1" x14ac:dyDescent="0.35"/>
    <row r="51846" s="8" customFormat="1" x14ac:dyDescent="0.35"/>
    <row r="51847" s="8" customFormat="1" x14ac:dyDescent="0.35"/>
    <row r="51848" s="8" customFormat="1" x14ac:dyDescent="0.35"/>
    <row r="51849" s="8" customFormat="1" x14ac:dyDescent="0.35"/>
    <row r="51850" s="8" customFormat="1" x14ac:dyDescent="0.35"/>
    <row r="51851" s="8" customFormat="1" x14ac:dyDescent="0.35"/>
    <row r="51852" s="8" customFormat="1" x14ac:dyDescent="0.35"/>
    <row r="51853" s="8" customFormat="1" x14ac:dyDescent="0.35"/>
    <row r="51854" s="8" customFormat="1" x14ac:dyDescent="0.35"/>
    <row r="51855" s="8" customFormat="1" x14ac:dyDescent="0.35"/>
    <row r="51856" s="8" customFormat="1" x14ac:dyDescent="0.35"/>
    <row r="51857" s="8" customFormat="1" x14ac:dyDescent="0.35"/>
    <row r="51858" s="8" customFormat="1" x14ac:dyDescent="0.35"/>
    <row r="51859" s="8" customFormat="1" x14ac:dyDescent="0.35"/>
    <row r="51860" s="8" customFormat="1" x14ac:dyDescent="0.35"/>
    <row r="51861" s="8" customFormat="1" x14ac:dyDescent="0.35"/>
    <row r="51862" s="8" customFormat="1" x14ac:dyDescent="0.35"/>
    <row r="51863" s="8" customFormat="1" x14ac:dyDescent="0.35"/>
    <row r="51864" s="8" customFormat="1" x14ac:dyDescent="0.35"/>
    <row r="51865" s="8" customFormat="1" x14ac:dyDescent="0.35"/>
    <row r="51866" s="8" customFormat="1" x14ac:dyDescent="0.35"/>
    <row r="51867" s="8" customFormat="1" x14ac:dyDescent="0.35"/>
    <row r="51868" s="8" customFormat="1" x14ac:dyDescent="0.35"/>
    <row r="51869" s="8" customFormat="1" x14ac:dyDescent="0.35"/>
    <row r="51870" s="8" customFormat="1" x14ac:dyDescent="0.35"/>
    <row r="51871" s="8" customFormat="1" x14ac:dyDescent="0.35"/>
    <row r="51872" s="8" customFormat="1" x14ac:dyDescent="0.35"/>
    <row r="51873" s="8" customFormat="1" x14ac:dyDescent="0.35"/>
    <row r="51874" s="8" customFormat="1" x14ac:dyDescent="0.35"/>
    <row r="51875" s="8" customFormat="1" x14ac:dyDescent="0.35"/>
    <row r="51876" s="8" customFormat="1" x14ac:dyDescent="0.35"/>
    <row r="51877" s="8" customFormat="1" x14ac:dyDescent="0.35"/>
    <row r="51878" s="8" customFormat="1" x14ac:dyDescent="0.35"/>
    <row r="51879" s="8" customFormat="1" x14ac:dyDescent="0.35"/>
    <row r="51880" s="8" customFormat="1" x14ac:dyDescent="0.35"/>
    <row r="51881" s="8" customFormat="1" x14ac:dyDescent="0.35"/>
    <row r="51882" s="8" customFormat="1" x14ac:dyDescent="0.35"/>
    <row r="51883" s="8" customFormat="1" x14ac:dyDescent="0.35"/>
    <row r="51884" s="8" customFormat="1" x14ac:dyDescent="0.35"/>
    <row r="51885" s="8" customFormat="1" x14ac:dyDescent="0.35"/>
    <row r="51886" s="8" customFormat="1" x14ac:dyDescent="0.35"/>
    <row r="51887" s="8" customFormat="1" x14ac:dyDescent="0.35"/>
    <row r="51888" s="8" customFormat="1" x14ac:dyDescent="0.35"/>
    <row r="51889" s="8" customFormat="1" x14ac:dyDescent="0.35"/>
    <row r="51890" s="8" customFormat="1" x14ac:dyDescent="0.35"/>
    <row r="51891" s="8" customFormat="1" x14ac:dyDescent="0.35"/>
    <row r="51892" s="8" customFormat="1" x14ac:dyDescent="0.35"/>
    <row r="51893" s="8" customFormat="1" x14ac:dyDescent="0.35"/>
    <row r="51894" s="8" customFormat="1" x14ac:dyDescent="0.35"/>
    <row r="51895" s="8" customFormat="1" x14ac:dyDescent="0.35"/>
    <row r="51896" s="8" customFormat="1" x14ac:dyDescent="0.35"/>
    <row r="51897" s="8" customFormat="1" x14ac:dyDescent="0.35"/>
    <row r="51898" s="8" customFormat="1" x14ac:dyDescent="0.35"/>
    <row r="51899" s="8" customFormat="1" x14ac:dyDescent="0.35"/>
    <row r="51900" s="8" customFormat="1" x14ac:dyDescent="0.35"/>
    <row r="51901" s="8" customFormat="1" x14ac:dyDescent="0.35"/>
    <row r="51902" s="8" customFormat="1" x14ac:dyDescent="0.35"/>
    <row r="51903" s="8" customFormat="1" x14ac:dyDescent="0.35"/>
    <row r="51904" s="8" customFormat="1" x14ac:dyDescent="0.35"/>
    <row r="51905" s="8" customFormat="1" x14ac:dyDescent="0.35"/>
    <row r="51906" s="8" customFormat="1" x14ac:dyDescent="0.35"/>
    <row r="51907" s="8" customFormat="1" x14ac:dyDescent="0.35"/>
    <row r="51908" s="8" customFormat="1" x14ac:dyDescent="0.35"/>
    <row r="51909" s="8" customFormat="1" x14ac:dyDescent="0.35"/>
    <row r="51910" s="8" customFormat="1" x14ac:dyDescent="0.35"/>
    <row r="51911" s="8" customFormat="1" x14ac:dyDescent="0.35"/>
    <row r="51912" s="8" customFormat="1" x14ac:dyDescent="0.35"/>
    <row r="51913" s="8" customFormat="1" x14ac:dyDescent="0.35"/>
    <row r="51914" s="8" customFormat="1" x14ac:dyDescent="0.35"/>
    <row r="51915" s="8" customFormat="1" x14ac:dyDescent="0.35"/>
    <row r="51916" s="8" customFormat="1" x14ac:dyDescent="0.35"/>
    <row r="51917" s="8" customFormat="1" x14ac:dyDescent="0.35"/>
    <row r="51918" s="8" customFormat="1" x14ac:dyDescent="0.35"/>
    <row r="51919" s="8" customFormat="1" x14ac:dyDescent="0.35"/>
    <row r="51920" s="8" customFormat="1" x14ac:dyDescent="0.35"/>
    <row r="51921" s="8" customFormat="1" x14ac:dyDescent="0.35"/>
    <row r="51922" s="8" customFormat="1" x14ac:dyDescent="0.35"/>
    <row r="51923" s="8" customFormat="1" x14ac:dyDescent="0.35"/>
    <row r="51924" s="8" customFormat="1" x14ac:dyDescent="0.35"/>
    <row r="51925" s="8" customFormat="1" x14ac:dyDescent="0.35"/>
    <row r="51926" s="8" customFormat="1" x14ac:dyDescent="0.35"/>
    <row r="51927" s="8" customFormat="1" x14ac:dyDescent="0.35"/>
    <row r="51928" s="8" customFormat="1" x14ac:dyDescent="0.35"/>
    <row r="51929" s="8" customFormat="1" x14ac:dyDescent="0.35"/>
    <row r="51930" s="8" customFormat="1" x14ac:dyDescent="0.35"/>
    <row r="51931" s="8" customFormat="1" x14ac:dyDescent="0.35"/>
    <row r="51932" s="8" customFormat="1" x14ac:dyDescent="0.35"/>
    <row r="51933" s="8" customFormat="1" x14ac:dyDescent="0.35"/>
    <row r="51934" s="8" customFormat="1" x14ac:dyDescent="0.35"/>
    <row r="51935" s="8" customFormat="1" x14ac:dyDescent="0.35"/>
    <row r="51936" s="8" customFormat="1" x14ac:dyDescent="0.35"/>
    <row r="51937" s="8" customFormat="1" x14ac:dyDescent="0.35"/>
    <row r="51938" s="8" customFormat="1" x14ac:dyDescent="0.35"/>
    <row r="51939" s="8" customFormat="1" x14ac:dyDescent="0.35"/>
    <row r="51940" s="8" customFormat="1" x14ac:dyDescent="0.35"/>
    <row r="51941" s="8" customFormat="1" x14ac:dyDescent="0.35"/>
    <row r="51942" s="8" customFormat="1" x14ac:dyDescent="0.35"/>
    <row r="51943" s="8" customFormat="1" x14ac:dyDescent="0.35"/>
    <row r="51944" s="8" customFormat="1" x14ac:dyDescent="0.35"/>
    <row r="51945" s="8" customFormat="1" x14ac:dyDescent="0.35"/>
    <row r="51946" s="8" customFormat="1" x14ac:dyDescent="0.35"/>
    <row r="51947" s="8" customFormat="1" x14ac:dyDescent="0.35"/>
    <row r="51948" s="8" customFormat="1" x14ac:dyDescent="0.35"/>
    <row r="51949" s="8" customFormat="1" x14ac:dyDescent="0.35"/>
    <row r="51950" s="8" customFormat="1" x14ac:dyDescent="0.35"/>
    <row r="51951" s="8" customFormat="1" x14ac:dyDescent="0.35"/>
    <row r="51952" s="8" customFormat="1" x14ac:dyDescent="0.35"/>
    <row r="51953" s="8" customFormat="1" x14ac:dyDescent="0.35"/>
    <row r="51954" s="8" customFormat="1" x14ac:dyDescent="0.35"/>
    <row r="51955" s="8" customFormat="1" x14ac:dyDescent="0.35"/>
    <row r="51956" s="8" customFormat="1" x14ac:dyDescent="0.35"/>
    <row r="51957" s="8" customFormat="1" x14ac:dyDescent="0.35"/>
    <row r="51958" s="8" customFormat="1" x14ac:dyDescent="0.35"/>
    <row r="51959" s="8" customFormat="1" x14ac:dyDescent="0.35"/>
    <row r="51960" s="8" customFormat="1" x14ac:dyDescent="0.35"/>
    <row r="51961" s="8" customFormat="1" x14ac:dyDescent="0.35"/>
    <row r="51962" s="8" customFormat="1" x14ac:dyDescent="0.35"/>
    <row r="51963" s="8" customFormat="1" x14ac:dyDescent="0.35"/>
    <row r="51964" s="8" customFormat="1" x14ac:dyDescent="0.35"/>
    <row r="51965" s="8" customFormat="1" x14ac:dyDescent="0.35"/>
    <row r="51966" s="8" customFormat="1" x14ac:dyDescent="0.35"/>
    <row r="51967" s="8" customFormat="1" x14ac:dyDescent="0.35"/>
    <row r="51968" s="8" customFormat="1" x14ac:dyDescent="0.35"/>
    <row r="51969" s="8" customFormat="1" x14ac:dyDescent="0.35"/>
    <row r="51970" s="8" customFormat="1" x14ac:dyDescent="0.35"/>
    <row r="51971" s="8" customFormat="1" x14ac:dyDescent="0.35"/>
    <row r="51972" s="8" customFormat="1" x14ac:dyDescent="0.35"/>
    <row r="51973" s="8" customFormat="1" x14ac:dyDescent="0.35"/>
    <row r="51974" s="8" customFormat="1" x14ac:dyDescent="0.35"/>
    <row r="51975" s="8" customFormat="1" x14ac:dyDescent="0.35"/>
    <row r="51976" s="8" customFormat="1" x14ac:dyDescent="0.35"/>
    <row r="51977" s="8" customFormat="1" x14ac:dyDescent="0.35"/>
    <row r="51978" s="8" customFormat="1" x14ac:dyDescent="0.35"/>
    <row r="51979" s="8" customFormat="1" x14ac:dyDescent="0.35"/>
    <row r="51980" s="8" customFormat="1" x14ac:dyDescent="0.35"/>
    <row r="51981" s="8" customFormat="1" x14ac:dyDescent="0.35"/>
    <row r="51982" s="8" customFormat="1" x14ac:dyDescent="0.35"/>
    <row r="51983" s="8" customFormat="1" x14ac:dyDescent="0.35"/>
    <row r="51984" s="8" customFormat="1" x14ac:dyDescent="0.35"/>
    <row r="51985" s="8" customFormat="1" x14ac:dyDescent="0.35"/>
    <row r="51986" s="8" customFormat="1" x14ac:dyDescent="0.35"/>
    <row r="51987" s="8" customFormat="1" x14ac:dyDescent="0.35"/>
    <row r="51988" s="8" customFormat="1" x14ac:dyDescent="0.35"/>
    <row r="51989" s="8" customFormat="1" x14ac:dyDescent="0.35"/>
    <row r="51990" s="8" customFormat="1" x14ac:dyDescent="0.35"/>
    <row r="51991" s="8" customFormat="1" x14ac:dyDescent="0.35"/>
    <row r="51992" s="8" customFormat="1" x14ac:dyDescent="0.35"/>
    <row r="51993" s="8" customFormat="1" x14ac:dyDescent="0.35"/>
    <row r="51994" s="8" customFormat="1" x14ac:dyDescent="0.35"/>
    <row r="51995" s="8" customFormat="1" x14ac:dyDescent="0.35"/>
    <row r="51996" s="8" customFormat="1" x14ac:dyDescent="0.35"/>
    <row r="51997" s="8" customFormat="1" x14ac:dyDescent="0.35"/>
    <row r="51998" s="8" customFormat="1" x14ac:dyDescent="0.35"/>
    <row r="51999" s="8" customFormat="1" x14ac:dyDescent="0.35"/>
    <row r="52000" s="8" customFormat="1" x14ac:dyDescent="0.35"/>
    <row r="52001" s="8" customFormat="1" x14ac:dyDescent="0.35"/>
    <row r="52002" s="8" customFormat="1" x14ac:dyDescent="0.35"/>
    <row r="52003" s="8" customFormat="1" x14ac:dyDescent="0.35"/>
    <row r="52004" s="8" customFormat="1" x14ac:dyDescent="0.35"/>
    <row r="52005" s="8" customFormat="1" x14ac:dyDescent="0.35"/>
    <row r="52006" s="8" customFormat="1" x14ac:dyDescent="0.35"/>
    <row r="52007" s="8" customFormat="1" x14ac:dyDescent="0.35"/>
    <row r="52008" s="8" customFormat="1" x14ac:dyDescent="0.35"/>
    <row r="52009" s="8" customFormat="1" x14ac:dyDescent="0.35"/>
    <row r="52010" s="8" customFormat="1" x14ac:dyDescent="0.35"/>
    <row r="52011" s="8" customFormat="1" x14ac:dyDescent="0.35"/>
    <row r="52012" s="8" customFormat="1" x14ac:dyDescent="0.35"/>
    <row r="52013" s="8" customFormat="1" x14ac:dyDescent="0.35"/>
    <row r="52014" s="8" customFormat="1" x14ac:dyDescent="0.35"/>
    <row r="52015" s="8" customFormat="1" x14ac:dyDescent="0.35"/>
    <row r="52016" s="8" customFormat="1" x14ac:dyDescent="0.35"/>
    <row r="52017" s="8" customFormat="1" x14ac:dyDescent="0.35"/>
    <row r="52018" s="8" customFormat="1" x14ac:dyDescent="0.35"/>
    <row r="52019" s="8" customFormat="1" x14ac:dyDescent="0.35"/>
    <row r="52020" s="8" customFormat="1" x14ac:dyDescent="0.35"/>
    <row r="52021" s="8" customFormat="1" x14ac:dyDescent="0.35"/>
    <row r="52022" s="8" customFormat="1" x14ac:dyDescent="0.35"/>
    <row r="52023" s="8" customFormat="1" x14ac:dyDescent="0.35"/>
    <row r="52024" s="8" customFormat="1" x14ac:dyDescent="0.35"/>
    <row r="52025" s="8" customFormat="1" x14ac:dyDescent="0.35"/>
    <row r="52026" s="8" customFormat="1" x14ac:dyDescent="0.35"/>
    <row r="52027" s="8" customFormat="1" x14ac:dyDescent="0.35"/>
    <row r="52028" s="8" customFormat="1" x14ac:dyDescent="0.35"/>
    <row r="52029" s="8" customFormat="1" x14ac:dyDescent="0.35"/>
    <row r="52030" s="8" customFormat="1" x14ac:dyDescent="0.35"/>
    <row r="52031" s="8" customFormat="1" x14ac:dyDescent="0.35"/>
    <row r="52032" s="8" customFormat="1" x14ac:dyDescent="0.35"/>
    <row r="52033" s="8" customFormat="1" x14ac:dyDescent="0.35"/>
    <row r="52034" s="8" customFormat="1" x14ac:dyDescent="0.35"/>
    <row r="52035" s="8" customFormat="1" x14ac:dyDescent="0.35"/>
    <row r="52036" s="8" customFormat="1" x14ac:dyDescent="0.35"/>
    <row r="52037" s="8" customFormat="1" x14ac:dyDescent="0.35"/>
    <row r="52038" s="8" customFormat="1" x14ac:dyDescent="0.35"/>
    <row r="52039" s="8" customFormat="1" x14ac:dyDescent="0.35"/>
    <row r="52040" s="8" customFormat="1" x14ac:dyDescent="0.35"/>
    <row r="52041" s="8" customFormat="1" x14ac:dyDescent="0.35"/>
    <row r="52042" s="8" customFormat="1" x14ac:dyDescent="0.35"/>
    <row r="52043" s="8" customFormat="1" x14ac:dyDescent="0.35"/>
    <row r="52044" s="8" customFormat="1" x14ac:dyDescent="0.35"/>
    <row r="52045" s="8" customFormat="1" x14ac:dyDescent="0.35"/>
    <row r="52046" s="8" customFormat="1" x14ac:dyDescent="0.35"/>
    <row r="52047" s="8" customFormat="1" x14ac:dyDescent="0.35"/>
    <row r="52048" s="8" customFormat="1" x14ac:dyDescent="0.35"/>
    <row r="52049" s="8" customFormat="1" x14ac:dyDescent="0.35"/>
    <row r="52050" s="8" customFormat="1" x14ac:dyDescent="0.35"/>
    <row r="52051" s="8" customFormat="1" x14ac:dyDescent="0.35"/>
    <row r="52052" s="8" customFormat="1" x14ac:dyDescent="0.35"/>
    <row r="52053" s="8" customFormat="1" x14ac:dyDescent="0.35"/>
    <row r="52054" s="8" customFormat="1" x14ac:dyDescent="0.35"/>
    <row r="52055" s="8" customFormat="1" x14ac:dyDescent="0.35"/>
    <row r="52056" s="8" customFormat="1" x14ac:dyDescent="0.35"/>
    <row r="52057" s="8" customFormat="1" x14ac:dyDescent="0.35"/>
    <row r="52058" s="8" customFormat="1" x14ac:dyDescent="0.35"/>
    <row r="52059" s="8" customFormat="1" x14ac:dyDescent="0.35"/>
    <row r="52060" s="8" customFormat="1" x14ac:dyDescent="0.35"/>
    <row r="52061" s="8" customFormat="1" x14ac:dyDescent="0.35"/>
    <row r="52062" s="8" customFormat="1" x14ac:dyDescent="0.35"/>
    <row r="52063" s="8" customFormat="1" x14ac:dyDescent="0.35"/>
    <row r="52064" s="8" customFormat="1" x14ac:dyDescent="0.35"/>
    <row r="52065" s="8" customFormat="1" x14ac:dyDescent="0.35"/>
    <row r="52066" s="8" customFormat="1" x14ac:dyDescent="0.35"/>
    <row r="52067" s="8" customFormat="1" x14ac:dyDescent="0.35"/>
    <row r="52068" s="8" customFormat="1" x14ac:dyDescent="0.35"/>
    <row r="52069" s="8" customFormat="1" x14ac:dyDescent="0.35"/>
    <row r="52070" s="8" customFormat="1" x14ac:dyDescent="0.35"/>
    <row r="52071" s="8" customFormat="1" x14ac:dyDescent="0.35"/>
    <row r="52072" s="8" customFormat="1" x14ac:dyDescent="0.35"/>
    <row r="52073" s="8" customFormat="1" x14ac:dyDescent="0.35"/>
    <row r="52074" s="8" customFormat="1" x14ac:dyDescent="0.35"/>
    <row r="52075" s="8" customFormat="1" x14ac:dyDescent="0.35"/>
    <row r="52076" s="8" customFormat="1" x14ac:dyDescent="0.35"/>
    <row r="52077" s="8" customFormat="1" x14ac:dyDescent="0.35"/>
    <row r="52078" s="8" customFormat="1" x14ac:dyDescent="0.35"/>
    <row r="52079" s="8" customFormat="1" x14ac:dyDescent="0.35"/>
    <row r="52080" s="8" customFormat="1" x14ac:dyDescent="0.35"/>
    <row r="52081" s="8" customFormat="1" x14ac:dyDescent="0.35"/>
    <row r="52082" s="8" customFormat="1" x14ac:dyDescent="0.35"/>
    <row r="52083" s="8" customFormat="1" x14ac:dyDescent="0.35"/>
    <row r="52084" s="8" customFormat="1" x14ac:dyDescent="0.35"/>
    <row r="52085" s="8" customFormat="1" x14ac:dyDescent="0.35"/>
    <row r="52086" s="8" customFormat="1" x14ac:dyDescent="0.35"/>
    <row r="52087" s="8" customFormat="1" x14ac:dyDescent="0.35"/>
    <row r="52088" s="8" customFormat="1" x14ac:dyDescent="0.35"/>
    <row r="52089" s="8" customFormat="1" x14ac:dyDescent="0.35"/>
    <row r="52090" s="8" customFormat="1" x14ac:dyDescent="0.35"/>
    <row r="52091" s="8" customFormat="1" x14ac:dyDescent="0.35"/>
    <row r="52092" s="8" customFormat="1" x14ac:dyDescent="0.35"/>
    <row r="52093" s="8" customFormat="1" x14ac:dyDescent="0.35"/>
    <row r="52094" s="8" customFormat="1" x14ac:dyDescent="0.35"/>
    <row r="52095" s="8" customFormat="1" x14ac:dyDescent="0.35"/>
    <row r="52096" s="8" customFormat="1" x14ac:dyDescent="0.35"/>
    <row r="52097" s="8" customFormat="1" x14ac:dyDescent="0.35"/>
    <row r="52098" s="8" customFormat="1" x14ac:dyDescent="0.35"/>
    <row r="52099" s="8" customFormat="1" x14ac:dyDescent="0.35"/>
    <row r="52100" s="8" customFormat="1" x14ac:dyDescent="0.35"/>
    <row r="52101" s="8" customFormat="1" x14ac:dyDescent="0.35"/>
    <row r="52102" s="8" customFormat="1" x14ac:dyDescent="0.35"/>
    <row r="52103" s="8" customFormat="1" x14ac:dyDescent="0.35"/>
    <row r="52104" s="8" customFormat="1" x14ac:dyDescent="0.35"/>
    <row r="52105" s="8" customFormat="1" x14ac:dyDescent="0.35"/>
    <row r="52106" s="8" customFormat="1" x14ac:dyDescent="0.35"/>
    <row r="52107" s="8" customFormat="1" x14ac:dyDescent="0.35"/>
    <row r="52108" s="8" customFormat="1" x14ac:dyDescent="0.35"/>
    <row r="52109" s="8" customFormat="1" x14ac:dyDescent="0.35"/>
    <row r="52110" s="8" customFormat="1" x14ac:dyDescent="0.35"/>
    <row r="52111" s="8" customFormat="1" x14ac:dyDescent="0.35"/>
    <row r="52112" s="8" customFormat="1" x14ac:dyDescent="0.35"/>
    <row r="52113" s="8" customFormat="1" x14ac:dyDescent="0.35"/>
    <row r="52114" s="8" customFormat="1" x14ac:dyDescent="0.35"/>
    <row r="52115" s="8" customFormat="1" x14ac:dyDescent="0.35"/>
    <row r="52116" s="8" customFormat="1" x14ac:dyDescent="0.35"/>
    <row r="52117" s="8" customFormat="1" x14ac:dyDescent="0.35"/>
    <row r="52118" s="8" customFormat="1" x14ac:dyDescent="0.35"/>
    <row r="52119" s="8" customFormat="1" x14ac:dyDescent="0.35"/>
    <row r="52120" s="8" customFormat="1" x14ac:dyDescent="0.35"/>
    <row r="52121" s="8" customFormat="1" x14ac:dyDescent="0.35"/>
    <row r="52122" s="8" customFormat="1" x14ac:dyDescent="0.35"/>
    <row r="52123" s="8" customFormat="1" x14ac:dyDescent="0.35"/>
    <row r="52124" s="8" customFormat="1" x14ac:dyDescent="0.35"/>
    <row r="52125" s="8" customFormat="1" x14ac:dyDescent="0.35"/>
    <row r="52126" s="8" customFormat="1" x14ac:dyDescent="0.35"/>
    <row r="52127" s="8" customFormat="1" x14ac:dyDescent="0.35"/>
    <row r="52128" s="8" customFormat="1" x14ac:dyDescent="0.35"/>
    <row r="52129" s="8" customFormat="1" x14ac:dyDescent="0.35"/>
    <row r="52130" s="8" customFormat="1" x14ac:dyDescent="0.35"/>
    <row r="52131" s="8" customFormat="1" x14ac:dyDescent="0.35"/>
    <row r="52132" s="8" customFormat="1" x14ac:dyDescent="0.35"/>
    <row r="52133" s="8" customFormat="1" x14ac:dyDescent="0.35"/>
    <row r="52134" s="8" customFormat="1" x14ac:dyDescent="0.35"/>
    <row r="52135" s="8" customFormat="1" x14ac:dyDescent="0.35"/>
    <row r="52136" s="8" customFormat="1" x14ac:dyDescent="0.35"/>
    <row r="52137" s="8" customFormat="1" x14ac:dyDescent="0.35"/>
    <row r="52138" s="8" customFormat="1" x14ac:dyDescent="0.35"/>
    <row r="52139" s="8" customFormat="1" x14ac:dyDescent="0.35"/>
    <row r="52140" s="8" customFormat="1" x14ac:dyDescent="0.35"/>
    <row r="52141" s="8" customFormat="1" x14ac:dyDescent="0.35"/>
    <row r="52142" s="8" customFormat="1" x14ac:dyDescent="0.35"/>
    <row r="52143" s="8" customFormat="1" x14ac:dyDescent="0.35"/>
    <row r="52144" s="8" customFormat="1" x14ac:dyDescent="0.35"/>
    <row r="52145" s="8" customFormat="1" x14ac:dyDescent="0.35"/>
    <row r="52146" s="8" customFormat="1" x14ac:dyDescent="0.35"/>
    <row r="52147" s="8" customFormat="1" x14ac:dyDescent="0.35"/>
    <row r="52148" s="8" customFormat="1" x14ac:dyDescent="0.35"/>
    <row r="52149" s="8" customFormat="1" x14ac:dyDescent="0.35"/>
    <row r="52150" s="8" customFormat="1" x14ac:dyDescent="0.35"/>
    <row r="52151" s="8" customFormat="1" x14ac:dyDescent="0.35"/>
    <row r="52152" s="8" customFormat="1" x14ac:dyDescent="0.35"/>
    <row r="52153" s="8" customFormat="1" x14ac:dyDescent="0.35"/>
    <row r="52154" s="8" customFormat="1" x14ac:dyDescent="0.35"/>
    <row r="52155" s="8" customFormat="1" x14ac:dyDescent="0.35"/>
    <row r="52156" s="8" customFormat="1" x14ac:dyDescent="0.35"/>
    <row r="52157" s="8" customFormat="1" x14ac:dyDescent="0.35"/>
    <row r="52158" s="8" customFormat="1" x14ac:dyDescent="0.35"/>
    <row r="52159" s="8" customFormat="1" x14ac:dyDescent="0.35"/>
    <row r="52160" s="8" customFormat="1" x14ac:dyDescent="0.35"/>
    <row r="52161" s="8" customFormat="1" x14ac:dyDescent="0.35"/>
    <row r="52162" s="8" customFormat="1" x14ac:dyDescent="0.35"/>
    <row r="52163" s="8" customFormat="1" x14ac:dyDescent="0.35"/>
    <row r="52164" s="8" customFormat="1" x14ac:dyDescent="0.35"/>
    <row r="52165" s="8" customFormat="1" x14ac:dyDescent="0.35"/>
    <row r="52166" s="8" customFormat="1" x14ac:dyDescent="0.35"/>
    <row r="52167" s="8" customFormat="1" x14ac:dyDescent="0.35"/>
    <row r="52168" s="8" customFormat="1" x14ac:dyDescent="0.35"/>
    <row r="52169" s="8" customFormat="1" x14ac:dyDescent="0.35"/>
    <row r="52170" s="8" customFormat="1" x14ac:dyDescent="0.35"/>
    <row r="52171" s="8" customFormat="1" x14ac:dyDescent="0.35"/>
    <row r="52172" s="8" customFormat="1" x14ac:dyDescent="0.35"/>
    <row r="52173" s="8" customFormat="1" x14ac:dyDescent="0.35"/>
    <row r="52174" s="8" customFormat="1" x14ac:dyDescent="0.35"/>
    <row r="52175" s="8" customFormat="1" x14ac:dyDescent="0.35"/>
    <row r="52176" s="8" customFormat="1" x14ac:dyDescent="0.35"/>
    <row r="52177" s="8" customFormat="1" x14ac:dyDescent="0.35"/>
    <row r="52178" s="8" customFormat="1" x14ac:dyDescent="0.35"/>
    <row r="52179" s="8" customFormat="1" x14ac:dyDescent="0.35"/>
    <row r="52180" s="8" customFormat="1" x14ac:dyDescent="0.35"/>
    <row r="52181" s="8" customFormat="1" x14ac:dyDescent="0.35"/>
    <row r="52182" s="8" customFormat="1" x14ac:dyDescent="0.35"/>
    <row r="52183" s="8" customFormat="1" x14ac:dyDescent="0.35"/>
    <row r="52184" s="8" customFormat="1" x14ac:dyDescent="0.35"/>
    <row r="52185" s="8" customFormat="1" x14ac:dyDescent="0.35"/>
    <row r="52186" s="8" customFormat="1" x14ac:dyDescent="0.35"/>
    <row r="52187" s="8" customFormat="1" x14ac:dyDescent="0.35"/>
    <row r="52188" s="8" customFormat="1" x14ac:dyDescent="0.35"/>
    <row r="52189" s="8" customFormat="1" x14ac:dyDescent="0.35"/>
    <row r="52190" s="8" customFormat="1" x14ac:dyDescent="0.35"/>
    <row r="52191" s="8" customFormat="1" x14ac:dyDescent="0.35"/>
    <row r="52192" s="8" customFormat="1" x14ac:dyDescent="0.35"/>
    <row r="52193" s="8" customFormat="1" x14ac:dyDescent="0.35"/>
    <row r="52194" s="8" customFormat="1" x14ac:dyDescent="0.35"/>
    <row r="52195" s="8" customFormat="1" x14ac:dyDescent="0.35"/>
    <row r="52196" s="8" customFormat="1" x14ac:dyDescent="0.35"/>
    <row r="52197" s="8" customFormat="1" x14ac:dyDescent="0.35"/>
    <row r="52198" s="8" customFormat="1" x14ac:dyDescent="0.35"/>
    <row r="52199" s="8" customFormat="1" x14ac:dyDescent="0.35"/>
    <row r="52200" s="8" customFormat="1" x14ac:dyDescent="0.35"/>
    <row r="52201" s="8" customFormat="1" x14ac:dyDescent="0.35"/>
    <row r="52202" s="8" customFormat="1" x14ac:dyDescent="0.35"/>
    <row r="52203" s="8" customFormat="1" x14ac:dyDescent="0.35"/>
    <row r="52204" s="8" customFormat="1" x14ac:dyDescent="0.35"/>
    <row r="52205" s="8" customFormat="1" x14ac:dyDescent="0.35"/>
    <row r="52206" s="8" customFormat="1" x14ac:dyDescent="0.35"/>
    <row r="52207" s="8" customFormat="1" x14ac:dyDescent="0.35"/>
    <row r="52208" s="8" customFormat="1" x14ac:dyDescent="0.35"/>
    <row r="52209" s="8" customFormat="1" x14ac:dyDescent="0.35"/>
    <row r="52210" s="8" customFormat="1" x14ac:dyDescent="0.35"/>
    <row r="52211" s="8" customFormat="1" x14ac:dyDescent="0.35"/>
    <row r="52212" s="8" customFormat="1" x14ac:dyDescent="0.35"/>
    <row r="52213" s="8" customFormat="1" x14ac:dyDescent="0.35"/>
    <row r="52214" s="8" customFormat="1" x14ac:dyDescent="0.35"/>
    <row r="52215" s="8" customFormat="1" x14ac:dyDescent="0.35"/>
    <row r="52216" s="8" customFormat="1" x14ac:dyDescent="0.35"/>
    <row r="52217" s="8" customFormat="1" x14ac:dyDescent="0.35"/>
    <row r="52218" s="8" customFormat="1" x14ac:dyDescent="0.35"/>
    <row r="52219" s="8" customFormat="1" x14ac:dyDescent="0.35"/>
    <row r="52220" s="8" customFormat="1" x14ac:dyDescent="0.35"/>
    <row r="52221" s="8" customFormat="1" x14ac:dyDescent="0.35"/>
    <row r="52222" s="8" customFormat="1" x14ac:dyDescent="0.35"/>
    <row r="52223" s="8" customFormat="1" x14ac:dyDescent="0.35"/>
    <row r="52224" s="8" customFormat="1" x14ac:dyDescent="0.35"/>
    <row r="52225" s="8" customFormat="1" x14ac:dyDescent="0.35"/>
    <row r="52226" s="8" customFormat="1" x14ac:dyDescent="0.35"/>
    <row r="52227" s="8" customFormat="1" x14ac:dyDescent="0.35"/>
    <row r="52228" s="8" customFormat="1" x14ac:dyDescent="0.35"/>
    <row r="52229" s="8" customFormat="1" x14ac:dyDescent="0.35"/>
    <row r="52230" s="8" customFormat="1" x14ac:dyDescent="0.35"/>
    <row r="52231" s="8" customFormat="1" x14ac:dyDescent="0.35"/>
    <row r="52232" s="8" customFormat="1" x14ac:dyDescent="0.35"/>
    <row r="52233" s="8" customFormat="1" x14ac:dyDescent="0.35"/>
    <row r="52234" s="8" customFormat="1" x14ac:dyDescent="0.35"/>
    <row r="52235" s="8" customFormat="1" x14ac:dyDescent="0.35"/>
    <row r="52236" s="8" customFormat="1" x14ac:dyDescent="0.35"/>
    <row r="52237" s="8" customFormat="1" x14ac:dyDescent="0.35"/>
    <row r="52238" s="8" customFormat="1" x14ac:dyDescent="0.35"/>
    <row r="52239" s="8" customFormat="1" x14ac:dyDescent="0.35"/>
    <row r="52240" s="8" customFormat="1" x14ac:dyDescent="0.35"/>
    <row r="52241" s="8" customFormat="1" x14ac:dyDescent="0.35"/>
    <row r="52242" s="8" customFormat="1" x14ac:dyDescent="0.35"/>
    <row r="52243" s="8" customFormat="1" x14ac:dyDescent="0.35"/>
    <row r="52244" s="8" customFormat="1" x14ac:dyDescent="0.35"/>
    <row r="52245" s="8" customFormat="1" x14ac:dyDescent="0.35"/>
    <row r="52246" s="8" customFormat="1" x14ac:dyDescent="0.35"/>
    <row r="52247" s="8" customFormat="1" x14ac:dyDescent="0.35"/>
    <row r="52248" s="8" customFormat="1" x14ac:dyDescent="0.35"/>
    <row r="52249" s="8" customFormat="1" x14ac:dyDescent="0.35"/>
    <row r="52250" s="8" customFormat="1" x14ac:dyDescent="0.35"/>
    <row r="52251" s="8" customFormat="1" x14ac:dyDescent="0.35"/>
    <row r="52252" s="8" customFormat="1" x14ac:dyDescent="0.35"/>
    <row r="52253" s="8" customFormat="1" x14ac:dyDescent="0.35"/>
    <row r="52254" s="8" customFormat="1" x14ac:dyDescent="0.35"/>
    <row r="52255" s="8" customFormat="1" x14ac:dyDescent="0.35"/>
    <row r="52256" s="8" customFormat="1" x14ac:dyDescent="0.35"/>
    <row r="52257" s="8" customFormat="1" x14ac:dyDescent="0.35"/>
    <row r="52258" s="8" customFormat="1" x14ac:dyDescent="0.35"/>
    <row r="52259" s="8" customFormat="1" x14ac:dyDescent="0.35"/>
    <row r="52260" s="8" customFormat="1" x14ac:dyDescent="0.35"/>
    <row r="52261" s="8" customFormat="1" x14ac:dyDescent="0.35"/>
    <row r="52262" s="8" customFormat="1" x14ac:dyDescent="0.35"/>
    <row r="52263" s="8" customFormat="1" x14ac:dyDescent="0.35"/>
    <row r="52264" s="8" customFormat="1" x14ac:dyDescent="0.35"/>
    <row r="52265" s="8" customFormat="1" x14ac:dyDescent="0.35"/>
    <row r="52266" s="8" customFormat="1" x14ac:dyDescent="0.35"/>
    <row r="52267" s="8" customFormat="1" x14ac:dyDescent="0.35"/>
    <row r="52268" s="8" customFormat="1" x14ac:dyDescent="0.35"/>
    <row r="52269" s="8" customFormat="1" x14ac:dyDescent="0.35"/>
    <row r="52270" s="8" customFormat="1" x14ac:dyDescent="0.35"/>
    <row r="52271" s="8" customFormat="1" x14ac:dyDescent="0.35"/>
    <row r="52272" s="8" customFormat="1" x14ac:dyDescent="0.35"/>
    <row r="52273" s="8" customFormat="1" x14ac:dyDescent="0.35"/>
    <row r="52274" s="8" customFormat="1" x14ac:dyDescent="0.35"/>
    <row r="52275" s="8" customFormat="1" x14ac:dyDescent="0.35"/>
    <row r="52276" s="8" customFormat="1" x14ac:dyDescent="0.35"/>
    <row r="52277" s="8" customFormat="1" x14ac:dyDescent="0.35"/>
    <row r="52278" s="8" customFormat="1" x14ac:dyDescent="0.35"/>
    <row r="52279" s="8" customFormat="1" x14ac:dyDescent="0.35"/>
    <row r="52280" s="8" customFormat="1" x14ac:dyDescent="0.35"/>
    <row r="52281" s="8" customFormat="1" x14ac:dyDescent="0.35"/>
    <row r="52282" s="8" customFormat="1" x14ac:dyDescent="0.35"/>
    <row r="52283" s="8" customFormat="1" x14ac:dyDescent="0.35"/>
    <row r="52284" s="8" customFormat="1" x14ac:dyDescent="0.35"/>
    <row r="52285" s="8" customFormat="1" x14ac:dyDescent="0.35"/>
    <row r="52286" s="8" customFormat="1" x14ac:dyDescent="0.35"/>
    <row r="52287" s="8" customFormat="1" x14ac:dyDescent="0.35"/>
    <row r="52288" s="8" customFormat="1" x14ac:dyDescent="0.35"/>
    <row r="52289" s="8" customFormat="1" x14ac:dyDescent="0.35"/>
    <row r="52290" s="8" customFormat="1" x14ac:dyDescent="0.35"/>
    <row r="52291" s="8" customFormat="1" x14ac:dyDescent="0.35"/>
    <row r="52292" s="8" customFormat="1" x14ac:dyDescent="0.35"/>
    <row r="52293" s="8" customFormat="1" x14ac:dyDescent="0.35"/>
    <row r="52294" s="8" customFormat="1" x14ac:dyDescent="0.35"/>
    <row r="52295" s="8" customFormat="1" x14ac:dyDescent="0.35"/>
    <row r="52296" s="8" customFormat="1" x14ac:dyDescent="0.35"/>
    <row r="52297" s="8" customFormat="1" x14ac:dyDescent="0.35"/>
    <row r="52298" s="8" customFormat="1" x14ac:dyDescent="0.35"/>
    <row r="52299" s="8" customFormat="1" x14ac:dyDescent="0.35"/>
    <row r="52300" s="8" customFormat="1" x14ac:dyDescent="0.35"/>
    <row r="52301" s="8" customFormat="1" x14ac:dyDescent="0.35"/>
    <row r="52302" s="8" customFormat="1" x14ac:dyDescent="0.35"/>
    <row r="52303" s="8" customFormat="1" x14ac:dyDescent="0.35"/>
    <row r="52304" s="8" customFormat="1" x14ac:dyDescent="0.35"/>
    <row r="52305" s="8" customFormat="1" x14ac:dyDescent="0.35"/>
    <row r="52306" s="8" customFormat="1" x14ac:dyDescent="0.35"/>
    <row r="52307" s="8" customFormat="1" x14ac:dyDescent="0.35"/>
    <row r="52308" s="8" customFormat="1" x14ac:dyDescent="0.35"/>
    <row r="52309" s="8" customFormat="1" x14ac:dyDescent="0.35"/>
    <row r="52310" s="8" customFormat="1" x14ac:dyDescent="0.35"/>
    <row r="52311" s="8" customFormat="1" x14ac:dyDescent="0.35"/>
    <row r="52312" s="8" customFormat="1" x14ac:dyDescent="0.35"/>
    <row r="52313" s="8" customFormat="1" x14ac:dyDescent="0.35"/>
    <row r="52314" s="8" customFormat="1" x14ac:dyDescent="0.35"/>
    <row r="52315" s="8" customFormat="1" x14ac:dyDescent="0.35"/>
    <row r="52316" s="8" customFormat="1" x14ac:dyDescent="0.35"/>
    <row r="52317" s="8" customFormat="1" x14ac:dyDescent="0.35"/>
    <row r="52318" s="8" customFormat="1" x14ac:dyDescent="0.35"/>
    <row r="52319" s="8" customFormat="1" x14ac:dyDescent="0.35"/>
    <row r="52320" s="8" customFormat="1" x14ac:dyDescent="0.35"/>
    <row r="52321" s="8" customFormat="1" x14ac:dyDescent="0.35"/>
    <row r="52322" s="8" customFormat="1" x14ac:dyDescent="0.35"/>
    <row r="52323" s="8" customFormat="1" x14ac:dyDescent="0.35"/>
    <row r="52324" s="8" customFormat="1" x14ac:dyDescent="0.35"/>
    <row r="52325" s="8" customFormat="1" x14ac:dyDescent="0.35"/>
    <row r="52326" s="8" customFormat="1" x14ac:dyDescent="0.35"/>
    <row r="52327" s="8" customFormat="1" x14ac:dyDescent="0.35"/>
    <row r="52328" s="8" customFormat="1" x14ac:dyDescent="0.35"/>
    <row r="52329" s="8" customFormat="1" x14ac:dyDescent="0.35"/>
    <row r="52330" s="8" customFormat="1" x14ac:dyDescent="0.35"/>
    <row r="52331" s="8" customFormat="1" x14ac:dyDescent="0.35"/>
    <row r="52332" s="8" customFormat="1" x14ac:dyDescent="0.35"/>
    <row r="52333" s="8" customFormat="1" x14ac:dyDescent="0.35"/>
    <row r="52334" s="8" customFormat="1" x14ac:dyDescent="0.35"/>
    <row r="52335" s="8" customFormat="1" x14ac:dyDescent="0.35"/>
    <row r="52336" s="8" customFormat="1" x14ac:dyDescent="0.35"/>
    <row r="52337" s="8" customFormat="1" x14ac:dyDescent="0.35"/>
    <row r="52338" s="8" customFormat="1" x14ac:dyDescent="0.35"/>
    <row r="52339" s="8" customFormat="1" x14ac:dyDescent="0.35"/>
    <row r="52340" s="8" customFormat="1" x14ac:dyDescent="0.35"/>
    <row r="52341" s="8" customFormat="1" x14ac:dyDescent="0.35"/>
    <row r="52342" s="8" customFormat="1" x14ac:dyDescent="0.35"/>
    <row r="52343" s="8" customFormat="1" x14ac:dyDescent="0.35"/>
    <row r="52344" s="8" customFormat="1" x14ac:dyDescent="0.35"/>
    <row r="52345" s="8" customFormat="1" x14ac:dyDescent="0.35"/>
    <row r="52346" s="8" customFormat="1" x14ac:dyDescent="0.35"/>
    <row r="52347" s="8" customFormat="1" x14ac:dyDescent="0.35"/>
    <row r="52348" s="8" customFormat="1" x14ac:dyDescent="0.35"/>
    <row r="52349" s="8" customFormat="1" x14ac:dyDescent="0.35"/>
    <row r="52350" s="8" customFormat="1" x14ac:dyDescent="0.35"/>
    <row r="52351" s="8" customFormat="1" x14ac:dyDescent="0.35"/>
    <row r="52352" s="8" customFormat="1" x14ac:dyDescent="0.35"/>
    <row r="52353" s="8" customFormat="1" x14ac:dyDescent="0.35"/>
    <row r="52354" s="8" customFormat="1" x14ac:dyDescent="0.35"/>
    <row r="52355" s="8" customFormat="1" x14ac:dyDescent="0.35"/>
    <row r="52356" s="8" customFormat="1" x14ac:dyDescent="0.35"/>
    <row r="52357" s="8" customFormat="1" x14ac:dyDescent="0.35"/>
    <row r="52358" s="8" customFormat="1" x14ac:dyDescent="0.35"/>
    <row r="52359" s="8" customFormat="1" x14ac:dyDescent="0.35"/>
    <row r="52360" s="8" customFormat="1" x14ac:dyDescent="0.35"/>
    <row r="52361" s="8" customFormat="1" x14ac:dyDescent="0.35"/>
    <row r="52362" s="8" customFormat="1" x14ac:dyDescent="0.35"/>
    <row r="52363" s="8" customFormat="1" x14ac:dyDescent="0.35"/>
    <row r="52364" s="8" customFormat="1" x14ac:dyDescent="0.35"/>
    <row r="52365" s="8" customFormat="1" x14ac:dyDescent="0.35"/>
    <row r="52366" s="8" customFormat="1" x14ac:dyDescent="0.35"/>
    <row r="52367" s="8" customFormat="1" x14ac:dyDescent="0.35"/>
    <row r="52368" s="8" customFormat="1" x14ac:dyDescent="0.35"/>
    <row r="52369" s="8" customFormat="1" x14ac:dyDescent="0.35"/>
    <row r="52370" s="8" customFormat="1" x14ac:dyDescent="0.35"/>
    <row r="52371" s="8" customFormat="1" x14ac:dyDescent="0.35"/>
    <row r="52372" s="8" customFormat="1" x14ac:dyDescent="0.35"/>
    <row r="52373" s="8" customFormat="1" x14ac:dyDescent="0.35"/>
    <row r="52374" s="8" customFormat="1" x14ac:dyDescent="0.35"/>
    <row r="52375" s="8" customFormat="1" x14ac:dyDescent="0.35"/>
    <row r="52376" s="8" customFormat="1" x14ac:dyDescent="0.35"/>
    <row r="52377" s="8" customFormat="1" x14ac:dyDescent="0.35"/>
    <row r="52378" s="8" customFormat="1" x14ac:dyDescent="0.35"/>
    <row r="52379" s="8" customFormat="1" x14ac:dyDescent="0.35"/>
    <row r="52380" s="8" customFormat="1" x14ac:dyDescent="0.35"/>
    <row r="52381" s="8" customFormat="1" x14ac:dyDescent="0.35"/>
    <row r="52382" s="8" customFormat="1" x14ac:dyDescent="0.35"/>
    <row r="52383" s="8" customFormat="1" x14ac:dyDescent="0.35"/>
    <row r="52384" s="8" customFormat="1" x14ac:dyDescent="0.35"/>
    <row r="52385" s="8" customFormat="1" x14ac:dyDescent="0.35"/>
    <row r="52386" s="8" customFormat="1" x14ac:dyDescent="0.35"/>
    <row r="52387" s="8" customFormat="1" x14ac:dyDescent="0.35"/>
    <row r="52388" s="8" customFormat="1" x14ac:dyDescent="0.35"/>
    <row r="52389" s="8" customFormat="1" x14ac:dyDescent="0.35"/>
    <row r="52390" s="8" customFormat="1" x14ac:dyDescent="0.35"/>
    <row r="52391" s="8" customFormat="1" x14ac:dyDescent="0.35"/>
    <row r="52392" s="8" customFormat="1" x14ac:dyDescent="0.35"/>
    <row r="52393" s="8" customFormat="1" x14ac:dyDescent="0.35"/>
    <row r="52394" s="8" customFormat="1" x14ac:dyDescent="0.35"/>
    <row r="52395" s="8" customFormat="1" x14ac:dyDescent="0.35"/>
    <row r="52396" s="8" customFormat="1" x14ac:dyDescent="0.35"/>
    <row r="52397" s="8" customFormat="1" x14ac:dyDescent="0.35"/>
    <row r="52398" s="8" customFormat="1" x14ac:dyDescent="0.35"/>
    <row r="52399" s="8" customFormat="1" x14ac:dyDescent="0.35"/>
    <row r="52400" s="8" customFormat="1" x14ac:dyDescent="0.35"/>
    <row r="52401" s="8" customFormat="1" x14ac:dyDescent="0.35"/>
    <row r="52402" s="8" customFormat="1" x14ac:dyDescent="0.35"/>
    <row r="52403" s="8" customFormat="1" x14ac:dyDescent="0.35"/>
    <row r="52404" s="8" customFormat="1" x14ac:dyDescent="0.35"/>
    <row r="52405" s="8" customFormat="1" x14ac:dyDescent="0.35"/>
    <row r="52406" s="8" customFormat="1" x14ac:dyDescent="0.35"/>
    <row r="52407" s="8" customFormat="1" x14ac:dyDescent="0.35"/>
    <row r="52408" s="8" customFormat="1" x14ac:dyDescent="0.35"/>
    <row r="52409" s="8" customFormat="1" x14ac:dyDescent="0.35"/>
    <row r="52410" s="8" customFormat="1" x14ac:dyDescent="0.35"/>
    <row r="52411" s="8" customFormat="1" x14ac:dyDescent="0.35"/>
    <row r="52412" s="8" customFormat="1" x14ac:dyDescent="0.35"/>
    <row r="52413" s="8" customFormat="1" x14ac:dyDescent="0.35"/>
    <row r="52414" s="8" customFormat="1" x14ac:dyDescent="0.35"/>
    <row r="52415" s="8" customFormat="1" x14ac:dyDescent="0.35"/>
    <row r="52416" s="8" customFormat="1" x14ac:dyDescent="0.35"/>
    <row r="52417" s="8" customFormat="1" x14ac:dyDescent="0.35"/>
    <row r="52418" s="8" customFormat="1" x14ac:dyDescent="0.35"/>
    <row r="52419" s="8" customFormat="1" x14ac:dyDescent="0.35"/>
    <row r="52420" s="8" customFormat="1" x14ac:dyDescent="0.35"/>
    <row r="52421" s="8" customFormat="1" x14ac:dyDescent="0.35"/>
    <row r="52422" s="8" customFormat="1" x14ac:dyDescent="0.35"/>
    <row r="52423" s="8" customFormat="1" x14ac:dyDescent="0.35"/>
    <row r="52424" s="8" customFormat="1" x14ac:dyDescent="0.35"/>
    <row r="52425" s="8" customFormat="1" x14ac:dyDescent="0.35"/>
    <row r="52426" s="8" customFormat="1" x14ac:dyDescent="0.35"/>
    <row r="52427" s="8" customFormat="1" x14ac:dyDescent="0.35"/>
    <row r="52428" s="8" customFormat="1" x14ac:dyDescent="0.35"/>
    <row r="52429" s="8" customFormat="1" x14ac:dyDescent="0.35"/>
    <row r="52430" s="8" customFormat="1" x14ac:dyDescent="0.35"/>
    <row r="52431" s="8" customFormat="1" x14ac:dyDescent="0.35"/>
    <row r="52432" s="8" customFormat="1" x14ac:dyDescent="0.35"/>
    <row r="52433" s="8" customFormat="1" x14ac:dyDescent="0.35"/>
    <row r="52434" s="8" customFormat="1" x14ac:dyDescent="0.35"/>
    <row r="52435" s="8" customFormat="1" x14ac:dyDescent="0.35"/>
    <row r="52436" s="8" customFormat="1" x14ac:dyDescent="0.35"/>
    <row r="52437" s="8" customFormat="1" x14ac:dyDescent="0.35"/>
    <row r="52438" s="8" customFormat="1" x14ac:dyDescent="0.35"/>
    <row r="52439" s="8" customFormat="1" x14ac:dyDescent="0.35"/>
    <row r="52440" s="8" customFormat="1" x14ac:dyDescent="0.35"/>
    <row r="52441" s="8" customFormat="1" x14ac:dyDescent="0.35"/>
    <row r="52442" s="8" customFormat="1" x14ac:dyDescent="0.35"/>
    <row r="52443" s="8" customFormat="1" x14ac:dyDescent="0.35"/>
    <row r="52444" s="8" customFormat="1" x14ac:dyDescent="0.35"/>
    <row r="52445" s="8" customFormat="1" x14ac:dyDescent="0.35"/>
    <row r="52446" s="8" customFormat="1" x14ac:dyDescent="0.35"/>
    <row r="52447" s="8" customFormat="1" x14ac:dyDescent="0.35"/>
    <row r="52448" s="8" customFormat="1" x14ac:dyDescent="0.35"/>
    <row r="52449" s="8" customFormat="1" x14ac:dyDescent="0.35"/>
    <row r="52450" s="8" customFormat="1" x14ac:dyDescent="0.35"/>
    <row r="52451" s="8" customFormat="1" x14ac:dyDescent="0.35"/>
    <row r="52452" s="8" customFormat="1" x14ac:dyDescent="0.35"/>
    <row r="52453" s="8" customFormat="1" x14ac:dyDescent="0.35"/>
    <row r="52454" s="8" customFormat="1" x14ac:dyDescent="0.35"/>
    <row r="52455" s="8" customFormat="1" x14ac:dyDescent="0.35"/>
    <row r="52456" s="8" customFormat="1" x14ac:dyDescent="0.35"/>
    <row r="52457" s="8" customFormat="1" x14ac:dyDescent="0.35"/>
    <row r="52458" s="8" customFormat="1" x14ac:dyDescent="0.35"/>
    <row r="52459" s="8" customFormat="1" x14ac:dyDescent="0.35"/>
    <row r="52460" s="8" customFormat="1" x14ac:dyDescent="0.35"/>
    <row r="52461" s="8" customFormat="1" x14ac:dyDescent="0.35"/>
    <row r="52462" s="8" customFormat="1" x14ac:dyDescent="0.35"/>
    <row r="52463" s="8" customFormat="1" x14ac:dyDescent="0.35"/>
    <row r="52464" s="8" customFormat="1" x14ac:dyDescent="0.35"/>
    <row r="52465" s="8" customFormat="1" x14ac:dyDescent="0.35"/>
    <row r="52466" s="8" customFormat="1" x14ac:dyDescent="0.35"/>
    <row r="52467" s="8" customFormat="1" x14ac:dyDescent="0.35"/>
    <row r="52468" s="8" customFormat="1" x14ac:dyDescent="0.35"/>
    <row r="52469" s="8" customFormat="1" x14ac:dyDescent="0.35"/>
    <row r="52470" s="8" customFormat="1" x14ac:dyDescent="0.35"/>
    <row r="52471" s="8" customFormat="1" x14ac:dyDescent="0.35"/>
    <row r="52472" s="8" customFormat="1" x14ac:dyDescent="0.35"/>
    <row r="52473" s="8" customFormat="1" x14ac:dyDescent="0.35"/>
    <row r="52474" s="8" customFormat="1" x14ac:dyDescent="0.35"/>
    <row r="52475" s="8" customFormat="1" x14ac:dyDescent="0.35"/>
    <row r="52476" s="8" customFormat="1" x14ac:dyDescent="0.35"/>
    <row r="52477" s="8" customFormat="1" x14ac:dyDescent="0.35"/>
    <row r="52478" s="8" customFormat="1" x14ac:dyDescent="0.35"/>
    <row r="52479" s="8" customFormat="1" x14ac:dyDescent="0.35"/>
    <row r="52480" s="8" customFormat="1" x14ac:dyDescent="0.35"/>
    <row r="52481" s="8" customFormat="1" x14ac:dyDescent="0.35"/>
    <row r="52482" s="8" customFormat="1" x14ac:dyDescent="0.35"/>
    <row r="52483" s="8" customFormat="1" x14ac:dyDescent="0.35"/>
    <row r="52484" s="8" customFormat="1" x14ac:dyDescent="0.35"/>
    <row r="52485" s="8" customFormat="1" x14ac:dyDescent="0.35"/>
    <row r="52486" s="8" customFormat="1" x14ac:dyDescent="0.35"/>
    <row r="52487" s="8" customFormat="1" x14ac:dyDescent="0.35"/>
    <row r="52488" s="8" customFormat="1" x14ac:dyDescent="0.35"/>
    <row r="52489" s="8" customFormat="1" x14ac:dyDescent="0.35"/>
    <row r="52490" s="8" customFormat="1" x14ac:dyDescent="0.35"/>
    <row r="52491" s="8" customFormat="1" x14ac:dyDescent="0.35"/>
    <row r="52492" s="8" customFormat="1" x14ac:dyDescent="0.35"/>
    <row r="52493" s="8" customFormat="1" x14ac:dyDescent="0.35"/>
    <row r="52494" s="8" customFormat="1" x14ac:dyDescent="0.35"/>
    <row r="52495" s="8" customFormat="1" x14ac:dyDescent="0.35"/>
    <row r="52496" s="8" customFormat="1" x14ac:dyDescent="0.35"/>
    <row r="52497" s="8" customFormat="1" x14ac:dyDescent="0.35"/>
    <row r="52498" s="8" customFormat="1" x14ac:dyDescent="0.35"/>
    <row r="52499" s="8" customFormat="1" x14ac:dyDescent="0.35"/>
    <row r="52500" s="8" customFormat="1" x14ac:dyDescent="0.35"/>
    <row r="52501" s="8" customFormat="1" x14ac:dyDescent="0.35"/>
    <row r="52502" s="8" customFormat="1" x14ac:dyDescent="0.35"/>
    <row r="52503" s="8" customFormat="1" x14ac:dyDescent="0.35"/>
    <row r="52504" s="8" customFormat="1" x14ac:dyDescent="0.35"/>
    <row r="52505" s="8" customFormat="1" x14ac:dyDescent="0.35"/>
    <row r="52506" s="8" customFormat="1" x14ac:dyDescent="0.35"/>
    <row r="52507" s="8" customFormat="1" x14ac:dyDescent="0.35"/>
    <row r="52508" s="8" customFormat="1" x14ac:dyDescent="0.35"/>
    <row r="52509" s="8" customFormat="1" x14ac:dyDescent="0.35"/>
    <row r="52510" s="8" customFormat="1" x14ac:dyDescent="0.35"/>
    <row r="52511" s="8" customFormat="1" x14ac:dyDescent="0.35"/>
    <row r="52512" s="8" customFormat="1" x14ac:dyDescent="0.35"/>
    <row r="52513" s="8" customFormat="1" x14ac:dyDescent="0.35"/>
    <row r="52514" s="8" customFormat="1" x14ac:dyDescent="0.35"/>
    <row r="52515" s="8" customFormat="1" x14ac:dyDescent="0.35"/>
    <row r="52516" s="8" customFormat="1" x14ac:dyDescent="0.35"/>
    <row r="52517" s="8" customFormat="1" x14ac:dyDescent="0.35"/>
    <row r="52518" s="8" customFormat="1" x14ac:dyDescent="0.35"/>
    <row r="52519" s="8" customFormat="1" x14ac:dyDescent="0.35"/>
    <row r="52520" s="8" customFormat="1" x14ac:dyDescent="0.35"/>
    <row r="52521" s="8" customFormat="1" x14ac:dyDescent="0.35"/>
    <row r="52522" s="8" customFormat="1" x14ac:dyDescent="0.35"/>
    <row r="52523" s="8" customFormat="1" x14ac:dyDescent="0.35"/>
    <row r="52524" s="8" customFormat="1" x14ac:dyDescent="0.35"/>
    <row r="52525" s="8" customFormat="1" x14ac:dyDescent="0.35"/>
    <row r="52526" s="8" customFormat="1" x14ac:dyDescent="0.35"/>
    <row r="52527" s="8" customFormat="1" x14ac:dyDescent="0.35"/>
    <row r="52528" s="8" customFormat="1" x14ac:dyDescent="0.35"/>
    <row r="52529" s="8" customFormat="1" x14ac:dyDescent="0.35"/>
    <row r="52530" s="8" customFormat="1" x14ac:dyDescent="0.35"/>
    <row r="52531" s="8" customFormat="1" x14ac:dyDescent="0.35"/>
    <row r="52532" s="8" customFormat="1" x14ac:dyDescent="0.35"/>
    <row r="52533" s="8" customFormat="1" x14ac:dyDescent="0.35"/>
    <row r="52534" s="8" customFormat="1" x14ac:dyDescent="0.35"/>
    <row r="52535" s="8" customFormat="1" x14ac:dyDescent="0.35"/>
    <row r="52536" s="8" customFormat="1" x14ac:dyDescent="0.35"/>
    <row r="52537" s="8" customFormat="1" x14ac:dyDescent="0.35"/>
    <row r="52538" s="8" customFormat="1" x14ac:dyDescent="0.35"/>
    <row r="52539" s="8" customFormat="1" x14ac:dyDescent="0.35"/>
    <row r="52540" s="8" customFormat="1" x14ac:dyDescent="0.35"/>
    <row r="52541" s="8" customFormat="1" x14ac:dyDescent="0.35"/>
    <row r="52542" s="8" customFormat="1" x14ac:dyDescent="0.35"/>
    <row r="52543" s="8" customFormat="1" x14ac:dyDescent="0.35"/>
    <row r="52544" s="8" customFormat="1" x14ac:dyDescent="0.35"/>
    <row r="52545" s="8" customFormat="1" x14ac:dyDescent="0.35"/>
    <row r="52546" s="8" customFormat="1" x14ac:dyDescent="0.35"/>
    <row r="52547" s="8" customFormat="1" x14ac:dyDescent="0.35"/>
    <row r="52548" s="8" customFormat="1" x14ac:dyDescent="0.35"/>
    <row r="52549" s="8" customFormat="1" x14ac:dyDescent="0.35"/>
    <row r="52550" s="8" customFormat="1" x14ac:dyDescent="0.35"/>
    <row r="52551" s="8" customFormat="1" x14ac:dyDescent="0.35"/>
    <row r="52552" s="8" customFormat="1" x14ac:dyDescent="0.35"/>
    <row r="52553" s="8" customFormat="1" x14ac:dyDescent="0.35"/>
    <row r="52554" s="8" customFormat="1" x14ac:dyDescent="0.35"/>
    <row r="52555" s="8" customFormat="1" x14ac:dyDescent="0.35"/>
    <row r="52556" s="8" customFormat="1" x14ac:dyDescent="0.35"/>
    <row r="52557" s="8" customFormat="1" x14ac:dyDescent="0.35"/>
    <row r="52558" s="8" customFormat="1" x14ac:dyDescent="0.35"/>
    <row r="52559" s="8" customFormat="1" x14ac:dyDescent="0.35"/>
    <row r="52560" s="8" customFormat="1" x14ac:dyDescent="0.35"/>
    <row r="52561" s="8" customFormat="1" x14ac:dyDescent="0.35"/>
    <row r="52562" s="8" customFormat="1" x14ac:dyDescent="0.35"/>
    <row r="52563" s="8" customFormat="1" x14ac:dyDescent="0.35"/>
    <row r="52564" s="8" customFormat="1" x14ac:dyDescent="0.35"/>
    <row r="52565" s="8" customFormat="1" x14ac:dyDescent="0.35"/>
    <row r="52566" s="8" customFormat="1" x14ac:dyDescent="0.35"/>
    <row r="52567" s="8" customFormat="1" x14ac:dyDescent="0.35"/>
    <row r="52568" s="8" customFormat="1" x14ac:dyDescent="0.35"/>
    <row r="52569" s="8" customFormat="1" x14ac:dyDescent="0.35"/>
    <row r="52570" s="8" customFormat="1" x14ac:dyDescent="0.35"/>
    <row r="52571" s="8" customFormat="1" x14ac:dyDescent="0.35"/>
    <row r="52572" s="8" customFormat="1" x14ac:dyDescent="0.35"/>
    <row r="52573" s="8" customFormat="1" x14ac:dyDescent="0.35"/>
    <row r="52574" s="8" customFormat="1" x14ac:dyDescent="0.35"/>
    <row r="52575" s="8" customFormat="1" x14ac:dyDescent="0.35"/>
    <row r="52576" s="8" customFormat="1" x14ac:dyDescent="0.35"/>
    <row r="52577" s="8" customFormat="1" x14ac:dyDescent="0.35"/>
    <row r="52578" s="8" customFormat="1" x14ac:dyDescent="0.35"/>
    <row r="52579" s="8" customFormat="1" x14ac:dyDescent="0.35"/>
    <row r="52580" s="8" customFormat="1" x14ac:dyDescent="0.35"/>
    <row r="52581" s="8" customFormat="1" x14ac:dyDescent="0.35"/>
    <row r="52582" s="8" customFormat="1" x14ac:dyDescent="0.35"/>
    <row r="52583" s="8" customFormat="1" x14ac:dyDescent="0.35"/>
    <row r="52584" s="8" customFormat="1" x14ac:dyDescent="0.35"/>
    <row r="52585" s="8" customFormat="1" x14ac:dyDescent="0.35"/>
    <row r="52586" s="8" customFormat="1" x14ac:dyDescent="0.35"/>
    <row r="52587" s="8" customFormat="1" x14ac:dyDescent="0.35"/>
    <row r="52588" s="8" customFormat="1" x14ac:dyDescent="0.35"/>
    <row r="52589" s="8" customFormat="1" x14ac:dyDescent="0.35"/>
    <row r="52590" s="8" customFormat="1" x14ac:dyDescent="0.35"/>
    <row r="52591" s="8" customFormat="1" x14ac:dyDescent="0.35"/>
    <row r="52592" s="8" customFormat="1" x14ac:dyDescent="0.35"/>
    <row r="52593" s="8" customFormat="1" x14ac:dyDescent="0.35"/>
    <row r="52594" s="8" customFormat="1" x14ac:dyDescent="0.35"/>
    <row r="52595" s="8" customFormat="1" x14ac:dyDescent="0.35"/>
    <row r="52596" s="8" customFormat="1" x14ac:dyDescent="0.35"/>
    <row r="52597" s="8" customFormat="1" x14ac:dyDescent="0.35"/>
    <row r="52598" s="8" customFormat="1" x14ac:dyDescent="0.35"/>
    <row r="52599" s="8" customFormat="1" x14ac:dyDescent="0.35"/>
    <row r="52600" s="8" customFormat="1" x14ac:dyDescent="0.35"/>
    <row r="52601" s="8" customFormat="1" x14ac:dyDescent="0.35"/>
    <row r="52602" s="8" customFormat="1" x14ac:dyDescent="0.35"/>
    <row r="52603" s="8" customFormat="1" x14ac:dyDescent="0.35"/>
    <row r="52604" s="8" customFormat="1" x14ac:dyDescent="0.35"/>
    <row r="52605" s="8" customFormat="1" x14ac:dyDescent="0.35"/>
    <row r="52606" s="8" customFormat="1" x14ac:dyDescent="0.35"/>
    <row r="52607" s="8" customFormat="1" x14ac:dyDescent="0.35"/>
    <row r="52608" s="8" customFormat="1" x14ac:dyDescent="0.35"/>
    <row r="52609" s="8" customFormat="1" x14ac:dyDescent="0.35"/>
    <row r="52610" s="8" customFormat="1" x14ac:dyDescent="0.35"/>
    <row r="52611" s="8" customFormat="1" x14ac:dyDescent="0.35"/>
    <row r="52612" s="8" customFormat="1" x14ac:dyDescent="0.35"/>
    <row r="52613" s="8" customFormat="1" x14ac:dyDescent="0.35"/>
    <row r="52614" s="8" customFormat="1" x14ac:dyDescent="0.35"/>
    <row r="52615" s="8" customFormat="1" x14ac:dyDescent="0.35"/>
    <row r="52616" s="8" customFormat="1" x14ac:dyDescent="0.35"/>
    <row r="52617" s="8" customFormat="1" x14ac:dyDescent="0.35"/>
    <row r="52618" s="8" customFormat="1" x14ac:dyDescent="0.35"/>
    <row r="52619" s="8" customFormat="1" x14ac:dyDescent="0.35"/>
    <row r="52620" s="8" customFormat="1" x14ac:dyDescent="0.35"/>
    <row r="52621" s="8" customFormat="1" x14ac:dyDescent="0.35"/>
    <row r="52622" s="8" customFormat="1" x14ac:dyDescent="0.35"/>
    <row r="52623" s="8" customFormat="1" x14ac:dyDescent="0.35"/>
    <row r="52624" s="8" customFormat="1" x14ac:dyDescent="0.35"/>
    <row r="52625" s="8" customFormat="1" x14ac:dyDescent="0.35"/>
    <row r="52626" s="8" customFormat="1" x14ac:dyDescent="0.35"/>
    <row r="52627" s="8" customFormat="1" x14ac:dyDescent="0.35"/>
    <row r="52628" s="8" customFormat="1" x14ac:dyDescent="0.35"/>
    <row r="52629" s="8" customFormat="1" x14ac:dyDescent="0.35"/>
    <row r="52630" s="8" customFormat="1" x14ac:dyDescent="0.35"/>
    <row r="52631" s="8" customFormat="1" x14ac:dyDescent="0.35"/>
    <row r="52632" s="8" customFormat="1" x14ac:dyDescent="0.35"/>
    <row r="52633" s="8" customFormat="1" x14ac:dyDescent="0.35"/>
    <row r="52634" s="8" customFormat="1" x14ac:dyDescent="0.35"/>
    <row r="52635" s="8" customFormat="1" x14ac:dyDescent="0.35"/>
    <row r="52636" s="8" customFormat="1" x14ac:dyDescent="0.35"/>
    <row r="52637" s="8" customFormat="1" x14ac:dyDescent="0.35"/>
    <row r="52638" s="8" customFormat="1" x14ac:dyDescent="0.35"/>
    <row r="52639" s="8" customFormat="1" x14ac:dyDescent="0.35"/>
    <row r="52640" s="8" customFormat="1" x14ac:dyDescent="0.35"/>
    <row r="52641" s="8" customFormat="1" x14ac:dyDescent="0.35"/>
    <row r="52642" s="8" customFormat="1" x14ac:dyDescent="0.35"/>
    <row r="52643" s="8" customFormat="1" x14ac:dyDescent="0.35"/>
    <row r="52644" s="8" customFormat="1" x14ac:dyDescent="0.35"/>
    <row r="52645" s="8" customFormat="1" x14ac:dyDescent="0.35"/>
    <row r="52646" s="8" customFormat="1" x14ac:dyDescent="0.35"/>
    <row r="52647" s="8" customFormat="1" x14ac:dyDescent="0.35"/>
    <row r="52648" s="8" customFormat="1" x14ac:dyDescent="0.35"/>
    <row r="52649" s="8" customFormat="1" x14ac:dyDescent="0.35"/>
    <row r="52650" s="8" customFormat="1" x14ac:dyDescent="0.35"/>
    <row r="52651" s="8" customFormat="1" x14ac:dyDescent="0.35"/>
    <row r="52652" s="8" customFormat="1" x14ac:dyDescent="0.35"/>
    <row r="52653" s="8" customFormat="1" x14ac:dyDescent="0.35"/>
    <row r="52654" s="8" customFormat="1" x14ac:dyDescent="0.35"/>
    <row r="52655" s="8" customFormat="1" x14ac:dyDescent="0.35"/>
    <row r="52656" s="8" customFormat="1" x14ac:dyDescent="0.35"/>
    <row r="52657" s="8" customFormat="1" x14ac:dyDescent="0.35"/>
    <row r="52658" s="8" customFormat="1" x14ac:dyDescent="0.35"/>
    <row r="52659" s="8" customFormat="1" x14ac:dyDescent="0.35"/>
    <row r="52660" s="8" customFormat="1" x14ac:dyDescent="0.35"/>
    <row r="52661" s="8" customFormat="1" x14ac:dyDescent="0.35"/>
    <row r="52662" s="8" customFormat="1" x14ac:dyDescent="0.35"/>
    <row r="52663" s="8" customFormat="1" x14ac:dyDescent="0.35"/>
    <row r="52664" s="8" customFormat="1" x14ac:dyDescent="0.35"/>
    <row r="52665" s="8" customFormat="1" x14ac:dyDescent="0.35"/>
    <row r="52666" s="8" customFormat="1" x14ac:dyDescent="0.35"/>
    <row r="52667" s="8" customFormat="1" x14ac:dyDescent="0.35"/>
    <row r="52668" s="8" customFormat="1" x14ac:dyDescent="0.35"/>
    <row r="52669" s="8" customFormat="1" x14ac:dyDescent="0.35"/>
    <row r="52670" s="8" customFormat="1" x14ac:dyDescent="0.35"/>
    <row r="52671" s="8" customFormat="1" x14ac:dyDescent="0.35"/>
    <row r="52672" s="8" customFormat="1" x14ac:dyDescent="0.35"/>
    <row r="52673" s="8" customFormat="1" x14ac:dyDescent="0.35"/>
    <row r="52674" s="8" customFormat="1" x14ac:dyDescent="0.35"/>
    <row r="52675" s="8" customFormat="1" x14ac:dyDescent="0.35"/>
    <row r="52676" s="8" customFormat="1" x14ac:dyDescent="0.35"/>
    <row r="52677" s="8" customFormat="1" x14ac:dyDescent="0.35"/>
    <row r="52678" s="8" customFormat="1" x14ac:dyDescent="0.35"/>
    <row r="52679" s="8" customFormat="1" x14ac:dyDescent="0.35"/>
    <row r="52680" s="8" customFormat="1" x14ac:dyDescent="0.35"/>
    <row r="52681" s="8" customFormat="1" x14ac:dyDescent="0.35"/>
    <row r="52682" s="8" customFormat="1" x14ac:dyDescent="0.35"/>
    <row r="52683" s="8" customFormat="1" x14ac:dyDescent="0.35"/>
    <row r="52684" s="8" customFormat="1" x14ac:dyDescent="0.35"/>
    <row r="52685" s="8" customFormat="1" x14ac:dyDescent="0.35"/>
    <row r="52686" s="8" customFormat="1" x14ac:dyDescent="0.35"/>
    <row r="52687" s="8" customFormat="1" x14ac:dyDescent="0.35"/>
    <row r="52688" s="8" customFormat="1" x14ac:dyDescent="0.35"/>
    <row r="52689" s="8" customFormat="1" x14ac:dyDescent="0.35"/>
    <row r="52690" s="8" customFormat="1" x14ac:dyDescent="0.35"/>
    <row r="52691" s="8" customFormat="1" x14ac:dyDescent="0.35"/>
    <row r="52692" s="8" customFormat="1" x14ac:dyDescent="0.35"/>
    <row r="52693" s="8" customFormat="1" x14ac:dyDescent="0.35"/>
    <row r="52694" s="8" customFormat="1" x14ac:dyDescent="0.35"/>
    <row r="52695" s="8" customFormat="1" x14ac:dyDescent="0.35"/>
    <row r="52696" s="8" customFormat="1" x14ac:dyDescent="0.35"/>
    <row r="52697" s="8" customFormat="1" x14ac:dyDescent="0.35"/>
    <row r="52698" s="8" customFormat="1" x14ac:dyDescent="0.35"/>
    <row r="52699" s="8" customFormat="1" x14ac:dyDescent="0.35"/>
    <row r="52700" s="8" customFormat="1" x14ac:dyDescent="0.35"/>
    <row r="52701" s="8" customFormat="1" x14ac:dyDescent="0.35"/>
    <row r="52702" s="8" customFormat="1" x14ac:dyDescent="0.35"/>
    <row r="52703" s="8" customFormat="1" x14ac:dyDescent="0.35"/>
    <row r="52704" s="8" customFormat="1" x14ac:dyDescent="0.35"/>
    <row r="52705" s="8" customFormat="1" x14ac:dyDescent="0.35"/>
    <row r="52706" s="8" customFormat="1" x14ac:dyDescent="0.35"/>
    <row r="52707" s="8" customFormat="1" x14ac:dyDescent="0.35"/>
    <row r="52708" s="8" customFormat="1" x14ac:dyDescent="0.35"/>
    <row r="52709" s="8" customFormat="1" x14ac:dyDescent="0.35"/>
    <row r="52710" s="8" customFormat="1" x14ac:dyDescent="0.35"/>
    <row r="52711" s="8" customFormat="1" x14ac:dyDescent="0.35"/>
    <row r="52712" s="8" customFormat="1" x14ac:dyDescent="0.35"/>
    <row r="52713" s="8" customFormat="1" x14ac:dyDescent="0.35"/>
    <row r="52714" s="8" customFormat="1" x14ac:dyDescent="0.35"/>
    <row r="52715" s="8" customFormat="1" x14ac:dyDescent="0.35"/>
    <row r="52716" s="8" customFormat="1" x14ac:dyDescent="0.35"/>
    <row r="52717" s="8" customFormat="1" x14ac:dyDescent="0.35"/>
    <row r="52718" s="8" customFormat="1" x14ac:dyDescent="0.35"/>
    <row r="52719" s="8" customFormat="1" x14ac:dyDescent="0.35"/>
    <row r="52720" s="8" customFormat="1" x14ac:dyDescent="0.35"/>
    <row r="52721" s="8" customFormat="1" x14ac:dyDescent="0.35"/>
    <row r="52722" s="8" customFormat="1" x14ac:dyDescent="0.35"/>
    <row r="52723" s="8" customFormat="1" x14ac:dyDescent="0.35"/>
    <row r="52724" s="8" customFormat="1" x14ac:dyDescent="0.35"/>
    <row r="52725" s="8" customFormat="1" x14ac:dyDescent="0.35"/>
    <row r="52726" s="8" customFormat="1" x14ac:dyDescent="0.35"/>
    <row r="52727" s="8" customFormat="1" x14ac:dyDescent="0.35"/>
    <row r="52728" s="8" customFormat="1" x14ac:dyDescent="0.35"/>
    <row r="52729" s="8" customFormat="1" x14ac:dyDescent="0.35"/>
    <row r="52730" s="8" customFormat="1" x14ac:dyDescent="0.35"/>
    <row r="52731" s="8" customFormat="1" x14ac:dyDescent="0.35"/>
    <row r="52732" s="8" customFormat="1" x14ac:dyDescent="0.35"/>
    <row r="52733" s="8" customFormat="1" x14ac:dyDescent="0.35"/>
    <row r="52734" s="8" customFormat="1" x14ac:dyDescent="0.35"/>
    <row r="52735" s="8" customFormat="1" x14ac:dyDescent="0.35"/>
    <row r="52736" s="8" customFormat="1" x14ac:dyDescent="0.35"/>
    <row r="52737" s="8" customFormat="1" x14ac:dyDescent="0.35"/>
    <row r="52738" s="8" customFormat="1" x14ac:dyDescent="0.35"/>
    <row r="52739" s="8" customFormat="1" x14ac:dyDescent="0.35"/>
    <row r="52740" s="8" customFormat="1" x14ac:dyDescent="0.35"/>
    <row r="52741" s="8" customFormat="1" x14ac:dyDescent="0.35"/>
    <row r="52742" s="8" customFormat="1" x14ac:dyDescent="0.35"/>
    <row r="52743" s="8" customFormat="1" x14ac:dyDescent="0.35"/>
    <row r="52744" s="8" customFormat="1" x14ac:dyDescent="0.35"/>
    <row r="52745" s="8" customFormat="1" x14ac:dyDescent="0.35"/>
    <row r="52746" s="8" customFormat="1" x14ac:dyDescent="0.35"/>
    <row r="52747" s="8" customFormat="1" x14ac:dyDescent="0.35"/>
    <row r="52748" s="8" customFormat="1" x14ac:dyDescent="0.35"/>
    <row r="52749" s="8" customFormat="1" x14ac:dyDescent="0.35"/>
    <row r="52750" s="8" customFormat="1" x14ac:dyDescent="0.35"/>
    <row r="52751" s="8" customFormat="1" x14ac:dyDescent="0.35"/>
    <row r="52752" s="8" customFormat="1" x14ac:dyDescent="0.35"/>
    <row r="52753" s="8" customFormat="1" x14ac:dyDescent="0.35"/>
    <row r="52754" s="8" customFormat="1" x14ac:dyDescent="0.35"/>
    <row r="52755" s="8" customFormat="1" x14ac:dyDescent="0.35"/>
    <row r="52756" s="8" customFormat="1" x14ac:dyDescent="0.35"/>
    <row r="52757" s="8" customFormat="1" x14ac:dyDescent="0.35"/>
    <row r="52758" s="8" customFormat="1" x14ac:dyDescent="0.35"/>
    <row r="52759" s="8" customFormat="1" x14ac:dyDescent="0.35"/>
    <row r="52760" s="8" customFormat="1" x14ac:dyDescent="0.35"/>
    <row r="52761" s="8" customFormat="1" x14ac:dyDescent="0.35"/>
    <row r="52762" s="8" customFormat="1" x14ac:dyDescent="0.35"/>
    <row r="52763" s="8" customFormat="1" x14ac:dyDescent="0.35"/>
    <row r="52764" s="8" customFormat="1" x14ac:dyDescent="0.35"/>
    <row r="52765" s="8" customFormat="1" x14ac:dyDescent="0.35"/>
    <row r="52766" s="8" customFormat="1" x14ac:dyDescent="0.35"/>
    <row r="52767" s="8" customFormat="1" x14ac:dyDescent="0.35"/>
    <row r="52768" s="8" customFormat="1" x14ac:dyDescent="0.35"/>
    <row r="52769" s="8" customFormat="1" x14ac:dyDescent="0.35"/>
    <row r="52770" s="8" customFormat="1" x14ac:dyDescent="0.35"/>
    <row r="52771" s="8" customFormat="1" x14ac:dyDescent="0.35"/>
    <row r="52772" s="8" customFormat="1" x14ac:dyDescent="0.35"/>
    <row r="52773" s="8" customFormat="1" x14ac:dyDescent="0.35"/>
    <row r="52774" s="8" customFormat="1" x14ac:dyDescent="0.35"/>
    <row r="52775" s="8" customFormat="1" x14ac:dyDescent="0.35"/>
    <row r="52776" s="8" customFormat="1" x14ac:dyDescent="0.35"/>
    <row r="52777" s="8" customFormat="1" x14ac:dyDescent="0.35"/>
    <row r="52778" s="8" customFormat="1" x14ac:dyDescent="0.35"/>
    <row r="52779" s="8" customFormat="1" x14ac:dyDescent="0.35"/>
    <row r="52780" s="8" customFormat="1" x14ac:dyDescent="0.35"/>
    <row r="52781" s="8" customFormat="1" x14ac:dyDescent="0.35"/>
    <row r="52782" s="8" customFormat="1" x14ac:dyDescent="0.35"/>
    <row r="52783" s="8" customFormat="1" x14ac:dyDescent="0.35"/>
    <row r="52784" s="8" customFormat="1" x14ac:dyDescent="0.35"/>
    <row r="52785" s="8" customFormat="1" x14ac:dyDescent="0.35"/>
    <row r="52786" s="8" customFormat="1" x14ac:dyDescent="0.35"/>
    <row r="52787" s="8" customFormat="1" x14ac:dyDescent="0.35"/>
    <row r="52788" s="8" customFormat="1" x14ac:dyDescent="0.35"/>
    <row r="52789" s="8" customFormat="1" x14ac:dyDescent="0.35"/>
    <row r="52790" s="8" customFormat="1" x14ac:dyDescent="0.35"/>
    <row r="52791" s="8" customFormat="1" x14ac:dyDescent="0.35"/>
    <row r="52792" s="8" customFormat="1" x14ac:dyDescent="0.35"/>
    <row r="52793" s="8" customFormat="1" x14ac:dyDescent="0.35"/>
    <row r="52794" s="8" customFormat="1" x14ac:dyDescent="0.35"/>
    <row r="52795" s="8" customFormat="1" x14ac:dyDescent="0.35"/>
    <row r="52796" s="8" customFormat="1" x14ac:dyDescent="0.35"/>
    <row r="52797" s="8" customFormat="1" x14ac:dyDescent="0.35"/>
    <row r="52798" s="8" customFormat="1" x14ac:dyDescent="0.35"/>
    <row r="52799" s="8" customFormat="1" x14ac:dyDescent="0.35"/>
    <row r="52800" s="8" customFormat="1" x14ac:dyDescent="0.35"/>
    <row r="52801" s="8" customFormat="1" x14ac:dyDescent="0.35"/>
    <row r="52802" s="8" customFormat="1" x14ac:dyDescent="0.35"/>
    <row r="52803" s="8" customFormat="1" x14ac:dyDescent="0.35"/>
    <row r="52804" s="8" customFormat="1" x14ac:dyDescent="0.35"/>
    <row r="52805" s="8" customFormat="1" x14ac:dyDescent="0.35"/>
    <row r="52806" s="8" customFormat="1" x14ac:dyDescent="0.35"/>
    <row r="52807" s="8" customFormat="1" x14ac:dyDescent="0.35"/>
    <row r="52808" s="8" customFormat="1" x14ac:dyDescent="0.35"/>
    <row r="52809" s="8" customFormat="1" x14ac:dyDescent="0.35"/>
    <row r="52810" s="8" customFormat="1" x14ac:dyDescent="0.35"/>
    <row r="52811" s="8" customFormat="1" x14ac:dyDescent="0.35"/>
    <row r="52812" s="8" customFormat="1" x14ac:dyDescent="0.35"/>
    <row r="52813" s="8" customFormat="1" x14ac:dyDescent="0.35"/>
    <row r="52814" s="8" customFormat="1" x14ac:dyDescent="0.35"/>
    <row r="52815" s="8" customFormat="1" x14ac:dyDescent="0.35"/>
    <row r="52816" s="8" customFormat="1" x14ac:dyDescent="0.35"/>
    <row r="52817" s="8" customFormat="1" x14ac:dyDescent="0.35"/>
    <row r="52818" s="8" customFormat="1" x14ac:dyDescent="0.35"/>
    <row r="52819" s="8" customFormat="1" x14ac:dyDescent="0.35"/>
    <row r="52820" s="8" customFormat="1" x14ac:dyDescent="0.35"/>
    <row r="52821" s="8" customFormat="1" x14ac:dyDescent="0.35"/>
    <row r="52822" s="8" customFormat="1" x14ac:dyDescent="0.35"/>
    <row r="52823" s="8" customFormat="1" x14ac:dyDescent="0.35"/>
    <row r="52824" s="8" customFormat="1" x14ac:dyDescent="0.35"/>
    <row r="52825" s="8" customFormat="1" x14ac:dyDescent="0.35"/>
    <row r="52826" s="8" customFormat="1" x14ac:dyDescent="0.35"/>
    <row r="52827" s="8" customFormat="1" x14ac:dyDescent="0.35"/>
    <row r="52828" s="8" customFormat="1" x14ac:dyDescent="0.35"/>
    <row r="52829" s="8" customFormat="1" x14ac:dyDescent="0.35"/>
    <row r="52830" s="8" customFormat="1" x14ac:dyDescent="0.35"/>
    <row r="52831" s="8" customFormat="1" x14ac:dyDescent="0.35"/>
    <row r="52832" s="8" customFormat="1" x14ac:dyDescent="0.35"/>
    <row r="52833" s="8" customFormat="1" x14ac:dyDescent="0.35"/>
    <row r="52834" s="8" customFormat="1" x14ac:dyDescent="0.35"/>
    <row r="52835" s="8" customFormat="1" x14ac:dyDescent="0.35"/>
    <row r="52836" s="8" customFormat="1" x14ac:dyDescent="0.35"/>
    <row r="52837" s="8" customFormat="1" x14ac:dyDescent="0.35"/>
    <row r="52838" s="8" customFormat="1" x14ac:dyDescent="0.35"/>
    <row r="52839" s="8" customFormat="1" x14ac:dyDescent="0.35"/>
    <row r="52840" s="8" customFormat="1" x14ac:dyDescent="0.35"/>
    <row r="52841" s="8" customFormat="1" x14ac:dyDescent="0.35"/>
    <row r="52842" s="8" customFormat="1" x14ac:dyDescent="0.35"/>
    <row r="52843" s="8" customFormat="1" x14ac:dyDescent="0.35"/>
    <row r="52844" s="8" customFormat="1" x14ac:dyDescent="0.35"/>
    <row r="52845" s="8" customFormat="1" x14ac:dyDescent="0.35"/>
    <row r="52846" s="8" customFormat="1" x14ac:dyDescent="0.35"/>
    <row r="52847" s="8" customFormat="1" x14ac:dyDescent="0.35"/>
    <row r="52848" s="8" customFormat="1" x14ac:dyDescent="0.35"/>
    <row r="52849" s="8" customFormat="1" x14ac:dyDescent="0.35"/>
    <row r="52850" s="8" customFormat="1" x14ac:dyDescent="0.35"/>
    <row r="52851" s="8" customFormat="1" x14ac:dyDescent="0.35"/>
    <row r="52852" s="8" customFormat="1" x14ac:dyDescent="0.35"/>
    <row r="52853" s="8" customFormat="1" x14ac:dyDescent="0.35"/>
    <row r="52854" s="8" customFormat="1" x14ac:dyDescent="0.35"/>
    <row r="52855" s="8" customFormat="1" x14ac:dyDescent="0.35"/>
    <row r="52856" s="8" customFormat="1" x14ac:dyDescent="0.35"/>
    <row r="52857" s="8" customFormat="1" x14ac:dyDescent="0.35"/>
    <row r="52858" s="8" customFormat="1" x14ac:dyDescent="0.35"/>
    <row r="52859" s="8" customFormat="1" x14ac:dyDescent="0.35"/>
    <row r="52860" s="8" customFormat="1" x14ac:dyDescent="0.35"/>
    <row r="52861" s="8" customFormat="1" x14ac:dyDescent="0.35"/>
    <row r="52862" s="8" customFormat="1" x14ac:dyDescent="0.35"/>
    <row r="52863" s="8" customFormat="1" x14ac:dyDescent="0.35"/>
    <row r="52864" s="8" customFormat="1" x14ac:dyDescent="0.35"/>
    <row r="52865" s="8" customFormat="1" x14ac:dyDescent="0.35"/>
    <row r="52866" s="8" customFormat="1" x14ac:dyDescent="0.35"/>
    <row r="52867" s="8" customFormat="1" x14ac:dyDescent="0.35"/>
    <row r="52868" s="8" customFormat="1" x14ac:dyDescent="0.35"/>
    <row r="52869" s="8" customFormat="1" x14ac:dyDescent="0.35"/>
    <row r="52870" s="8" customFormat="1" x14ac:dyDescent="0.35"/>
    <row r="52871" s="8" customFormat="1" x14ac:dyDescent="0.35"/>
    <row r="52872" s="8" customFormat="1" x14ac:dyDescent="0.35"/>
    <row r="52873" s="8" customFormat="1" x14ac:dyDescent="0.35"/>
    <row r="52874" s="8" customFormat="1" x14ac:dyDescent="0.35"/>
    <row r="52875" s="8" customFormat="1" x14ac:dyDescent="0.35"/>
    <row r="52876" s="8" customFormat="1" x14ac:dyDescent="0.35"/>
    <row r="52877" s="8" customFormat="1" x14ac:dyDescent="0.35"/>
    <row r="52878" s="8" customFormat="1" x14ac:dyDescent="0.35"/>
    <row r="52879" s="8" customFormat="1" x14ac:dyDescent="0.35"/>
    <row r="52880" s="8" customFormat="1" x14ac:dyDescent="0.35"/>
    <row r="52881" s="8" customFormat="1" x14ac:dyDescent="0.35"/>
    <row r="52882" s="8" customFormat="1" x14ac:dyDescent="0.35"/>
    <row r="52883" s="8" customFormat="1" x14ac:dyDescent="0.35"/>
    <row r="52884" s="8" customFormat="1" x14ac:dyDescent="0.35"/>
    <row r="52885" s="8" customFormat="1" x14ac:dyDescent="0.35"/>
    <row r="52886" s="8" customFormat="1" x14ac:dyDescent="0.35"/>
    <row r="52887" s="8" customFormat="1" x14ac:dyDescent="0.35"/>
    <row r="52888" s="8" customFormat="1" x14ac:dyDescent="0.35"/>
    <row r="52889" s="8" customFormat="1" x14ac:dyDescent="0.35"/>
    <row r="52890" s="8" customFormat="1" x14ac:dyDescent="0.35"/>
    <row r="52891" s="8" customFormat="1" x14ac:dyDescent="0.35"/>
    <row r="52892" s="8" customFormat="1" x14ac:dyDescent="0.35"/>
    <row r="52893" s="8" customFormat="1" x14ac:dyDescent="0.35"/>
    <row r="52894" s="8" customFormat="1" x14ac:dyDescent="0.35"/>
    <row r="52895" s="8" customFormat="1" x14ac:dyDescent="0.35"/>
    <row r="52896" s="8" customFormat="1" x14ac:dyDescent="0.35"/>
    <row r="52897" s="8" customFormat="1" x14ac:dyDescent="0.35"/>
    <row r="52898" s="8" customFormat="1" x14ac:dyDescent="0.35"/>
    <row r="52899" s="8" customFormat="1" x14ac:dyDescent="0.35"/>
    <row r="52900" s="8" customFormat="1" x14ac:dyDescent="0.35"/>
    <row r="52901" s="8" customFormat="1" x14ac:dyDescent="0.35"/>
    <row r="52902" s="8" customFormat="1" x14ac:dyDescent="0.35"/>
    <row r="52903" s="8" customFormat="1" x14ac:dyDescent="0.35"/>
    <row r="52904" s="8" customFormat="1" x14ac:dyDescent="0.35"/>
    <row r="52905" s="8" customFormat="1" x14ac:dyDescent="0.35"/>
    <row r="52906" s="8" customFormat="1" x14ac:dyDescent="0.35"/>
    <row r="52907" s="8" customFormat="1" x14ac:dyDescent="0.35"/>
    <row r="52908" s="8" customFormat="1" x14ac:dyDescent="0.35"/>
    <row r="52909" s="8" customFormat="1" x14ac:dyDescent="0.35"/>
    <row r="52910" s="8" customFormat="1" x14ac:dyDescent="0.35"/>
    <row r="52911" s="8" customFormat="1" x14ac:dyDescent="0.35"/>
    <row r="52912" s="8" customFormat="1" x14ac:dyDescent="0.35"/>
    <row r="52913" s="8" customFormat="1" x14ac:dyDescent="0.35"/>
    <row r="52914" s="8" customFormat="1" x14ac:dyDescent="0.35"/>
    <row r="52915" s="8" customFormat="1" x14ac:dyDescent="0.35"/>
    <row r="52916" s="8" customFormat="1" x14ac:dyDescent="0.35"/>
    <row r="52917" s="8" customFormat="1" x14ac:dyDescent="0.35"/>
    <row r="52918" s="8" customFormat="1" x14ac:dyDescent="0.35"/>
    <row r="52919" s="8" customFormat="1" x14ac:dyDescent="0.35"/>
    <row r="52920" s="8" customFormat="1" x14ac:dyDescent="0.35"/>
    <row r="52921" s="8" customFormat="1" x14ac:dyDescent="0.35"/>
    <row r="52922" s="8" customFormat="1" x14ac:dyDescent="0.35"/>
    <row r="52923" s="8" customFormat="1" x14ac:dyDescent="0.35"/>
    <row r="52924" s="8" customFormat="1" x14ac:dyDescent="0.35"/>
    <row r="52925" s="8" customFormat="1" x14ac:dyDescent="0.35"/>
    <row r="52926" s="8" customFormat="1" x14ac:dyDescent="0.35"/>
    <row r="52927" s="8" customFormat="1" x14ac:dyDescent="0.35"/>
    <row r="52928" s="8" customFormat="1" x14ac:dyDescent="0.35"/>
    <row r="52929" s="8" customFormat="1" x14ac:dyDescent="0.35"/>
    <row r="52930" s="8" customFormat="1" x14ac:dyDescent="0.35"/>
    <row r="52931" s="8" customFormat="1" x14ac:dyDescent="0.35"/>
    <row r="52932" s="8" customFormat="1" x14ac:dyDescent="0.35"/>
    <row r="52933" s="8" customFormat="1" x14ac:dyDescent="0.35"/>
    <row r="52934" s="8" customFormat="1" x14ac:dyDescent="0.35"/>
    <row r="52935" s="8" customFormat="1" x14ac:dyDescent="0.35"/>
    <row r="52936" s="8" customFormat="1" x14ac:dyDescent="0.35"/>
    <row r="52937" s="8" customFormat="1" x14ac:dyDescent="0.35"/>
    <row r="52938" s="8" customFormat="1" x14ac:dyDescent="0.35"/>
    <row r="52939" s="8" customFormat="1" x14ac:dyDescent="0.35"/>
    <row r="52940" s="8" customFormat="1" x14ac:dyDescent="0.35"/>
    <row r="52941" s="8" customFormat="1" x14ac:dyDescent="0.35"/>
    <row r="52942" s="8" customFormat="1" x14ac:dyDescent="0.35"/>
    <row r="52943" s="8" customFormat="1" x14ac:dyDescent="0.35"/>
    <row r="52944" s="8" customFormat="1" x14ac:dyDescent="0.35"/>
    <row r="52945" s="8" customFormat="1" x14ac:dyDescent="0.35"/>
    <row r="52946" s="8" customFormat="1" x14ac:dyDescent="0.35"/>
    <row r="52947" s="8" customFormat="1" x14ac:dyDescent="0.35"/>
    <row r="52948" s="8" customFormat="1" x14ac:dyDescent="0.35"/>
    <row r="52949" s="8" customFormat="1" x14ac:dyDescent="0.35"/>
    <row r="52950" s="8" customFormat="1" x14ac:dyDescent="0.35"/>
    <row r="52951" s="8" customFormat="1" x14ac:dyDescent="0.35"/>
    <row r="52952" s="8" customFormat="1" x14ac:dyDescent="0.35"/>
    <row r="52953" s="8" customFormat="1" x14ac:dyDescent="0.35"/>
    <row r="52954" s="8" customFormat="1" x14ac:dyDescent="0.35"/>
    <row r="52955" s="8" customFormat="1" x14ac:dyDescent="0.35"/>
    <row r="52956" s="8" customFormat="1" x14ac:dyDescent="0.35"/>
    <row r="52957" s="8" customFormat="1" x14ac:dyDescent="0.35"/>
    <row r="52958" s="8" customFormat="1" x14ac:dyDescent="0.35"/>
    <row r="52959" s="8" customFormat="1" x14ac:dyDescent="0.35"/>
    <row r="52960" s="8" customFormat="1" x14ac:dyDescent="0.35"/>
    <row r="52961" s="8" customFormat="1" x14ac:dyDescent="0.35"/>
    <row r="52962" s="8" customFormat="1" x14ac:dyDescent="0.35"/>
    <row r="52963" s="8" customFormat="1" x14ac:dyDescent="0.35"/>
    <row r="52964" s="8" customFormat="1" x14ac:dyDescent="0.35"/>
    <row r="52965" s="8" customFormat="1" x14ac:dyDescent="0.35"/>
    <row r="52966" s="8" customFormat="1" x14ac:dyDescent="0.35"/>
    <row r="52967" s="8" customFormat="1" x14ac:dyDescent="0.35"/>
    <row r="52968" s="8" customFormat="1" x14ac:dyDescent="0.35"/>
    <row r="52969" s="8" customFormat="1" x14ac:dyDescent="0.35"/>
    <row r="52970" s="8" customFormat="1" x14ac:dyDescent="0.35"/>
    <row r="52971" s="8" customFormat="1" x14ac:dyDescent="0.35"/>
    <row r="52972" s="8" customFormat="1" x14ac:dyDescent="0.35"/>
    <row r="52973" s="8" customFormat="1" x14ac:dyDescent="0.35"/>
    <row r="52974" s="8" customFormat="1" x14ac:dyDescent="0.35"/>
    <row r="52975" s="8" customFormat="1" x14ac:dyDescent="0.35"/>
    <row r="52976" s="8" customFormat="1" x14ac:dyDescent="0.35"/>
    <row r="52977" s="8" customFormat="1" x14ac:dyDescent="0.35"/>
    <row r="52978" s="8" customFormat="1" x14ac:dyDescent="0.35"/>
    <row r="52979" s="8" customFormat="1" x14ac:dyDescent="0.35"/>
    <row r="52980" s="8" customFormat="1" x14ac:dyDescent="0.35"/>
    <row r="52981" s="8" customFormat="1" x14ac:dyDescent="0.35"/>
    <row r="52982" s="8" customFormat="1" x14ac:dyDescent="0.35"/>
    <row r="52983" s="8" customFormat="1" x14ac:dyDescent="0.35"/>
    <row r="52984" s="8" customFormat="1" x14ac:dyDescent="0.35"/>
    <row r="52985" s="8" customFormat="1" x14ac:dyDescent="0.35"/>
    <row r="52986" s="8" customFormat="1" x14ac:dyDescent="0.35"/>
    <row r="52987" s="8" customFormat="1" x14ac:dyDescent="0.35"/>
    <row r="52988" s="8" customFormat="1" x14ac:dyDescent="0.35"/>
    <row r="52989" s="8" customFormat="1" x14ac:dyDescent="0.35"/>
    <row r="52990" s="8" customFormat="1" x14ac:dyDescent="0.35"/>
    <row r="52991" s="8" customFormat="1" x14ac:dyDescent="0.35"/>
    <row r="52992" s="8" customFormat="1" x14ac:dyDescent="0.35"/>
    <row r="52993" s="8" customFormat="1" x14ac:dyDescent="0.35"/>
    <row r="52994" s="8" customFormat="1" x14ac:dyDescent="0.35"/>
    <row r="52995" s="8" customFormat="1" x14ac:dyDescent="0.35"/>
    <row r="52996" s="8" customFormat="1" x14ac:dyDescent="0.35"/>
    <row r="52997" s="8" customFormat="1" x14ac:dyDescent="0.35"/>
    <row r="52998" s="8" customFormat="1" x14ac:dyDescent="0.35"/>
    <row r="52999" s="8" customFormat="1" x14ac:dyDescent="0.35"/>
    <row r="53000" s="8" customFormat="1" x14ac:dyDescent="0.35"/>
    <row r="53001" s="8" customFormat="1" x14ac:dyDescent="0.35"/>
    <row r="53002" s="8" customFormat="1" x14ac:dyDescent="0.35"/>
    <row r="53003" s="8" customFormat="1" x14ac:dyDescent="0.35"/>
    <row r="53004" s="8" customFormat="1" x14ac:dyDescent="0.35"/>
    <row r="53005" s="8" customFormat="1" x14ac:dyDescent="0.35"/>
    <row r="53006" s="8" customFormat="1" x14ac:dyDescent="0.35"/>
    <row r="53007" s="8" customFormat="1" x14ac:dyDescent="0.35"/>
    <row r="53008" s="8" customFormat="1" x14ac:dyDescent="0.35"/>
    <row r="53009" s="8" customFormat="1" x14ac:dyDescent="0.35"/>
    <row r="53010" s="8" customFormat="1" x14ac:dyDescent="0.35"/>
    <row r="53011" s="8" customFormat="1" x14ac:dyDescent="0.35"/>
    <row r="53012" s="8" customFormat="1" x14ac:dyDescent="0.35"/>
    <row r="53013" s="8" customFormat="1" x14ac:dyDescent="0.35"/>
    <row r="53014" s="8" customFormat="1" x14ac:dyDescent="0.35"/>
    <row r="53015" s="8" customFormat="1" x14ac:dyDescent="0.35"/>
    <row r="53016" s="8" customFormat="1" x14ac:dyDescent="0.35"/>
    <row r="53017" s="8" customFormat="1" x14ac:dyDescent="0.35"/>
    <row r="53018" s="8" customFormat="1" x14ac:dyDescent="0.35"/>
    <row r="53019" s="8" customFormat="1" x14ac:dyDescent="0.35"/>
    <row r="53020" s="8" customFormat="1" x14ac:dyDescent="0.35"/>
    <row r="53021" s="8" customFormat="1" x14ac:dyDescent="0.35"/>
    <row r="53022" s="8" customFormat="1" x14ac:dyDescent="0.35"/>
    <row r="53023" s="8" customFormat="1" x14ac:dyDescent="0.35"/>
    <row r="53024" s="8" customFormat="1" x14ac:dyDescent="0.35"/>
    <row r="53025" s="8" customFormat="1" x14ac:dyDescent="0.35"/>
    <row r="53026" s="8" customFormat="1" x14ac:dyDescent="0.35"/>
    <row r="53027" s="8" customFormat="1" x14ac:dyDescent="0.35"/>
    <row r="53028" s="8" customFormat="1" x14ac:dyDescent="0.35"/>
    <row r="53029" s="8" customFormat="1" x14ac:dyDescent="0.35"/>
    <row r="53030" s="8" customFormat="1" x14ac:dyDescent="0.35"/>
    <row r="53031" s="8" customFormat="1" x14ac:dyDescent="0.35"/>
    <row r="53032" s="8" customFormat="1" x14ac:dyDescent="0.35"/>
    <row r="53033" s="8" customFormat="1" x14ac:dyDescent="0.35"/>
    <row r="53034" s="8" customFormat="1" x14ac:dyDescent="0.35"/>
    <row r="53035" s="8" customFormat="1" x14ac:dyDescent="0.35"/>
    <row r="53036" s="8" customFormat="1" x14ac:dyDescent="0.35"/>
    <row r="53037" s="8" customFormat="1" x14ac:dyDescent="0.35"/>
    <row r="53038" s="8" customFormat="1" x14ac:dyDescent="0.35"/>
    <row r="53039" s="8" customFormat="1" x14ac:dyDescent="0.35"/>
    <row r="53040" s="8" customFormat="1" x14ac:dyDescent="0.35"/>
    <row r="53041" s="8" customFormat="1" x14ac:dyDescent="0.35"/>
    <row r="53042" s="8" customFormat="1" x14ac:dyDescent="0.35"/>
    <row r="53043" s="8" customFormat="1" x14ac:dyDescent="0.35"/>
    <row r="53044" s="8" customFormat="1" x14ac:dyDescent="0.35"/>
    <row r="53045" s="8" customFormat="1" x14ac:dyDescent="0.35"/>
    <row r="53046" s="8" customFormat="1" x14ac:dyDescent="0.35"/>
    <row r="53047" s="8" customFormat="1" x14ac:dyDescent="0.35"/>
    <row r="53048" s="8" customFormat="1" x14ac:dyDescent="0.35"/>
    <row r="53049" s="8" customFormat="1" x14ac:dyDescent="0.35"/>
    <row r="53050" s="8" customFormat="1" x14ac:dyDescent="0.35"/>
    <row r="53051" s="8" customFormat="1" x14ac:dyDescent="0.35"/>
    <row r="53052" s="8" customFormat="1" x14ac:dyDescent="0.35"/>
    <row r="53053" s="8" customFormat="1" x14ac:dyDescent="0.35"/>
    <row r="53054" s="8" customFormat="1" x14ac:dyDescent="0.35"/>
    <row r="53055" s="8" customFormat="1" x14ac:dyDescent="0.35"/>
    <row r="53056" s="8" customFormat="1" x14ac:dyDescent="0.35"/>
    <row r="53057" s="8" customFormat="1" x14ac:dyDescent="0.35"/>
    <row r="53058" s="8" customFormat="1" x14ac:dyDescent="0.35"/>
    <row r="53059" s="8" customFormat="1" x14ac:dyDescent="0.35"/>
    <row r="53060" s="8" customFormat="1" x14ac:dyDescent="0.35"/>
    <row r="53061" s="8" customFormat="1" x14ac:dyDescent="0.35"/>
    <row r="53062" s="8" customFormat="1" x14ac:dyDescent="0.35"/>
    <row r="53063" s="8" customFormat="1" x14ac:dyDescent="0.35"/>
    <row r="53064" s="8" customFormat="1" x14ac:dyDescent="0.35"/>
    <row r="53065" s="8" customFormat="1" x14ac:dyDescent="0.35"/>
    <row r="53066" s="8" customFormat="1" x14ac:dyDescent="0.35"/>
    <row r="53067" s="8" customFormat="1" x14ac:dyDescent="0.35"/>
    <row r="53068" s="8" customFormat="1" x14ac:dyDescent="0.35"/>
    <row r="53069" s="8" customFormat="1" x14ac:dyDescent="0.35"/>
    <row r="53070" s="8" customFormat="1" x14ac:dyDescent="0.35"/>
    <row r="53071" s="8" customFormat="1" x14ac:dyDescent="0.35"/>
    <row r="53072" s="8" customFormat="1" x14ac:dyDescent="0.35"/>
    <row r="53073" s="8" customFormat="1" x14ac:dyDescent="0.35"/>
    <row r="53074" s="8" customFormat="1" x14ac:dyDescent="0.35"/>
    <row r="53075" s="8" customFormat="1" x14ac:dyDescent="0.35"/>
    <row r="53076" s="8" customFormat="1" x14ac:dyDescent="0.35"/>
    <row r="53077" s="8" customFormat="1" x14ac:dyDescent="0.35"/>
    <row r="53078" s="8" customFormat="1" x14ac:dyDescent="0.35"/>
    <row r="53079" s="8" customFormat="1" x14ac:dyDescent="0.35"/>
    <row r="53080" s="8" customFormat="1" x14ac:dyDescent="0.35"/>
    <row r="53081" s="8" customFormat="1" x14ac:dyDescent="0.35"/>
    <row r="53082" s="8" customFormat="1" x14ac:dyDescent="0.35"/>
    <row r="53083" s="8" customFormat="1" x14ac:dyDescent="0.35"/>
    <row r="53084" s="8" customFormat="1" x14ac:dyDescent="0.35"/>
    <row r="53085" s="8" customFormat="1" x14ac:dyDescent="0.35"/>
    <row r="53086" s="8" customFormat="1" x14ac:dyDescent="0.35"/>
    <row r="53087" s="8" customFormat="1" x14ac:dyDescent="0.35"/>
    <row r="53088" s="8" customFormat="1" x14ac:dyDescent="0.35"/>
    <row r="53089" s="8" customFormat="1" x14ac:dyDescent="0.35"/>
    <row r="53090" s="8" customFormat="1" x14ac:dyDescent="0.35"/>
    <row r="53091" s="8" customFormat="1" x14ac:dyDescent="0.35"/>
    <row r="53092" s="8" customFormat="1" x14ac:dyDescent="0.35"/>
    <row r="53093" s="8" customFormat="1" x14ac:dyDescent="0.35"/>
    <row r="53094" s="8" customFormat="1" x14ac:dyDescent="0.35"/>
    <row r="53095" s="8" customFormat="1" x14ac:dyDescent="0.35"/>
    <row r="53096" s="8" customFormat="1" x14ac:dyDescent="0.35"/>
    <row r="53097" s="8" customFormat="1" x14ac:dyDescent="0.35"/>
    <row r="53098" s="8" customFormat="1" x14ac:dyDescent="0.35"/>
    <row r="53099" s="8" customFormat="1" x14ac:dyDescent="0.35"/>
    <row r="53100" s="8" customFormat="1" x14ac:dyDescent="0.35"/>
    <row r="53101" s="8" customFormat="1" x14ac:dyDescent="0.35"/>
    <row r="53102" s="8" customFormat="1" x14ac:dyDescent="0.35"/>
    <row r="53103" s="8" customFormat="1" x14ac:dyDescent="0.35"/>
    <row r="53104" s="8" customFormat="1" x14ac:dyDescent="0.35"/>
    <row r="53105" s="8" customFormat="1" x14ac:dyDescent="0.35"/>
    <row r="53106" s="8" customFormat="1" x14ac:dyDescent="0.35"/>
    <row r="53107" s="8" customFormat="1" x14ac:dyDescent="0.35"/>
    <row r="53108" s="8" customFormat="1" x14ac:dyDescent="0.35"/>
    <row r="53109" s="8" customFormat="1" x14ac:dyDescent="0.35"/>
    <row r="53110" s="8" customFormat="1" x14ac:dyDescent="0.35"/>
    <row r="53111" s="8" customFormat="1" x14ac:dyDescent="0.35"/>
    <row r="53112" s="8" customFormat="1" x14ac:dyDescent="0.35"/>
    <row r="53113" s="8" customFormat="1" x14ac:dyDescent="0.35"/>
    <row r="53114" s="8" customFormat="1" x14ac:dyDescent="0.35"/>
    <row r="53115" s="8" customFormat="1" x14ac:dyDescent="0.35"/>
    <row r="53116" s="8" customFormat="1" x14ac:dyDescent="0.35"/>
    <row r="53117" s="8" customFormat="1" x14ac:dyDescent="0.35"/>
    <row r="53118" s="8" customFormat="1" x14ac:dyDescent="0.35"/>
    <row r="53119" s="8" customFormat="1" x14ac:dyDescent="0.35"/>
    <row r="53120" s="8" customFormat="1" x14ac:dyDescent="0.35"/>
    <row r="53121" s="8" customFormat="1" x14ac:dyDescent="0.35"/>
    <row r="53122" s="8" customFormat="1" x14ac:dyDescent="0.35"/>
    <row r="53123" s="8" customFormat="1" x14ac:dyDescent="0.35"/>
    <row r="53124" s="8" customFormat="1" x14ac:dyDescent="0.35"/>
    <row r="53125" s="8" customFormat="1" x14ac:dyDescent="0.35"/>
    <row r="53126" s="8" customFormat="1" x14ac:dyDescent="0.35"/>
    <row r="53127" s="8" customFormat="1" x14ac:dyDescent="0.35"/>
    <row r="53128" s="8" customFormat="1" x14ac:dyDescent="0.35"/>
    <row r="53129" s="8" customFormat="1" x14ac:dyDescent="0.35"/>
    <row r="53130" s="8" customFormat="1" x14ac:dyDescent="0.35"/>
    <row r="53131" s="8" customFormat="1" x14ac:dyDescent="0.35"/>
    <row r="53132" s="8" customFormat="1" x14ac:dyDescent="0.35"/>
    <row r="53133" s="8" customFormat="1" x14ac:dyDescent="0.35"/>
    <row r="53134" s="8" customFormat="1" x14ac:dyDescent="0.35"/>
    <row r="53135" s="8" customFormat="1" x14ac:dyDescent="0.35"/>
    <row r="53136" s="8" customFormat="1" x14ac:dyDescent="0.35"/>
    <row r="53137" s="8" customFormat="1" x14ac:dyDescent="0.35"/>
    <row r="53138" s="8" customFormat="1" x14ac:dyDescent="0.35"/>
    <row r="53139" s="8" customFormat="1" x14ac:dyDescent="0.35"/>
    <row r="53140" s="8" customFormat="1" x14ac:dyDescent="0.35"/>
    <row r="53141" s="8" customFormat="1" x14ac:dyDescent="0.35"/>
    <row r="53142" s="8" customFormat="1" x14ac:dyDescent="0.35"/>
    <row r="53143" s="8" customFormat="1" x14ac:dyDescent="0.35"/>
    <row r="53144" s="8" customFormat="1" x14ac:dyDescent="0.35"/>
    <row r="53145" s="8" customFormat="1" x14ac:dyDescent="0.35"/>
    <row r="53146" s="8" customFormat="1" x14ac:dyDescent="0.35"/>
    <row r="53147" s="8" customFormat="1" x14ac:dyDescent="0.35"/>
    <row r="53148" s="8" customFormat="1" x14ac:dyDescent="0.35"/>
    <row r="53149" s="8" customFormat="1" x14ac:dyDescent="0.35"/>
    <row r="53150" s="8" customFormat="1" x14ac:dyDescent="0.35"/>
    <row r="53151" s="8" customFormat="1" x14ac:dyDescent="0.35"/>
    <row r="53152" s="8" customFormat="1" x14ac:dyDescent="0.35"/>
    <row r="53153" s="8" customFormat="1" x14ac:dyDescent="0.35"/>
    <row r="53154" s="8" customFormat="1" x14ac:dyDescent="0.35"/>
    <row r="53155" s="8" customFormat="1" x14ac:dyDescent="0.35"/>
    <row r="53156" s="8" customFormat="1" x14ac:dyDescent="0.35"/>
    <row r="53157" s="8" customFormat="1" x14ac:dyDescent="0.35"/>
    <row r="53158" s="8" customFormat="1" x14ac:dyDescent="0.35"/>
    <row r="53159" s="8" customFormat="1" x14ac:dyDescent="0.35"/>
    <row r="53160" s="8" customFormat="1" x14ac:dyDescent="0.35"/>
    <row r="53161" s="8" customFormat="1" x14ac:dyDescent="0.35"/>
    <row r="53162" s="8" customFormat="1" x14ac:dyDescent="0.35"/>
    <row r="53163" s="8" customFormat="1" x14ac:dyDescent="0.35"/>
    <row r="53164" s="8" customFormat="1" x14ac:dyDescent="0.35"/>
    <row r="53165" s="8" customFormat="1" x14ac:dyDescent="0.35"/>
    <row r="53166" s="8" customFormat="1" x14ac:dyDescent="0.35"/>
    <row r="53167" s="8" customFormat="1" x14ac:dyDescent="0.35"/>
    <row r="53168" s="8" customFormat="1" x14ac:dyDescent="0.35"/>
    <row r="53169" s="8" customFormat="1" x14ac:dyDescent="0.35"/>
    <row r="53170" s="8" customFormat="1" x14ac:dyDescent="0.35"/>
    <row r="53171" s="8" customFormat="1" x14ac:dyDescent="0.35"/>
    <row r="53172" s="8" customFormat="1" x14ac:dyDescent="0.35"/>
    <row r="53173" s="8" customFormat="1" x14ac:dyDescent="0.35"/>
    <row r="53174" s="8" customFormat="1" x14ac:dyDescent="0.35"/>
    <row r="53175" s="8" customFormat="1" x14ac:dyDescent="0.35"/>
    <row r="53176" s="8" customFormat="1" x14ac:dyDescent="0.35"/>
    <row r="53177" s="8" customFormat="1" x14ac:dyDescent="0.35"/>
    <row r="53178" s="8" customFormat="1" x14ac:dyDescent="0.35"/>
    <row r="53179" s="8" customFormat="1" x14ac:dyDescent="0.35"/>
    <row r="53180" s="8" customFormat="1" x14ac:dyDescent="0.35"/>
    <row r="53181" s="8" customFormat="1" x14ac:dyDescent="0.35"/>
    <row r="53182" s="8" customFormat="1" x14ac:dyDescent="0.35"/>
    <row r="53183" s="8" customFormat="1" x14ac:dyDescent="0.35"/>
    <row r="53184" s="8" customFormat="1" x14ac:dyDescent="0.35"/>
    <row r="53185" s="8" customFormat="1" x14ac:dyDescent="0.35"/>
    <row r="53186" s="8" customFormat="1" x14ac:dyDescent="0.35"/>
    <row r="53187" s="8" customFormat="1" x14ac:dyDescent="0.35"/>
    <row r="53188" s="8" customFormat="1" x14ac:dyDescent="0.35"/>
    <row r="53189" s="8" customFormat="1" x14ac:dyDescent="0.35"/>
    <row r="53190" s="8" customFormat="1" x14ac:dyDescent="0.35"/>
    <row r="53191" s="8" customFormat="1" x14ac:dyDescent="0.35"/>
    <row r="53192" s="8" customFormat="1" x14ac:dyDescent="0.35"/>
    <row r="53193" s="8" customFormat="1" x14ac:dyDescent="0.35"/>
    <row r="53194" s="8" customFormat="1" x14ac:dyDescent="0.35"/>
    <row r="53195" s="8" customFormat="1" x14ac:dyDescent="0.35"/>
    <row r="53196" s="8" customFormat="1" x14ac:dyDescent="0.35"/>
    <row r="53197" s="8" customFormat="1" x14ac:dyDescent="0.35"/>
    <row r="53198" s="8" customFormat="1" x14ac:dyDescent="0.35"/>
    <row r="53199" s="8" customFormat="1" x14ac:dyDescent="0.35"/>
    <row r="53200" s="8" customFormat="1" x14ac:dyDescent="0.35"/>
    <row r="53201" s="8" customFormat="1" x14ac:dyDescent="0.35"/>
    <row r="53202" s="8" customFormat="1" x14ac:dyDescent="0.35"/>
    <row r="53203" s="8" customFormat="1" x14ac:dyDescent="0.35"/>
    <row r="53204" s="8" customFormat="1" x14ac:dyDescent="0.35"/>
    <row r="53205" s="8" customFormat="1" x14ac:dyDescent="0.35"/>
    <row r="53206" s="8" customFormat="1" x14ac:dyDescent="0.35"/>
    <row r="53207" s="8" customFormat="1" x14ac:dyDescent="0.35"/>
    <row r="53208" s="8" customFormat="1" x14ac:dyDescent="0.35"/>
    <row r="53209" s="8" customFormat="1" x14ac:dyDescent="0.35"/>
    <row r="53210" s="8" customFormat="1" x14ac:dyDescent="0.35"/>
    <row r="53211" s="8" customFormat="1" x14ac:dyDescent="0.35"/>
    <row r="53212" s="8" customFormat="1" x14ac:dyDescent="0.35"/>
    <row r="53213" s="8" customFormat="1" x14ac:dyDescent="0.35"/>
    <row r="53214" s="8" customFormat="1" x14ac:dyDescent="0.35"/>
    <row r="53215" s="8" customFormat="1" x14ac:dyDescent="0.35"/>
    <row r="53216" s="8" customFormat="1" x14ac:dyDescent="0.35"/>
    <row r="53217" s="8" customFormat="1" x14ac:dyDescent="0.35"/>
    <row r="53218" s="8" customFormat="1" x14ac:dyDescent="0.35"/>
    <row r="53219" s="8" customFormat="1" x14ac:dyDescent="0.35"/>
    <row r="53220" s="8" customFormat="1" x14ac:dyDescent="0.35"/>
    <row r="53221" s="8" customFormat="1" x14ac:dyDescent="0.35"/>
    <row r="53222" s="8" customFormat="1" x14ac:dyDescent="0.35"/>
    <row r="53223" s="8" customFormat="1" x14ac:dyDescent="0.35"/>
    <row r="53224" s="8" customFormat="1" x14ac:dyDescent="0.35"/>
    <row r="53225" s="8" customFormat="1" x14ac:dyDescent="0.35"/>
    <row r="53226" s="8" customFormat="1" x14ac:dyDescent="0.35"/>
    <row r="53227" s="8" customFormat="1" x14ac:dyDescent="0.35"/>
    <row r="53228" s="8" customFormat="1" x14ac:dyDescent="0.35"/>
    <row r="53229" s="8" customFormat="1" x14ac:dyDescent="0.35"/>
    <row r="53230" s="8" customFormat="1" x14ac:dyDescent="0.35"/>
    <row r="53231" s="8" customFormat="1" x14ac:dyDescent="0.35"/>
    <row r="53232" s="8" customFormat="1" x14ac:dyDescent="0.35"/>
    <row r="53233" s="8" customFormat="1" x14ac:dyDescent="0.35"/>
    <row r="53234" s="8" customFormat="1" x14ac:dyDescent="0.35"/>
    <row r="53235" s="8" customFormat="1" x14ac:dyDescent="0.35"/>
    <row r="53236" s="8" customFormat="1" x14ac:dyDescent="0.35"/>
    <row r="53237" s="8" customFormat="1" x14ac:dyDescent="0.35"/>
    <row r="53238" s="8" customFormat="1" x14ac:dyDescent="0.35"/>
    <row r="53239" s="8" customFormat="1" x14ac:dyDescent="0.35"/>
    <row r="53240" s="8" customFormat="1" x14ac:dyDescent="0.35"/>
    <row r="53241" s="8" customFormat="1" x14ac:dyDescent="0.35"/>
    <row r="53242" s="8" customFormat="1" x14ac:dyDescent="0.35"/>
    <row r="53243" s="8" customFormat="1" x14ac:dyDescent="0.35"/>
    <row r="53244" s="8" customFormat="1" x14ac:dyDescent="0.35"/>
    <row r="53245" s="8" customFormat="1" x14ac:dyDescent="0.35"/>
    <row r="53246" s="8" customFormat="1" x14ac:dyDescent="0.35"/>
    <row r="53247" s="8" customFormat="1" x14ac:dyDescent="0.35"/>
    <row r="53248" s="8" customFormat="1" x14ac:dyDescent="0.35"/>
    <row r="53249" s="8" customFormat="1" x14ac:dyDescent="0.35"/>
    <row r="53250" s="8" customFormat="1" x14ac:dyDescent="0.35"/>
    <row r="53251" s="8" customFormat="1" x14ac:dyDescent="0.35"/>
    <row r="53252" s="8" customFormat="1" x14ac:dyDescent="0.35"/>
    <row r="53253" s="8" customFormat="1" x14ac:dyDescent="0.35"/>
    <row r="53254" s="8" customFormat="1" x14ac:dyDescent="0.35"/>
    <row r="53255" s="8" customFormat="1" x14ac:dyDescent="0.35"/>
    <row r="53256" s="8" customFormat="1" x14ac:dyDescent="0.35"/>
    <row r="53257" s="8" customFormat="1" x14ac:dyDescent="0.35"/>
    <row r="53258" s="8" customFormat="1" x14ac:dyDescent="0.35"/>
    <row r="53259" s="8" customFormat="1" x14ac:dyDescent="0.35"/>
    <row r="53260" s="8" customFormat="1" x14ac:dyDescent="0.35"/>
    <row r="53261" s="8" customFormat="1" x14ac:dyDescent="0.35"/>
    <row r="53262" s="8" customFormat="1" x14ac:dyDescent="0.35"/>
    <row r="53263" s="8" customFormat="1" x14ac:dyDescent="0.35"/>
    <row r="53264" s="8" customFormat="1" x14ac:dyDescent="0.35"/>
    <row r="53265" s="8" customFormat="1" x14ac:dyDescent="0.35"/>
    <row r="53266" s="8" customFormat="1" x14ac:dyDescent="0.35"/>
    <row r="53267" s="8" customFormat="1" x14ac:dyDescent="0.35"/>
    <row r="53268" s="8" customFormat="1" x14ac:dyDescent="0.35"/>
    <row r="53269" s="8" customFormat="1" x14ac:dyDescent="0.35"/>
    <row r="53270" s="8" customFormat="1" x14ac:dyDescent="0.35"/>
    <row r="53271" s="8" customFormat="1" x14ac:dyDescent="0.35"/>
    <row r="53272" s="8" customFormat="1" x14ac:dyDescent="0.35"/>
    <row r="53273" s="8" customFormat="1" x14ac:dyDescent="0.35"/>
    <row r="53274" s="8" customFormat="1" x14ac:dyDescent="0.35"/>
    <row r="53275" s="8" customFormat="1" x14ac:dyDescent="0.35"/>
    <row r="53276" s="8" customFormat="1" x14ac:dyDescent="0.35"/>
    <row r="53277" s="8" customFormat="1" x14ac:dyDescent="0.35"/>
    <row r="53278" s="8" customFormat="1" x14ac:dyDescent="0.35"/>
    <row r="53279" s="8" customFormat="1" x14ac:dyDescent="0.35"/>
    <row r="53280" s="8" customFormat="1" x14ac:dyDescent="0.35"/>
    <row r="53281" s="8" customFormat="1" x14ac:dyDescent="0.35"/>
    <row r="53282" s="8" customFormat="1" x14ac:dyDescent="0.35"/>
    <row r="53283" s="8" customFormat="1" x14ac:dyDescent="0.35"/>
    <row r="53284" s="8" customFormat="1" x14ac:dyDescent="0.35"/>
    <row r="53285" s="8" customFormat="1" x14ac:dyDescent="0.35"/>
    <row r="53286" s="8" customFormat="1" x14ac:dyDescent="0.35"/>
    <row r="53287" s="8" customFormat="1" x14ac:dyDescent="0.35"/>
    <row r="53288" s="8" customFormat="1" x14ac:dyDescent="0.35"/>
    <row r="53289" s="8" customFormat="1" x14ac:dyDescent="0.35"/>
    <row r="53290" s="8" customFormat="1" x14ac:dyDescent="0.35"/>
    <row r="53291" s="8" customFormat="1" x14ac:dyDescent="0.35"/>
    <row r="53292" s="8" customFormat="1" x14ac:dyDescent="0.35"/>
    <row r="53293" s="8" customFormat="1" x14ac:dyDescent="0.35"/>
    <row r="53294" s="8" customFormat="1" x14ac:dyDescent="0.35"/>
    <row r="53295" s="8" customFormat="1" x14ac:dyDescent="0.35"/>
    <row r="53296" s="8" customFormat="1" x14ac:dyDescent="0.35"/>
    <row r="53297" s="8" customFormat="1" x14ac:dyDescent="0.35"/>
    <row r="53298" s="8" customFormat="1" x14ac:dyDescent="0.35"/>
    <row r="53299" s="8" customFormat="1" x14ac:dyDescent="0.35"/>
    <row r="53300" s="8" customFormat="1" x14ac:dyDescent="0.35"/>
    <row r="53301" s="8" customFormat="1" x14ac:dyDescent="0.35"/>
    <row r="53302" s="8" customFormat="1" x14ac:dyDescent="0.35"/>
    <row r="53303" s="8" customFormat="1" x14ac:dyDescent="0.35"/>
    <row r="53304" s="8" customFormat="1" x14ac:dyDescent="0.35"/>
    <row r="53305" s="8" customFormat="1" x14ac:dyDescent="0.35"/>
    <row r="53306" s="8" customFormat="1" x14ac:dyDescent="0.35"/>
    <row r="53307" s="8" customFormat="1" x14ac:dyDescent="0.35"/>
    <row r="53308" s="8" customFormat="1" x14ac:dyDescent="0.35"/>
    <row r="53309" s="8" customFormat="1" x14ac:dyDescent="0.35"/>
    <row r="53310" s="8" customFormat="1" x14ac:dyDescent="0.35"/>
    <row r="53311" s="8" customFormat="1" x14ac:dyDescent="0.35"/>
    <row r="53312" s="8" customFormat="1" x14ac:dyDescent="0.35"/>
    <row r="53313" s="8" customFormat="1" x14ac:dyDescent="0.35"/>
    <row r="53314" s="8" customFormat="1" x14ac:dyDescent="0.35"/>
    <row r="53315" s="8" customFormat="1" x14ac:dyDescent="0.35"/>
    <row r="53316" s="8" customFormat="1" x14ac:dyDescent="0.35"/>
    <row r="53317" s="8" customFormat="1" x14ac:dyDescent="0.35"/>
    <row r="53318" s="8" customFormat="1" x14ac:dyDescent="0.35"/>
    <row r="53319" s="8" customFormat="1" x14ac:dyDescent="0.35"/>
    <row r="53320" s="8" customFormat="1" x14ac:dyDescent="0.35"/>
    <row r="53321" s="8" customFormat="1" x14ac:dyDescent="0.35"/>
    <row r="53322" s="8" customFormat="1" x14ac:dyDescent="0.35"/>
    <row r="53323" s="8" customFormat="1" x14ac:dyDescent="0.35"/>
    <row r="53324" s="8" customFormat="1" x14ac:dyDescent="0.35"/>
    <row r="53325" s="8" customFormat="1" x14ac:dyDescent="0.35"/>
    <row r="53326" s="8" customFormat="1" x14ac:dyDescent="0.35"/>
    <row r="53327" s="8" customFormat="1" x14ac:dyDescent="0.35"/>
    <row r="53328" s="8" customFormat="1" x14ac:dyDescent="0.35"/>
    <row r="53329" s="8" customFormat="1" x14ac:dyDescent="0.35"/>
    <row r="53330" s="8" customFormat="1" x14ac:dyDescent="0.35"/>
    <row r="53331" s="8" customFormat="1" x14ac:dyDescent="0.35"/>
    <row r="53332" s="8" customFormat="1" x14ac:dyDescent="0.35"/>
    <row r="53333" s="8" customFormat="1" x14ac:dyDescent="0.35"/>
    <row r="53334" s="8" customFormat="1" x14ac:dyDescent="0.35"/>
    <row r="53335" s="8" customFormat="1" x14ac:dyDescent="0.35"/>
    <row r="53336" s="8" customFormat="1" x14ac:dyDescent="0.35"/>
    <row r="53337" s="8" customFormat="1" x14ac:dyDescent="0.35"/>
    <row r="53338" s="8" customFormat="1" x14ac:dyDescent="0.35"/>
    <row r="53339" s="8" customFormat="1" x14ac:dyDescent="0.35"/>
    <row r="53340" s="8" customFormat="1" x14ac:dyDescent="0.35"/>
    <row r="53341" s="8" customFormat="1" x14ac:dyDescent="0.35"/>
    <row r="53342" s="8" customFormat="1" x14ac:dyDescent="0.35"/>
    <row r="53343" s="8" customFormat="1" x14ac:dyDescent="0.35"/>
    <row r="53344" s="8" customFormat="1" x14ac:dyDescent="0.35"/>
    <row r="53345" s="8" customFormat="1" x14ac:dyDescent="0.35"/>
    <row r="53346" s="8" customFormat="1" x14ac:dyDescent="0.35"/>
    <row r="53347" s="8" customFormat="1" x14ac:dyDescent="0.35"/>
    <row r="53348" s="8" customFormat="1" x14ac:dyDescent="0.35"/>
    <row r="53349" s="8" customFormat="1" x14ac:dyDescent="0.35"/>
    <row r="53350" s="8" customFormat="1" x14ac:dyDescent="0.35"/>
    <row r="53351" s="8" customFormat="1" x14ac:dyDescent="0.35"/>
    <row r="53352" s="8" customFormat="1" x14ac:dyDescent="0.35"/>
    <row r="53353" s="8" customFormat="1" x14ac:dyDescent="0.35"/>
    <row r="53354" s="8" customFormat="1" x14ac:dyDescent="0.35"/>
    <row r="53355" s="8" customFormat="1" x14ac:dyDescent="0.35"/>
    <row r="53356" s="8" customFormat="1" x14ac:dyDescent="0.35"/>
    <row r="53357" s="8" customFormat="1" x14ac:dyDescent="0.35"/>
    <row r="53358" s="8" customFormat="1" x14ac:dyDescent="0.35"/>
    <row r="53359" s="8" customFormat="1" x14ac:dyDescent="0.35"/>
    <row r="53360" s="8" customFormat="1" x14ac:dyDescent="0.35"/>
    <row r="53361" s="8" customFormat="1" x14ac:dyDescent="0.35"/>
    <row r="53362" s="8" customFormat="1" x14ac:dyDescent="0.35"/>
    <row r="53363" s="8" customFormat="1" x14ac:dyDescent="0.35"/>
    <row r="53364" s="8" customFormat="1" x14ac:dyDescent="0.35"/>
    <row r="53365" s="8" customFormat="1" x14ac:dyDescent="0.35"/>
    <row r="53366" s="8" customFormat="1" x14ac:dyDescent="0.35"/>
    <row r="53367" s="8" customFormat="1" x14ac:dyDescent="0.35"/>
    <row r="53368" s="8" customFormat="1" x14ac:dyDescent="0.35"/>
    <row r="53369" s="8" customFormat="1" x14ac:dyDescent="0.35"/>
    <row r="53370" s="8" customFormat="1" x14ac:dyDescent="0.35"/>
    <row r="53371" s="8" customFormat="1" x14ac:dyDescent="0.35"/>
    <row r="53372" s="8" customFormat="1" x14ac:dyDescent="0.35"/>
    <row r="53373" s="8" customFormat="1" x14ac:dyDescent="0.35"/>
    <row r="53374" s="8" customFormat="1" x14ac:dyDescent="0.35"/>
    <row r="53375" s="8" customFormat="1" x14ac:dyDescent="0.35"/>
    <row r="53376" s="8" customFormat="1" x14ac:dyDescent="0.35"/>
    <row r="53377" s="8" customFormat="1" x14ac:dyDescent="0.35"/>
    <row r="53378" s="8" customFormat="1" x14ac:dyDescent="0.35"/>
    <row r="53379" s="8" customFormat="1" x14ac:dyDescent="0.35"/>
    <row r="53380" s="8" customFormat="1" x14ac:dyDescent="0.35"/>
    <row r="53381" s="8" customFormat="1" x14ac:dyDescent="0.35"/>
    <row r="53382" s="8" customFormat="1" x14ac:dyDescent="0.35"/>
    <row r="53383" s="8" customFormat="1" x14ac:dyDescent="0.35"/>
    <row r="53384" s="8" customFormat="1" x14ac:dyDescent="0.35"/>
    <row r="53385" s="8" customFormat="1" x14ac:dyDescent="0.35"/>
    <row r="53386" s="8" customFormat="1" x14ac:dyDescent="0.35"/>
    <row r="53387" s="8" customFormat="1" x14ac:dyDescent="0.35"/>
    <row r="53388" s="8" customFormat="1" x14ac:dyDescent="0.35"/>
    <row r="53389" s="8" customFormat="1" x14ac:dyDescent="0.35"/>
    <row r="53390" s="8" customFormat="1" x14ac:dyDescent="0.35"/>
    <row r="53391" s="8" customFormat="1" x14ac:dyDescent="0.35"/>
    <row r="53392" s="8" customFormat="1" x14ac:dyDescent="0.35"/>
    <row r="53393" s="8" customFormat="1" x14ac:dyDescent="0.35"/>
    <row r="53394" s="8" customFormat="1" x14ac:dyDescent="0.35"/>
    <row r="53395" s="8" customFormat="1" x14ac:dyDescent="0.35"/>
    <row r="53396" s="8" customFormat="1" x14ac:dyDescent="0.35"/>
    <row r="53397" s="8" customFormat="1" x14ac:dyDescent="0.35"/>
    <row r="53398" s="8" customFormat="1" x14ac:dyDescent="0.35"/>
    <row r="53399" s="8" customFormat="1" x14ac:dyDescent="0.35"/>
    <row r="53400" s="8" customFormat="1" x14ac:dyDescent="0.35"/>
    <row r="53401" s="8" customFormat="1" x14ac:dyDescent="0.35"/>
    <row r="53402" s="8" customFormat="1" x14ac:dyDescent="0.35"/>
    <row r="53403" s="8" customFormat="1" x14ac:dyDescent="0.35"/>
    <row r="53404" s="8" customFormat="1" x14ac:dyDescent="0.35"/>
    <row r="53405" s="8" customFormat="1" x14ac:dyDescent="0.35"/>
    <row r="53406" s="8" customFormat="1" x14ac:dyDescent="0.35"/>
    <row r="53407" s="8" customFormat="1" x14ac:dyDescent="0.35"/>
    <row r="53408" s="8" customFormat="1" x14ac:dyDescent="0.35"/>
    <row r="53409" s="8" customFormat="1" x14ac:dyDescent="0.35"/>
    <row r="53410" s="8" customFormat="1" x14ac:dyDescent="0.35"/>
    <row r="53411" s="8" customFormat="1" x14ac:dyDescent="0.35"/>
    <row r="53412" s="8" customFormat="1" x14ac:dyDescent="0.35"/>
    <row r="53413" s="8" customFormat="1" x14ac:dyDescent="0.35"/>
    <row r="53414" s="8" customFormat="1" x14ac:dyDescent="0.35"/>
    <row r="53415" s="8" customFormat="1" x14ac:dyDescent="0.35"/>
    <row r="53416" s="8" customFormat="1" x14ac:dyDescent="0.35"/>
    <row r="53417" s="8" customFormat="1" x14ac:dyDescent="0.35"/>
    <row r="53418" s="8" customFormat="1" x14ac:dyDescent="0.35"/>
    <row r="53419" s="8" customFormat="1" x14ac:dyDescent="0.35"/>
    <row r="53420" s="8" customFormat="1" x14ac:dyDescent="0.35"/>
    <row r="53421" s="8" customFormat="1" x14ac:dyDescent="0.35"/>
    <row r="53422" s="8" customFormat="1" x14ac:dyDescent="0.35"/>
    <row r="53423" s="8" customFormat="1" x14ac:dyDescent="0.35"/>
    <row r="53424" s="8" customFormat="1" x14ac:dyDescent="0.35"/>
    <row r="53425" s="8" customFormat="1" x14ac:dyDescent="0.35"/>
    <row r="53426" s="8" customFormat="1" x14ac:dyDescent="0.35"/>
    <row r="53427" s="8" customFormat="1" x14ac:dyDescent="0.35"/>
    <row r="53428" s="8" customFormat="1" x14ac:dyDescent="0.35"/>
    <row r="53429" s="8" customFormat="1" x14ac:dyDescent="0.35"/>
    <row r="53430" s="8" customFormat="1" x14ac:dyDescent="0.35"/>
    <row r="53431" s="8" customFormat="1" x14ac:dyDescent="0.35"/>
    <row r="53432" s="8" customFormat="1" x14ac:dyDescent="0.35"/>
    <row r="53433" s="8" customFormat="1" x14ac:dyDescent="0.35"/>
    <row r="53434" s="8" customFormat="1" x14ac:dyDescent="0.35"/>
    <row r="53435" s="8" customFormat="1" x14ac:dyDescent="0.35"/>
    <row r="53436" s="8" customFormat="1" x14ac:dyDescent="0.35"/>
    <row r="53437" s="8" customFormat="1" x14ac:dyDescent="0.35"/>
    <row r="53438" s="8" customFormat="1" x14ac:dyDescent="0.35"/>
    <row r="53439" s="8" customFormat="1" x14ac:dyDescent="0.35"/>
    <row r="53440" s="8" customFormat="1" x14ac:dyDescent="0.35"/>
    <row r="53441" s="8" customFormat="1" x14ac:dyDescent="0.35"/>
    <row r="53442" s="8" customFormat="1" x14ac:dyDescent="0.35"/>
    <row r="53443" s="8" customFormat="1" x14ac:dyDescent="0.35"/>
    <row r="53444" s="8" customFormat="1" x14ac:dyDescent="0.35"/>
    <row r="53445" s="8" customFormat="1" x14ac:dyDescent="0.35"/>
    <row r="53446" s="8" customFormat="1" x14ac:dyDescent="0.35"/>
    <row r="53447" s="8" customFormat="1" x14ac:dyDescent="0.35"/>
    <row r="53448" s="8" customFormat="1" x14ac:dyDescent="0.35"/>
    <row r="53449" s="8" customFormat="1" x14ac:dyDescent="0.35"/>
    <row r="53450" s="8" customFormat="1" x14ac:dyDescent="0.35"/>
    <row r="53451" s="8" customFormat="1" x14ac:dyDescent="0.35"/>
    <row r="53452" s="8" customFormat="1" x14ac:dyDescent="0.35"/>
    <row r="53453" s="8" customFormat="1" x14ac:dyDescent="0.35"/>
    <row r="53454" s="8" customFormat="1" x14ac:dyDescent="0.35"/>
    <row r="53455" s="8" customFormat="1" x14ac:dyDescent="0.35"/>
    <row r="53456" s="8" customFormat="1" x14ac:dyDescent="0.35"/>
    <row r="53457" s="8" customFormat="1" x14ac:dyDescent="0.35"/>
    <row r="53458" s="8" customFormat="1" x14ac:dyDescent="0.35"/>
    <row r="53459" s="8" customFormat="1" x14ac:dyDescent="0.35"/>
    <row r="53460" s="8" customFormat="1" x14ac:dyDescent="0.35"/>
    <row r="53461" s="8" customFormat="1" x14ac:dyDescent="0.35"/>
    <row r="53462" s="8" customFormat="1" x14ac:dyDescent="0.35"/>
    <row r="53463" s="8" customFormat="1" x14ac:dyDescent="0.35"/>
    <row r="53464" s="8" customFormat="1" x14ac:dyDescent="0.35"/>
    <row r="53465" s="8" customFormat="1" x14ac:dyDescent="0.35"/>
    <row r="53466" s="8" customFormat="1" x14ac:dyDescent="0.35"/>
    <row r="53467" s="8" customFormat="1" x14ac:dyDescent="0.35"/>
    <row r="53468" s="8" customFormat="1" x14ac:dyDescent="0.35"/>
    <row r="53469" s="8" customFormat="1" x14ac:dyDescent="0.35"/>
    <row r="53470" s="8" customFormat="1" x14ac:dyDescent="0.35"/>
    <row r="53471" s="8" customFormat="1" x14ac:dyDescent="0.35"/>
    <row r="53472" s="8" customFormat="1" x14ac:dyDescent="0.35"/>
    <row r="53473" s="8" customFormat="1" x14ac:dyDescent="0.35"/>
    <row r="53474" s="8" customFormat="1" x14ac:dyDescent="0.35"/>
    <row r="53475" s="8" customFormat="1" x14ac:dyDescent="0.35"/>
    <row r="53476" s="8" customFormat="1" x14ac:dyDescent="0.35"/>
    <row r="53477" s="8" customFormat="1" x14ac:dyDescent="0.35"/>
    <row r="53478" s="8" customFormat="1" x14ac:dyDescent="0.35"/>
    <row r="53479" s="8" customFormat="1" x14ac:dyDescent="0.35"/>
    <row r="53480" s="8" customFormat="1" x14ac:dyDescent="0.35"/>
    <row r="53481" s="8" customFormat="1" x14ac:dyDescent="0.35"/>
    <row r="53482" s="8" customFormat="1" x14ac:dyDescent="0.35"/>
    <row r="53483" s="8" customFormat="1" x14ac:dyDescent="0.35"/>
    <row r="53484" s="8" customFormat="1" x14ac:dyDescent="0.35"/>
    <row r="53485" s="8" customFormat="1" x14ac:dyDescent="0.35"/>
    <row r="53486" s="8" customFormat="1" x14ac:dyDescent="0.35"/>
    <row r="53487" s="8" customFormat="1" x14ac:dyDescent="0.35"/>
    <row r="53488" s="8" customFormat="1" x14ac:dyDescent="0.35"/>
    <row r="53489" s="8" customFormat="1" x14ac:dyDescent="0.35"/>
    <row r="53490" s="8" customFormat="1" x14ac:dyDescent="0.35"/>
    <row r="53491" s="8" customFormat="1" x14ac:dyDescent="0.35"/>
    <row r="53492" s="8" customFormat="1" x14ac:dyDescent="0.35"/>
    <row r="53493" s="8" customFormat="1" x14ac:dyDescent="0.35"/>
    <row r="53494" s="8" customFormat="1" x14ac:dyDescent="0.35"/>
    <row r="53495" s="8" customFormat="1" x14ac:dyDescent="0.35"/>
    <row r="53496" s="8" customFormat="1" x14ac:dyDescent="0.35"/>
    <row r="53497" s="8" customFormat="1" x14ac:dyDescent="0.35"/>
    <row r="53498" s="8" customFormat="1" x14ac:dyDescent="0.35"/>
    <row r="53499" s="8" customFormat="1" x14ac:dyDescent="0.35"/>
    <row r="53500" s="8" customFormat="1" x14ac:dyDescent="0.35"/>
    <row r="53501" s="8" customFormat="1" x14ac:dyDescent="0.35"/>
    <row r="53502" s="8" customFormat="1" x14ac:dyDescent="0.35"/>
    <row r="53503" s="8" customFormat="1" x14ac:dyDescent="0.35"/>
    <row r="53504" s="8" customFormat="1" x14ac:dyDescent="0.35"/>
    <row r="53505" s="8" customFormat="1" x14ac:dyDescent="0.35"/>
    <row r="53506" s="8" customFormat="1" x14ac:dyDescent="0.35"/>
    <row r="53507" s="8" customFormat="1" x14ac:dyDescent="0.35"/>
    <row r="53508" s="8" customFormat="1" x14ac:dyDescent="0.35"/>
    <row r="53509" s="8" customFormat="1" x14ac:dyDescent="0.35"/>
    <row r="53510" s="8" customFormat="1" x14ac:dyDescent="0.35"/>
    <row r="53511" s="8" customFormat="1" x14ac:dyDescent="0.35"/>
    <row r="53512" s="8" customFormat="1" x14ac:dyDescent="0.35"/>
    <row r="53513" s="8" customFormat="1" x14ac:dyDescent="0.35"/>
    <row r="53514" s="8" customFormat="1" x14ac:dyDescent="0.35"/>
    <row r="53515" s="8" customFormat="1" x14ac:dyDescent="0.35"/>
    <row r="53516" s="8" customFormat="1" x14ac:dyDescent="0.35"/>
    <row r="53517" s="8" customFormat="1" x14ac:dyDescent="0.35"/>
    <row r="53518" s="8" customFormat="1" x14ac:dyDescent="0.35"/>
    <row r="53519" s="8" customFormat="1" x14ac:dyDescent="0.35"/>
    <row r="53520" s="8" customFormat="1" x14ac:dyDescent="0.35"/>
    <row r="53521" s="8" customFormat="1" x14ac:dyDescent="0.35"/>
    <row r="53522" s="8" customFormat="1" x14ac:dyDescent="0.35"/>
    <row r="53523" s="8" customFormat="1" x14ac:dyDescent="0.35"/>
    <row r="53524" s="8" customFormat="1" x14ac:dyDescent="0.35"/>
    <row r="53525" s="8" customFormat="1" x14ac:dyDescent="0.35"/>
    <row r="53526" s="8" customFormat="1" x14ac:dyDescent="0.35"/>
    <row r="53527" s="8" customFormat="1" x14ac:dyDescent="0.35"/>
    <row r="53528" s="8" customFormat="1" x14ac:dyDescent="0.35"/>
    <row r="53529" s="8" customFormat="1" x14ac:dyDescent="0.35"/>
    <row r="53530" s="8" customFormat="1" x14ac:dyDescent="0.35"/>
    <row r="53531" s="8" customFormat="1" x14ac:dyDescent="0.35"/>
    <row r="53532" s="8" customFormat="1" x14ac:dyDescent="0.35"/>
    <row r="53533" s="8" customFormat="1" x14ac:dyDescent="0.35"/>
    <row r="53534" s="8" customFormat="1" x14ac:dyDescent="0.35"/>
    <row r="53535" s="8" customFormat="1" x14ac:dyDescent="0.35"/>
    <row r="53536" s="8" customFormat="1" x14ac:dyDescent="0.35"/>
    <row r="53537" s="8" customFormat="1" x14ac:dyDescent="0.35"/>
    <row r="53538" s="8" customFormat="1" x14ac:dyDescent="0.35"/>
    <row r="53539" s="8" customFormat="1" x14ac:dyDescent="0.35"/>
    <row r="53540" s="8" customFormat="1" x14ac:dyDescent="0.35"/>
    <row r="53541" s="8" customFormat="1" x14ac:dyDescent="0.35"/>
    <row r="53542" s="8" customFormat="1" x14ac:dyDescent="0.35"/>
    <row r="53543" s="8" customFormat="1" x14ac:dyDescent="0.35"/>
    <row r="53544" s="8" customFormat="1" x14ac:dyDescent="0.35"/>
    <row r="53545" s="8" customFormat="1" x14ac:dyDescent="0.35"/>
    <row r="53546" s="8" customFormat="1" x14ac:dyDescent="0.35"/>
    <row r="53547" s="8" customFormat="1" x14ac:dyDescent="0.35"/>
    <row r="53548" s="8" customFormat="1" x14ac:dyDescent="0.35"/>
    <row r="53549" s="8" customFormat="1" x14ac:dyDescent="0.35"/>
    <row r="53550" s="8" customFormat="1" x14ac:dyDescent="0.35"/>
    <row r="53551" s="8" customFormat="1" x14ac:dyDescent="0.35"/>
    <row r="53552" s="8" customFormat="1" x14ac:dyDescent="0.35"/>
    <row r="53553" s="8" customFormat="1" x14ac:dyDescent="0.35"/>
    <row r="53554" s="8" customFormat="1" x14ac:dyDescent="0.35"/>
    <row r="53555" s="8" customFormat="1" x14ac:dyDescent="0.35"/>
    <row r="53556" s="8" customFormat="1" x14ac:dyDescent="0.35"/>
    <row r="53557" s="8" customFormat="1" x14ac:dyDescent="0.35"/>
    <row r="53558" s="8" customFormat="1" x14ac:dyDescent="0.35"/>
    <row r="53559" s="8" customFormat="1" x14ac:dyDescent="0.35"/>
    <row r="53560" s="8" customFormat="1" x14ac:dyDescent="0.35"/>
    <row r="53561" s="8" customFormat="1" x14ac:dyDescent="0.35"/>
    <row r="53562" s="8" customFormat="1" x14ac:dyDescent="0.35"/>
    <row r="53563" s="8" customFormat="1" x14ac:dyDescent="0.35"/>
    <row r="53564" s="8" customFormat="1" x14ac:dyDescent="0.35"/>
    <row r="53565" s="8" customFormat="1" x14ac:dyDescent="0.35"/>
    <row r="53566" s="8" customFormat="1" x14ac:dyDescent="0.35"/>
    <row r="53567" s="8" customFormat="1" x14ac:dyDescent="0.35"/>
    <row r="53568" s="8" customFormat="1" x14ac:dyDescent="0.35"/>
    <row r="53569" s="8" customFormat="1" x14ac:dyDescent="0.35"/>
    <row r="53570" s="8" customFormat="1" x14ac:dyDescent="0.35"/>
    <row r="53571" s="8" customFormat="1" x14ac:dyDescent="0.35"/>
    <row r="53572" s="8" customFormat="1" x14ac:dyDescent="0.35"/>
    <row r="53573" s="8" customFormat="1" x14ac:dyDescent="0.35"/>
    <row r="53574" s="8" customFormat="1" x14ac:dyDescent="0.35"/>
    <row r="53575" s="8" customFormat="1" x14ac:dyDescent="0.35"/>
    <row r="53576" s="8" customFormat="1" x14ac:dyDescent="0.35"/>
    <row r="53577" s="8" customFormat="1" x14ac:dyDescent="0.35"/>
    <row r="53578" s="8" customFormat="1" x14ac:dyDescent="0.35"/>
    <row r="53579" s="8" customFormat="1" x14ac:dyDescent="0.35"/>
    <row r="53580" s="8" customFormat="1" x14ac:dyDescent="0.35"/>
    <row r="53581" s="8" customFormat="1" x14ac:dyDescent="0.35"/>
    <row r="53582" s="8" customFormat="1" x14ac:dyDescent="0.35"/>
    <row r="53583" s="8" customFormat="1" x14ac:dyDescent="0.35"/>
    <row r="53584" s="8" customFormat="1" x14ac:dyDescent="0.35"/>
    <row r="53585" s="8" customFormat="1" x14ac:dyDescent="0.35"/>
    <row r="53586" s="8" customFormat="1" x14ac:dyDescent="0.35"/>
    <row r="53587" s="8" customFormat="1" x14ac:dyDescent="0.35"/>
    <row r="53588" s="8" customFormat="1" x14ac:dyDescent="0.35"/>
    <row r="53589" s="8" customFormat="1" x14ac:dyDescent="0.35"/>
    <row r="53590" s="8" customFormat="1" x14ac:dyDescent="0.35"/>
    <row r="53591" s="8" customFormat="1" x14ac:dyDescent="0.35"/>
    <row r="53592" s="8" customFormat="1" x14ac:dyDescent="0.35"/>
    <row r="53593" s="8" customFormat="1" x14ac:dyDescent="0.35"/>
    <row r="53594" s="8" customFormat="1" x14ac:dyDescent="0.35"/>
    <row r="53595" s="8" customFormat="1" x14ac:dyDescent="0.35"/>
    <row r="53596" s="8" customFormat="1" x14ac:dyDescent="0.35"/>
    <row r="53597" s="8" customFormat="1" x14ac:dyDescent="0.35"/>
    <row r="53598" s="8" customFormat="1" x14ac:dyDescent="0.35"/>
    <row r="53599" s="8" customFormat="1" x14ac:dyDescent="0.35"/>
    <row r="53600" s="8" customFormat="1" x14ac:dyDescent="0.35"/>
    <row r="53601" s="8" customFormat="1" x14ac:dyDescent="0.35"/>
    <row r="53602" s="8" customFormat="1" x14ac:dyDescent="0.35"/>
    <row r="53603" s="8" customFormat="1" x14ac:dyDescent="0.35"/>
    <row r="53604" s="8" customFormat="1" x14ac:dyDescent="0.35"/>
    <row r="53605" s="8" customFormat="1" x14ac:dyDescent="0.35"/>
    <row r="53606" s="8" customFormat="1" x14ac:dyDescent="0.35"/>
    <row r="53607" s="8" customFormat="1" x14ac:dyDescent="0.35"/>
    <row r="53608" s="8" customFormat="1" x14ac:dyDescent="0.35"/>
    <row r="53609" s="8" customFormat="1" x14ac:dyDescent="0.35"/>
    <row r="53610" s="8" customFormat="1" x14ac:dyDescent="0.35"/>
    <row r="53611" s="8" customFormat="1" x14ac:dyDescent="0.35"/>
    <row r="53612" s="8" customFormat="1" x14ac:dyDescent="0.35"/>
    <row r="53613" s="8" customFormat="1" x14ac:dyDescent="0.35"/>
    <row r="53614" s="8" customFormat="1" x14ac:dyDescent="0.35"/>
    <row r="53615" s="8" customFormat="1" x14ac:dyDescent="0.35"/>
    <row r="53616" s="8" customFormat="1" x14ac:dyDescent="0.35"/>
    <row r="53617" s="8" customFormat="1" x14ac:dyDescent="0.35"/>
    <row r="53618" s="8" customFormat="1" x14ac:dyDescent="0.35"/>
    <row r="53619" s="8" customFormat="1" x14ac:dyDescent="0.35"/>
    <row r="53620" s="8" customFormat="1" x14ac:dyDescent="0.35"/>
    <row r="53621" s="8" customFormat="1" x14ac:dyDescent="0.35"/>
    <row r="53622" s="8" customFormat="1" x14ac:dyDescent="0.35"/>
    <row r="53623" s="8" customFormat="1" x14ac:dyDescent="0.35"/>
    <row r="53624" s="8" customFormat="1" x14ac:dyDescent="0.35"/>
    <row r="53625" s="8" customFormat="1" x14ac:dyDescent="0.35"/>
    <row r="53626" s="8" customFormat="1" x14ac:dyDescent="0.35"/>
    <row r="53627" s="8" customFormat="1" x14ac:dyDescent="0.35"/>
    <row r="53628" s="8" customFormat="1" x14ac:dyDescent="0.35"/>
    <row r="53629" s="8" customFormat="1" x14ac:dyDescent="0.35"/>
    <row r="53630" s="8" customFormat="1" x14ac:dyDescent="0.35"/>
    <row r="53631" s="8" customFormat="1" x14ac:dyDescent="0.35"/>
    <row r="53632" s="8" customFormat="1" x14ac:dyDescent="0.35"/>
    <row r="53633" s="8" customFormat="1" x14ac:dyDescent="0.35"/>
    <row r="53634" s="8" customFormat="1" x14ac:dyDescent="0.35"/>
    <row r="53635" s="8" customFormat="1" x14ac:dyDescent="0.35"/>
    <row r="53636" s="8" customFormat="1" x14ac:dyDescent="0.35"/>
    <row r="53637" s="8" customFormat="1" x14ac:dyDescent="0.35"/>
    <row r="53638" s="8" customFormat="1" x14ac:dyDescent="0.35"/>
    <row r="53639" s="8" customFormat="1" x14ac:dyDescent="0.35"/>
    <row r="53640" s="8" customFormat="1" x14ac:dyDescent="0.35"/>
    <row r="53641" s="8" customFormat="1" x14ac:dyDescent="0.35"/>
    <row r="53642" s="8" customFormat="1" x14ac:dyDescent="0.35"/>
    <row r="53643" s="8" customFormat="1" x14ac:dyDescent="0.35"/>
    <row r="53644" s="8" customFormat="1" x14ac:dyDescent="0.35"/>
    <row r="53645" s="8" customFormat="1" x14ac:dyDescent="0.35"/>
    <row r="53646" s="8" customFormat="1" x14ac:dyDescent="0.35"/>
    <row r="53647" s="8" customFormat="1" x14ac:dyDescent="0.35"/>
    <row r="53648" s="8" customFormat="1" x14ac:dyDescent="0.35"/>
    <row r="53649" s="8" customFormat="1" x14ac:dyDescent="0.35"/>
    <row r="53650" s="8" customFormat="1" x14ac:dyDescent="0.35"/>
    <row r="53651" s="8" customFormat="1" x14ac:dyDescent="0.35"/>
    <row r="53652" s="8" customFormat="1" x14ac:dyDescent="0.35"/>
    <row r="53653" s="8" customFormat="1" x14ac:dyDescent="0.35"/>
    <row r="53654" s="8" customFormat="1" x14ac:dyDescent="0.35"/>
    <row r="53655" s="8" customFormat="1" x14ac:dyDescent="0.35"/>
    <row r="53656" s="8" customFormat="1" x14ac:dyDescent="0.35"/>
    <row r="53657" s="8" customFormat="1" x14ac:dyDescent="0.35"/>
    <row r="53658" s="8" customFormat="1" x14ac:dyDescent="0.35"/>
    <row r="53659" s="8" customFormat="1" x14ac:dyDescent="0.35"/>
    <row r="53660" s="8" customFormat="1" x14ac:dyDescent="0.35"/>
    <row r="53661" s="8" customFormat="1" x14ac:dyDescent="0.35"/>
    <row r="53662" s="8" customFormat="1" x14ac:dyDescent="0.35"/>
    <row r="53663" s="8" customFormat="1" x14ac:dyDescent="0.35"/>
    <row r="53664" s="8" customFormat="1" x14ac:dyDescent="0.35"/>
    <row r="53665" s="8" customFormat="1" x14ac:dyDescent="0.35"/>
    <row r="53666" s="8" customFormat="1" x14ac:dyDescent="0.35"/>
    <row r="53667" s="8" customFormat="1" x14ac:dyDescent="0.35"/>
    <row r="53668" s="8" customFormat="1" x14ac:dyDescent="0.35"/>
    <row r="53669" s="8" customFormat="1" x14ac:dyDescent="0.35"/>
    <row r="53670" s="8" customFormat="1" x14ac:dyDescent="0.35"/>
    <row r="53671" s="8" customFormat="1" x14ac:dyDescent="0.35"/>
    <row r="53672" s="8" customFormat="1" x14ac:dyDescent="0.35"/>
    <row r="53673" s="8" customFormat="1" x14ac:dyDescent="0.35"/>
    <row r="53674" s="8" customFormat="1" x14ac:dyDescent="0.35"/>
    <row r="53675" s="8" customFormat="1" x14ac:dyDescent="0.35"/>
    <row r="53676" s="8" customFormat="1" x14ac:dyDescent="0.35"/>
    <row r="53677" s="8" customFormat="1" x14ac:dyDescent="0.35"/>
    <row r="53678" s="8" customFormat="1" x14ac:dyDescent="0.35"/>
    <row r="53679" s="8" customFormat="1" x14ac:dyDescent="0.35"/>
    <row r="53680" s="8" customFormat="1" x14ac:dyDescent="0.35"/>
    <row r="53681" s="8" customFormat="1" x14ac:dyDescent="0.35"/>
    <row r="53682" s="8" customFormat="1" x14ac:dyDescent="0.35"/>
    <row r="53683" s="8" customFormat="1" x14ac:dyDescent="0.35"/>
    <row r="53684" s="8" customFormat="1" x14ac:dyDescent="0.35"/>
    <row r="53685" s="8" customFormat="1" x14ac:dyDescent="0.35"/>
    <row r="53686" s="8" customFormat="1" x14ac:dyDescent="0.35"/>
    <row r="53687" s="8" customFormat="1" x14ac:dyDescent="0.35"/>
    <row r="53688" s="8" customFormat="1" x14ac:dyDescent="0.35"/>
    <row r="53689" s="8" customFormat="1" x14ac:dyDescent="0.35"/>
    <row r="53690" s="8" customFormat="1" x14ac:dyDescent="0.35"/>
    <row r="53691" s="8" customFormat="1" x14ac:dyDescent="0.35"/>
    <row r="53692" s="8" customFormat="1" x14ac:dyDescent="0.35"/>
    <row r="53693" s="8" customFormat="1" x14ac:dyDescent="0.35"/>
    <row r="53694" s="8" customFormat="1" x14ac:dyDescent="0.35"/>
    <row r="53695" s="8" customFormat="1" x14ac:dyDescent="0.35"/>
    <row r="53696" s="8" customFormat="1" x14ac:dyDescent="0.35"/>
    <row r="53697" s="8" customFormat="1" x14ac:dyDescent="0.35"/>
    <row r="53698" s="8" customFormat="1" x14ac:dyDescent="0.35"/>
    <row r="53699" s="8" customFormat="1" x14ac:dyDescent="0.35"/>
    <row r="53700" s="8" customFormat="1" x14ac:dyDescent="0.35"/>
    <row r="53701" s="8" customFormat="1" x14ac:dyDescent="0.35"/>
    <row r="53702" s="8" customFormat="1" x14ac:dyDescent="0.35"/>
    <row r="53703" s="8" customFormat="1" x14ac:dyDescent="0.35"/>
    <row r="53704" s="8" customFormat="1" x14ac:dyDescent="0.35"/>
    <row r="53705" s="8" customFormat="1" x14ac:dyDescent="0.35"/>
    <row r="53706" s="8" customFormat="1" x14ac:dyDescent="0.35"/>
    <row r="53707" s="8" customFormat="1" x14ac:dyDescent="0.35"/>
    <row r="53708" s="8" customFormat="1" x14ac:dyDescent="0.35"/>
    <row r="53709" s="8" customFormat="1" x14ac:dyDescent="0.35"/>
    <row r="53710" s="8" customFormat="1" x14ac:dyDescent="0.35"/>
    <row r="53711" s="8" customFormat="1" x14ac:dyDescent="0.35"/>
    <row r="53712" s="8" customFormat="1" x14ac:dyDescent="0.35"/>
    <row r="53713" s="8" customFormat="1" x14ac:dyDescent="0.35"/>
    <row r="53714" s="8" customFormat="1" x14ac:dyDescent="0.35"/>
    <row r="53715" s="8" customFormat="1" x14ac:dyDescent="0.35"/>
    <row r="53716" s="8" customFormat="1" x14ac:dyDescent="0.35"/>
    <row r="53717" s="8" customFormat="1" x14ac:dyDescent="0.35"/>
    <row r="53718" s="8" customFormat="1" x14ac:dyDescent="0.35"/>
    <row r="53719" s="8" customFormat="1" x14ac:dyDescent="0.35"/>
    <row r="53720" s="8" customFormat="1" x14ac:dyDescent="0.35"/>
    <row r="53721" s="8" customFormat="1" x14ac:dyDescent="0.35"/>
    <row r="53722" s="8" customFormat="1" x14ac:dyDescent="0.35"/>
    <row r="53723" s="8" customFormat="1" x14ac:dyDescent="0.35"/>
    <row r="53724" s="8" customFormat="1" x14ac:dyDescent="0.35"/>
    <row r="53725" s="8" customFormat="1" x14ac:dyDescent="0.35"/>
    <row r="53726" s="8" customFormat="1" x14ac:dyDescent="0.35"/>
    <row r="53727" s="8" customFormat="1" x14ac:dyDescent="0.35"/>
    <row r="53728" s="8" customFormat="1" x14ac:dyDescent="0.35"/>
    <row r="53729" s="8" customFormat="1" x14ac:dyDescent="0.35"/>
    <row r="53730" s="8" customFormat="1" x14ac:dyDescent="0.35"/>
    <row r="53731" s="8" customFormat="1" x14ac:dyDescent="0.35"/>
    <row r="53732" s="8" customFormat="1" x14ac:dyDescent="0.35"/>
    <row r="53733" s="8" customFormat="1" x14ac:dyDescent="0.35"/>
    <row r="53734" s="8" customFormat="1" x14ac:dyDescent="0.35"/>
    <row r="53735" s="8" customFormat="1" x14ac:dyDescent="0.35"/>
    <row r="53736" s="8" customFormat="1" x14ac:dyDescent="0.35"/>
    <row r="53737" s="8" customFormat="1" x14ac:dyDescent="0.35"/>
    <row r="53738" s="8" customFormat="1" x14ac:dyDescent="0.35"/>
    <row r="53739" s="8" customFormat="1" x14ac:dyDescent="0.35"/>
    <row r="53740" s="8" customFormat="1" x14ac:dyDescent="0.35"/>
    <row r="53741" s="8" customFormat="1" x14ac:dyDescent="0.35"/>
    <row r="53742" s="8" customFormat="1" x14ac:dyDescent="0.35"/>
    <row r="53743" s="8" customFormat="1" x14ac:dyDescent="0.35"/>
    <row r="53744" s="8" customFormat="1" x14ac:dyDescent="0.35"/>
    <row r="53745" s="8" customFormat="1" x14ac:dyDescent="0.35"/>
    <row r="53746" s="8" customFormat="1" x14ac:dyDescent="0.35"/>
    <row r="53747" s="8" customFormat="1" x14ac:dyDescent="0.35"/>
    <row r="53748" s="8" customFormat="1" x14ac:dyDescent="0.35"/>
    <row r="53749" s="8" customFormat="1" x14ac:dyDescent="0.35"/>
    <row r="53750" s="8" customFormat="1" x14ac:dyDescent="0.35"/>
    <row r="53751" s="8" customFormat="1" x14ac:dyDescent="0.35"/>
    <row r="53752" s="8" customFormat="1" x14ac:dyDescent="0.35"/>
    <row r="53753" s="8" customFormat="1" x14ac:dyDescent="0.35"/>
    <row r="53754" s="8" customFormat="1" x14ac:dyDescent="0.35"/>
    <row r="53755" s="8" customFormat="1" x14ac:dyDescent="0.35"/>
    <row r="53756" s="8" customFormat="1" x14ac:dyDescent="0.35"/>
    <row r="53757" s="8" customFormat="1" x14ac:dyDescent="0.35"/>
    <row r="53758" s="8" customFormat="1" x14ac:dyDescent="0.35"/>
    <row r="53759" s="8" customFormat="1" x14ac:dyDescent="0.35"/>
    <row r="53760" s="8" customFormat="1" x14ac:dyDescent="0.35"/>
    <row r="53761" s="8" customFormat="1" x14ac:dyDescent="0.35"/>
    <row r="53762" s="8" customFormat="1" x14ac:dyDescent="0.35"/>
    <row r="53763" s="8" customFormat="1" x14ac:dyDescent="0.35"/>
    <row r="53764" s="8" customFormat="1" x14ac:dyDescent="0.35"/>
    <row r="53765" s="8" customFormat="1" x14ac:dyDescent="0.35"/>
    <row r="53766" s="8" customFormat="1" x14ac:dyDescent="0.35"/>
    <row r="53767" s="8" customFormat="1" x14ac:dyDescent="0.35"/>
    <row r="53768" s="8" customFormat="1" x14ac:dyDescent="0.35"/>
    <row r="53769" s="8" customFormat="1" x14ac:dyDescent="0.35"/>
    <row r="53770" s="8" customFormat="1" x14ac:dyDescent="0.35"/>
    <row r="53771" s="8" customFormat="1" x14ac:dyDescent="0.35"/>
    <row r="53772" s="8" customFormat="1" x14ac:dyDescent="0.35"/>
    <row r="53773" s="8" customFormat="1" x14ac:dyDescent="0.35"/>
    <row r="53774" s="8" customFormat="1" x14ac:dyDescent="0.35"/>
    <row r="53775" s="8" customFormat="1" x14ac:dyDescent="0.35"/>
    <row r="53776" s="8" customFormat="1" x14ac:dyDescent="0.35"/>
    <row r="53777" s="8" customFormat="1" x14ac:dyDescent="0.35"/>
    <row r="53778" s="8" customFormat="1" x14ac:dyDescent="0.35"/>
    <row r="53779" s="8" customFormat="1" x14ac:dyDescent="0.35"/>
    <row r="53780" s="8" customFormat="1" x14ac:dyDescent="0.35"/>
    <row r="53781" s="8" customFormat="1" x14ac:dyDescent="0.35"/>
    <row r="53782" s="8" customFormat="1" x14ac:dyDescent="0.35"/>
    <row r="53783" s="8" customFormat="1" x14ac:dyDescent="0.35"/>
    <row r="53784" s="8" customFormat="1" x14ac:dyDescent="0.35"/>
    <row r="53785" s="8" customFormat="1" x14ac:dyDescent="0.35"/>
    <row r="53786" s="8" customFormat="1" x14ac:dyDescent="0.35"/>
    <row r="53787" s="8" customFormat="1" x14ac:dyDescent="0.35"/>
    <row r="53788" s="8" customFormat="1" x14ac:dyDescent="0.35"/>
    <row r="53789" s="8" customFormat="1" x14ac:dyDescent="0.35"/>
    <row r="53790" s="8" customFormat="1" x14ac:dyDescent="0.35"/>
    <row r="53791" s="8" customFormat="1" x14ac:dyDescent="0.35"/>
    <row r="53792" s="8" customFormat="1" x14ac:dyDescent="0.35"/>
    <row r="53793" s="8" customFormat="1" x14ac:dyDescent="0.35"/>
    <row r="53794" s="8" customFormat="1" x14ac:dyDescent="0.35"/>
    <row r="53795" s="8" customFormat="1" x14ac:dyDescent="0.35"/>
    <row r="53796" s="8" customFormat="1" x14ac:dyDescent="0.35"/>
    <row r="53797" s="8" customFormat="1" x14ac:dyDescent="0.35"/>
    <row r="53798" s="8" customFormat="1" x14ac:dyDescent="0.35"/>
    <row r="53799" s="8" customFormat="1" x14ac:dyDescent="0.35"/>
    <row r="53800" s="8" customFormat="1" x14ac:dyDescent="0.35"/>
    <row r="53801" s="8" customFormat="1" x14ac:dyDescent="0.35"/>
    <row r="53802" s="8" customFormat="1" x14ac:dyDescent="0.35"/>
    <row r="53803" s="8" customFormat="1" x14ac:dyDescent="0.35"/>
    <row r="53804" s="8" customFormat="1" x14ac:dyDescent="0.35"/>
    <row r="53805" s="8" customFormat="1" x14ac:dyDescent="0.35"/>
    <row r="53806" s="8" customFormat="1" x14ac:dyDescent="0.35"/>
    <row r="53807" s="8" customFormat="1" x14ac:dyDescent="0.35"/>
    <row r="53808" s="8" customFormat="1" x14ac:dyDescent="0.35"/>
    <row r="53809" s="8" customFormat="1" x14ac:dyDescent="0.35"/>
    <row r="53810" s="8" customFormat="1" x14ac:dyDescent="0.35"/>
    <row r="53811" s="8" customFormat="1" x14ac:dyDescent="0.35"/>
    <row r="53812" s="8" customFormat="1" x14ac:dyDescent="0.35"/>
    <row r="53813" s="8" customFormat="1" x14ac:dyDescent="0.35"/>
    <row r="53814" s="8" customFormat="1" x14ac:dyDescent="0.35"/>
    <row r="53815" s="8" customFormat="1" x14ac:dyDescent="0.35"/>
    <row r="53816" s="8" customFormat="1" x14ac:dyDescent="0.35"/>
    <row r="53817" s="8" customFormat="1" x14ac:dyDescent="0.35"/>
    <row r="53818" s="8" customFormat="1" x14ac:dyDescent="0.35"/>
    <row r="53819" s="8" customFormat="1" x14ac:dyDescent="0.35"/>
    <row r="53820" s="8" customFormat="1" x14ac:dyDescent="0.35"/>
    <row r="53821" s="8" customFormat="1" x14ac:dyDescent="0.35"/>
    <row r="53822" s="8" customFormat="1" x14ac:dyDescent="0.35"/>
    <row r="53823" s="8" customFormat="1" x14ac:dyDescent="0.35"/>
    <row r="53824" s="8" customFormat="1" x14ac:dyDescent="0.35"/>
    <row r="53825" s="8" customFormat="1" x14ac:dyDescent="0.35"/>
    <row r="53826" s="8" customFormat="1" x14ac:dyDescent="0.35"/>
    <row r="53827" s="8" customFormat="1" x14ac:dyDescent="0.35"/>
    <row r="53828" s="8" customFormat="1" x14ac:dyDescent="0.35"/>
    <row r="53829" s="8" customFormat="1" x14ac:dyDescent="0.35"/>
    <row r="53830" s="8" customFormat="1" x14ac:dyDescent="0.35"/>
    <row r="53831" s="8" customFormat="1" x14ac:dyDescent="0.35"/>
    <row r="53832" s="8" customFormat="1" x14ac:dyDescent="0.35"/>
    <row r="53833" s="8" customFormat="1" x14ac:dyDescent="0.35"/>
    <row r="53834" s="8" customFormat="1" x14ac:dyDescent="0.35"/>
    <row r="53835" s="8" customFormat="1" x14ac:dyDescent="0.35"/>
    <row r="53836" s="8" customFormat="1" x14ac:dyDescent="0.35"/>
    <row r="53837" s="8" customFormat="1" x14ac:dyDescent="0.35"/>
    <row r="53838" s="8" customFormat="1" x14ac:dyDescent="0.35"/>
    <row r="53839" s="8" customFormat="1" x14ac:dyDescent="0.35"/>
    <row r="53840" s="8" customFormat="1" x14ac:dyDescent="0.35"/>
    <row r="53841" s="8" customFormat="1" x14ac:dyDescent="0.35"/>
    <row r="53842" s="8" customFormat="1" x14ac:dyDescent="0.35"/>
    <row r="53843" s="8" customFormat="1" x14ac:dyDescent="0.35"/>
    <row r="53844" s="8" customFormat="1" x14ac:dyDescent="0.35"/>
    <row r="53845" s="8" customFormat="1" x14ac:dyDescent="0.35"/>
    <row r="53846" s="8" customFormat="1" x14ac:dyDescent="0.35"/>
    <row r="53847" s="8" customFormat="1" x14ac:dyDescent="0.35"/>
    <row r="53848" s="8" customFormat="1" x14ac:dyDescent="0.35"/>
    <row r="53849" s="8" customFormat="1" x14ac:dyDescent="0.35"/>
    <row r="53850" s="8" customFormat="1" x14ac:dyDescent="0.35"/>
    <row r="53851" s="8" customFormat="1" x14ac:dyDescent="0.35"/>
    <row r="53852" s="8" customFormat="1" x14ac:dyDescent="0.35"/>
    <row r="53853" s="8" customFormat="1" x14ac:dyDescent="0.35"/>
    <row r="53854" s="8" customFormat="1" x14ac:dyDescent="0.35"/>
    <row r="53855" s="8" customFormat="1" x14ac:dyDescent="0.35"/>
    <row r="53856" s="8" customFormat="1" x14ac:dyDescent="0.35"/>
    <row r="53857" s="8" customFormat="1" x14ac:dyDescent="0.35"/>
    <row r="53858" s="8" customFormat="1" x14ac:dyDescent="0.35"/>
    <row r="53859" s="8" customFormat="1" x14ac:dyDescent="0.35"/>
    <row r="53860" s="8" customFormat="1" x14ac:dyDescent="0.35"/>
    <row r="53861" s="8" customFormat="1" x14ac:dyDescent="0.35"/>
    <row r="53862" s="8" customFormat="1" x14ac:dyDescent="0.35"/>
    <row r="53863" s="8" customFormat="1" x14ac:dyDescent="0.35"/>
    <row r="53864" s="8" customFormat="1" x14ac:dyDescent="0.35"/>
    <row r="53865" s="8" customFormat="1" x14ac:dyDescent="0.35"/>
    <row r="53866" s="8" customFormat="1" x14ac:dyDescent="0.35"/>
    <row r="53867" s="8" customFormat="1" x14ac:dyDescent="0.35"/>
    <row r="53868" s="8" customFormat="1" x14ac:dyDescent="0.35"/>
    <row r="53869" s="8" customFormat="1" x14ac:dyDescent="0.35"/>
    <row r="53870" s="8" customFormat="1" x14ac:dyDescent="0.35"/>
    <row r="53871" s="8" customFormat="1" x14ac:dyDescent="0.35"/>
    <row r="53872" s="8" customFormat="1" x14ac:dyDescent="0.35"/>
    <row r="53873" s="8" customFormat="1" x14ac:dyDescent="0.35"/>
    <row r="53874" s="8" customFormat="1" x14ac:dyDescent="0.35"/>
    <row r="53875" s="8" customFormat="1" x14ac:dyDescent="0.35"/>
    <row r="53876" s="8" customFormat="1" x14ac:dyDescent="0.35"/>
    <row r="53877" s="8" customFormat="1" x14ac:dyDescent="0.35"/>
    <row r="53878" s="8" customFormat="1" x14ac:dyDescent="0.35"/>
    <row r="53879" s="8" customFormat="1" x14ac:dyDescent="0.35"/>
    <row r="53880" s="8" customFormat="1" x14ac:dyDescent="0.35"/>
    <row r="53881" s="8" customFormat="1" x14ac:dyDescent="0.35"/>
    <row r="53882" s="8" customFormat="1" x14ac:dyDescent="0.35"/>
    <row r="53883" s="8" customFormat="1" x14ac:dyDescent="0.35"/>
    <row r="53884" s="8" customFormat="1" x14ac:dyDescent="0.35"/>
    <row r="53885" s="8" customFormat="1" x14ac:dyDescent="0.35"/>
    <row r="53886" s="8" customFormat="1" x14ac:dyDescent="0.35"/>
    <row r="53887" s="8" customFormat="1" x14ac:dyDescent="0.35"/>
    <row r="53888" s="8" customFormat="1" x14ac:dyDescent="0.35"/>
    <row r="53889" s="8" customFormat="1" x14ac:dyDescent="0.35"/>
    <row r="53890" s="8" customFormat="1" x14ac:dyDescent="0.35"/>
    <row r="53891" s="8" customFormat="1" x14ac:dyDescent="0.35"/>
    <row r="53892" s="8" customFormat="1" x14ac:dyDescent="0.35"/>
    <row r="53893" s="8" customFormat="1" x14ac:dyDescent="0.35"/>
    <row r="53894" s="8" customFormat="1" x14ac:dyDescent="0.35"/>
    <row r="53895" s="8" customFormat="1" x14ac:dyDescent="0.35"/>
    <row r="53896" s="8" customFormat="1" x14ac:dyDescent="0.35"/>
    <row r="53897" s="8" customFormat="1" x14ac:dyDescent="0.35"/>
    <row r="53898" s="8" customFormat="1" x14ac:dyDescent="0.35"/>
    <row r="53899" s="8" customFormat="1" x14ac:dyDescent="0.35"/>
    <row r="53900" s="8" customFormat="1" x14ac:dyDescent="0.35"/>
    <row r="53901" s="8" customFormat="1" x14ac:dyDescent="0.35"/>
    <row r="53902" s="8" customFormat="1" x14ac:dyDescent="0.35"/>
    <row r="53903" s="8" customFormat="1" x14ac:dyDescent="0.35"/>
    <row r="53904" s="8" customFormat="1" x14ac:dyDescent="0.35"/>
    <row r="53905" s="8" customFormat="1" x14ac:dyDescent="0.35"/>
    <row r="53906" s="8" customFormat="1" x14ac:dyDescent="0.35"/>
    <row r="53907" s="8" customFormat="1" x14ac:dyDescent="0.35"/>
    <row r="53908" s="8" customFormat="1" x14ac:dyDescent="0.35"/>
    <row r="53909" s="8" customFormat="1" x14ac:dyDescent="0.35"/>
    <row r="53910" s="8" customFormat="1" x14ac:dyDescent="0.35"/>
    <row r="53911" s="8" customFormat="1" x14ac:dyDescent="0.35"/>
    <row r="53912" s="8" customFormat="1" x14ac:dyDescent="0.35"/>
    <row r="53913" s="8" customFormat="1" x14ac:dyDescent="0.35"/>
    <row r="53914" s="8" customFormat="1" x14ac:dyDescent="0.35"/>
    <row r="53915" s="8" customFormat="1" x14ac:dyDescent="0.35"/>
    <row r="53916" s="8" customFormat="1" x14ac:dyDescent="0.35"/>
    <row r="53917" s="8" customFormat="1" x14ac:dyDescent="0.35"/>
    <row r="53918" s="8" customFormat="1" x14ac:dyDescent="0.35"/>
    <row r="53919" s="8" customFormat="1" x14ac:dyDescent="0.35"/>
    <row r="53920" s="8" customFormat="1" x14ac:dyDescent="0.35"/>
    <row r="53921" s="8" customFormat="1" x14ac:dyDescent="0.35"/>
    <row r="53922" s="8" customFormat="1" x14ac:dyDescent="0.35"/>
    <row r="53923" s="8" customFormat="1" x14ac:dyDescent="0.35"/>
    <row r="53924" s="8" customFormat="1" x14ac:dyDescent="0.35"/>
    <row r="53925" s="8" customFormat="1" x14ac:dyDescent="0.35"/>
    <row r="53926" s="8" customFormat="1" x14ac:dyDescent="0.35"/>
    <row r="53927" s="8" customFormat="1" x14ac:dyDescent="0.35"/>
    <row r="53928" s="8" customFormat="1" x14ac:dyDescent="0.35"/>
    <row r="53929" s="8" customFormat="1" x14ac:dyDescent="0.35"/>
    <row r="53930" s="8" customFormat="1" x14ac:dyDescent="0.35"/>
    <row r="53931" s="8" customFormat="1" x14ac:dyDescent="0.35"/>
    <row r="53932" s="8" customFormat="1" x14ac:dyDescent="0.35"/>
    <row r="53933" s="8" customFormat="1" x14ac:dyDescent="0.35"/>
    <row r="53934" s="8" customFormat="1" x14ac:dyDescent="0.35"/>
    <row r="53935" s="8" customFormat="1" x14ac:dyDescent="0.35"/>
    <row r="53936" s="8" customFormat="1" x14ac:dyDescent="0.35"/>
    <row r="53937" s="8" customFormat="1" x14ac:dyDescent="0.35"/>
    <row r="53938" s="8" customFormat="1" x14ac:dyDescent="0.35"/>
    <row r="53939" s="8" customFormat="1" x14ac:dyDescent="0.35"/>
    <row r="53940" s="8" customFormat="1" x14ac:dyDescent="0.35"/>
    <row r="53941" s="8" customFormat="1" x14ac:dyDescent="0.35"/>
    <row r="53942" s="8" customFormat="1" x14ac:dyDescent="0.35"/>
    <row r="53943" s="8" customFormat="1" x14ac:dyDescent="0.35"/>
    <row r="53944" s="8" customFormat="1" x14ac:dyDescent="0.35"/>
    <row r="53945" s="8" customFormat="1" x14ac:dyDescent="0.35"/>
    <row r="53946" s="8" customFormat="1" x14ac:dyDescent="0.35"/>
    <row r="53947" s="8" customFormat="1" x14ac:dyDescent="0.35"/>
    <row r="53948" s="8" customFormat="1" x14ac:dyDescent="0.35"/>
    <row r="53949" s="8" customFormat="1" x14ac:dyDescent="0.35"/>
    <row r="53950" s="8" customFormat="1" x14ac:dyDescent="0.35"/>
    <row r="53951" s="8" customFormat="1" x14ac:dyDescent="0.35"/>
    <row r="53952" s="8" customFormat="1" x14ac:dyDescent="0.35"/>
    <row r="53953" s="8" customFormat="1" x14ac:dyDescent="0.35"/>
    <row r="53954" s="8" customFormat="1" x14ac:dyDescent="0.35"/>
    <row r="53955" s="8" customFormat="1" x14ac:dyDescent="0.35"/>
    <row r="53956" s="8" customFormat="1" x14ac:dyDescent="0.35"/>
    <row r="53957" s="8" customFormat="1" x14ac:dyDescent="0.35"/>
    <row r="53958" s="8" customFormat="1" x14ac:dyDescent="0.35"/>
    <row r="53959" s="8" customFormat="1" x14ac:dyDescent="0.35"/>
    <row r="53960" s="8" customFormat="1" x14ac:dyDescent="0.35"/>
    <row r="53961" s="8" customFormat="1" x14ac:dyDescent="0.35"/>
    <row r="53962" s="8" customFormat="1" x14ac:dyDescent="0.35"/>
    <row r="53963" s="8" customFormat="1" x14ac:dyDescent="0.35"/>
    <row r="53964" s="8" customFormat="1" x14ac:dyDescent="0.35"/>
    <row r="53965" s="8" customFormat="1" x14ac:dyDescent="0.35"/>
    <row r="53966" s="8" customFormat="1" x14ac:dyDescent="0.35"/>
    <row r="53967" s="8" customFormat="1" x14ac:dyDescent="0.35"/>
    <row r="53968" s="8" customFormat="1" x14ac:dyDescent="0.35"/>
    <row r="53969" s="8" customFormat="1" x14ac:dyDescent="0.35"/>
    <row r="53970" s="8" customFormat="1" x14ac:dyDescent="0.35"/>
    <row r="53971" s="8" customFormat="1" x14ac:dyDescent="0.35"/>
    <row r="53972" s="8" customFormat="1" x14ac:dyDescent="0.35"/>
    <row r="53973" s="8" customFormat="1" x14ac:dyDescent="0.35"/>
    <row r="53974" s="8" customFormat="1" x14ac:dyDescent="0.35"/>
    <row r="53975" s="8" customFormat="1" x14ac:dyDescent="0.35"/>
    <row r="53976" s="8" customFormat="1" x14ac:dyDescent="0.35"/>
    <row r="53977" s="8" customFormat="1" x14ac:dyDescent="0.35"/>
    <row r="53978" s="8" customFormat="1" x14ac:dyDescent="0.35"/>
    <row r="53979" s="8" customFormat="1" x14ac:dyDescent="0.35"/>
    <row r="53980" s="8" customFormat="1" x14ac:dyDescent="0.35"/>
    <row r="53981" s="8" customFormat="1" x14ac:dyDescent="0.35"/>
    <row r="53982" s="8" customFormat="1" x14ac:dyDescent="0.35"/>
    <row r="53983" s="8" customFormat="1" x14ac:dyDescent="0.35"/>
    <row r="53984" s="8" customFormat="1" x14ac:dyDescent="0.35"/>
    <row r="53985" s="8" customFormat="1" x14ac:dyDescent="0.35"/>
    <row r="53986" s="8" customFormat="1" x14ac:dyDescent="0.35"/>
    <row r="53987" s="8" customFormat="1" x14ac:dyDescent="0.35"/>
    <row r="53988" s="8" customFormat="1" x14ac:dyDescent="0.35"/>
    <row r="53989" s="8" customFormat="1" x14ac:dyDescent="0.35"/>
    <row r="53990" s="8" customFormat="1" x14ac:dyDescent="0.35"/>
    <row r="53991" s="8" customFormat="1" x14ac:dyDescent="0.35"/>
    <row r="53992" s="8" customFormat="1" x14ac:dyDescent="0.35"/>
    <row r="53993" s="8" customFormat="1" x14ac:dyDescent="0.35"/>
    <row r="53994" s="8" customFormat="1" x14ac:dyDescent="0.35"/>
    <row r="53995" s="8" customFormat="1" x14ac:dyDescent="0.35"/>
    <row r="53996" s="8" customFormat="1" x14ac:dyDescent="0.35"/>
    <row r="53997" s="8" customFormat="1" x14ac:dyDescent="0.35"/>
    <row r="53998" s="8" customFormat="1" x14ac:dyDescent="0.35"/>
    <row r="53999" s="8" customFormat="1" x14ac:dyDescent="0.35"/>
    <row r="54000" s="8" customFormat="1" x14ac:dyDescent="0.35"/>
    <row r="54001" s="8" customFormat="1" x14ac:dyDescent="0.35"/>
    <row r="54002" s="8" customFormat="1" x14ac:dyDescent="0.35"/>
    <row r="54003" s="8" customFormat="1" x14ac:dyDescent="0.35"/>
    <row r="54004" s="8" customFormat="1" x14ac:dyDescent="0.35"/>
    <row r="54005" s="8" customFormat="1" x14ac:dyDescent="0.35"/>
    <row r="54006" s="8" customFormat="1" x14ac:dyDescent="0.35"/>
    <row r="54007" s="8" customFormat="1" x14ac:dyDescent="0.35"/>
    <row r="54008" s="8" customFormat="1" x14ac:dyDescent="0.35"/>
    <row r="54009" s="8" customFormat="1" x14ac:dyDescent="0.35"/>
    <row r="54010" s="8" customFormat="1" x14ac:dyDescent="0.35"/>
    <row r="54011" s="8" customFormat="1" x14ac:dyDescent="0.35"/>
    <row r="54012" s="8" customFormat="1" x14ac:dyDescent="0.35"/>
    <row r="54013" s="8" customFormat="1" x14ac:dyDescent="0.35"/>
    <row r="54014" s="8" customFormat="1" x14ac:dyDescent="0.35"/>
    <row r="54015" s="8" customFormat="1" x14ac:dyDescent="0.35"/>
    <row r="54016" s="8" customFormat="1" x14ac:dyDescent="0.35"/>
    <row r="54017" s="8" customFormat="1" x14ac:dyDescent="0.35"/>
    <row r="54018" s="8" customFormat="1" x14ac:dyDescent="0.35"/>
    <row r="54019" s="8" customFormat="1" x14ac:dyDescent="0.35"/>
    <row r="54020" s="8" customFormat="1" x14ac:dyDescent="0.35"/>
    <row r="54021" s="8" customFormat="1" x14ac:dyDescent="0.35"/>
    <row r="54022" s="8" customFormat="1" x14ac:dyDescent="0.35"/>
    <row r="54023" s="8" customFormat="1" x14ac:dyDescent="0.35"/>
    <row r="54024" s="8" customFormat="1" x14ac:dyDescent="0.35"/>
    <row r="54025" s="8" customFormat="1" x14ac:dyDescent="0.35"/>
    <row r="54026" s="8" customFormat="1" x14ac:dyDescent="0.35"/>
    <row r="54027" s="8" customFormat="1" x14ac:dyDescent="0.35"/>
    <row r="54028" s="8" customFormat="1" x14ac:dyDescent="0.35"/>
    <row r="54029" s="8" customFormat="1" x14ac:dyDescent="0.35"/>
    <row r="54030" s="8" customFormat="1" x14ac:dyDescent="0.35"/>
    <row r="54031" s="8" customFormat="1" x14ac:dyDescent="0.35"/>
    <row r="54032" s="8" customFormat="1" x14ac:dyDescent="0.35"/>
    <row r="54033" s="8" customFormat="1" x14ac:dyDescent="0.35"/>
    <row r="54034" s="8" customFormat="1" x14ac:dyDescent="0.35"/>
    <row r="54035" s="8" customFormat="1" x14ac:dyDescent="0.35"/>
    <row r="54036" s="8" customFormat="1" x14ac:dyDescent="0.35"/>
    <row r="54037" s="8" customFormat="1" x14ac:dyDescent="0.35"/>
    <row r="54038" s="8" customFormat="1" x14ac:dyDescent="0.35"/>
    <row r="54039" s="8" customFormat="1" x14ac:dyDescent="0.35"/>
    <row r="54040" s="8" customFormat="1" x14ac:dyDescent="0.35"/>
    <row r="54041" s="8" customFormat="1" x14ac:dyDescent="0.35"/>
    <row r="54042" s="8" customFormat="1" x14ac:dyDescent="0.35"/>
    <row r="54043" s="8" customFormat="1" x14ac:dyDescent="0.35"/>
    <row r="54044" s="8" customFormat="1" x14ac:dyDescent="0.35"/>
    <row r="54045" s="8" customFormat="1" x14ac:dyDescent="0.35"/>
    <row r="54046" s="8" customFormat="1" x14ac:dyDescent="0.35"/>
    <row r="54047" s="8" customFormat="1" x14ac:dyDescent="0.35"/>
    <row r="54048" s="8" customFormat="1" x14ac:dyDescent="0.35"/>
    <row r="54049" s="8" customFormat="1" x14ac:dyDescent="0.35"/>
    <row r="54050" s="8" customFormat="1" x14ac:dyDescent="0.35"/>
    <row r="54051" s="8" customFormat="1" x14ac:dyDescent="0.35"/>
    <row r="54052" s="8" customFormat="1" x14ac:dyDescent="0.35"/>
    <row r="54053" s="8" customFormat="1" x14ac:dyDescent="0.35"/>
    <row r="54054" s="8" customFormat="1" x14ac:dyDescent="0.35"/>
    <row r="54055" s="8" customFormat="1" x14ac:dyDescent="0.35"/>
    <row r="54056" s="8" customFormat="1" x14ac:dyDescent="0.35"/>
    <row r="54057" s="8" customFormat="1" x14ac:dyDescent="0.35"/>
    <row r="54058" s="8" customFormat="1" x14ac:dyDescent="0.35"/>
    <row r="54059" s="8" customFormat="1" x14ac:dyDescent="0.35"/>
    <row r="54060" s="8" customFormat="1" x14ac:dyDescent="0.35"/>
    <row r="54061" s="8" customFormat="1" x14ac:dyDescent="0.35"/>
    <row r="54062" s="8" customFormat="1" x14ac:dyDescent="0.35"/>
    <row r="54063" s="8" customFormat="1" x14ac:dyDescent="0.35"/>
    <row r="54064" s="8" customFormat="1" x14ac:dyDescent="0.35"/>
    <row r="54065" s="8" customFormat="1" x14ac:dyDescent="0.35"/>
    <row r="54066" s="8" customFormat="1" x14ac:dyDescent="0.35"/>
    <row r="54067" s="8" customFormat="1" x14ac:dyDescent="0.35"/>
    <row r="54068" s="8" customFormat="1" x14ac:dyDescent="0.35"/>
    <row r="54069" s="8" customFormat="1" x14ac:dyDescent="0.35"/>
    <row r="54070" s="8" customFormat="1" x14ac:dyDescent="0.35"/>
    <row r="54071" s="8" customFormat="1" x14ac:dyDescent="0.35"/>
    <row r="54072" s="8" customFormat="1" x14ac:dyDescent="0.35"/>
    <row r="54073" s="8" customFormat="1" x14ac:dyDescent="0.35"/>
    <row r="54074" s="8" customFormat="1" x14ac:dyDescent="0.35"/>
    <row r="54075" s="8" customFormat="1" x14ac:dyDescent="0.35"/>
    <row r="54076" s="8" customFormat="1" x14ac:dyDescent="0.35"/>
    <row r="54077" s="8" customFormat="1" x14ac:dyDescent="0.35"/>
    <row r="54078" s="8" customFormat="1" x14ac:dyDescent="0.35"/>
    <row r="54079" s="8" customFormat="1" x14ac:dyDescent="0.35"/>
    <row r="54080" s="8" customFormat="1" x14ac:dyDescent="0.35"/>
    <row r="54081" s="8" customFormat="1" x14ac:dyDescent="0.35"/>
    <row r="54082" s="8" customFormat="1" x14ac:dyDescent="0.35"/>
    <row r="54083" s="8" customFormat="1" x14ac:dyDescent="0.35"/>
    <row r="54084" s="8" customFormat="1" x14ac:dyDescent="0.35"/>
    <row r="54085" s="8" customFormat="1" x14ac:dyDescent="0.35"/>
    <row r="54086" s="8" customFormat="1" x14ac:dyDescent="0.35"/>
    <row r="54087" s="8" customFormat="1" x14ac:dyDescent="0.35"/>
    <row r="54088" s="8" customFormat="1" x14ac:dyDescent="0.35"/>
    <row r="54089" s="8" customFormat="1" x14ac:dyDescent="0.35"/>
    <row r="54090" s="8" customFormat="1" x14ac:dyDescent="0.35"/>
    <row r="54091" s="8" customFormat="1" x14ac:dyDescent="0.35"/>
    <row r="54092" s="8" customFormat="1" x14ac:dyDescent="0.35"/>
    <row r="54093" s="8" customFormat="1" x14ac:dyDescent="0.35"/>
    <row r="54094" s="8" customFormat="1" x14ac:dyDescent="0.35"/>
    <row r="54095" s="8" customFormat="1" x14ac:dyDescent="0.35"/>
    <row r="54096" s="8" customFormat="1" x14ac:dyDescent="0.35"/>
    <row r="54097" s="8" customFormat="1" x14ac:dyDescent="0.35"/>
    <row r="54098" s="8" customFormat="1" x14ac:dyDescent="0.35"/>
    <row r="54099" s="8" customFormat="1" x14ac:dyDescent="0.35"/>
    <row r="54100" s="8" customFormat="1" x14ac:dyDescent="0.35"/>
    <row r="54101" s="8" customFormat="1" x14ac:dyDescent="0.35"/>
    <row r="54102" s="8" customFormat="1" x14ac:dyDescent="0.35"/>
    <row r="54103" s="8" customFormat="1" x14ac:dyDescent="0.35"/>
    <row r="54104" s="8" customFormat="1" x14ac:dyDescent="0.35"/>
    <row r="54105" s="8" customFormat="1" x14ac:dyDescent="0.35"/>
    <row r="54106" s="8" customFormat="1" x14ac:dyDescent="0.35"/>
    <row r="54107" s="8" customFormat="1" x14ac:dyDescent="0.35"/>
    <row r="54108" s="8" customFormat="1" x14ac:dyDescent="0.35"/>
    <row r="54109" s="8" customFormat="1" x14ac:dyDescent="0.35"/>
    <row r="54110" s="8" customFormat="1" x14ac:dyDescent="0.35"/>
    <row r="54111" s="8" customFormat="1" x14ac:dyDescent="0.35"/>
    <row r="54112" s="8" customFormat="1" x14ac:dyDescent="0.35"/>
    <row r="54113" s="8" customFormat="1" x14ac:dyDescent="0.35"/>
    <row r="54114" s="8" customFormat="1" x14ac:dyDescent="0.35"/>
    <row r="54115" s="8" customFormat="1" x14ac:dyDescent="0.35"/>
    <row r="54116" s="8" customFormat="1" x14ac:dyDescent="0.35"/>
    <row r="54117" s="8" customFormat="1" x14ac:dyDescent="0.35"/>
    <row r="54118" s="8" customFormat="1" x14ac:dyDescent="0.35"/>
    <row r="54119" s="8" customFormat="1" x14ac:dyDescent="0.35"/>
    <row r="54120" s="8" customFormat="1" x14ac:dyDescent="0.35"/>
    <row r="54121" s="8" customFormat="1" x14ac:dyDescent="0.35"/>
    <row r="54122" s="8" customFormat="1" x14ac:dyDescent="0.35"/>
    <row r="54123" s="8" customFormat="1" x14ac:dyDescent="0.35"/>
    <row r="54124" s="8" customFormat="1" x14ac:dyDescent="0.35"/>
    <row r="54125" s="8" customFormat="1" x14ac:dyDescent="0.35"/>
    <row r="54126" s="8" customFormat="1" x14ac:dyDescent="0.35"/>
    <row r="54127" s="8" customFormat="1" x14ac:dyDescent="0.35"/>
    <row r="54128" s="8" customFormat="1" x14ac:dyDescent="0.35"/>
    <row r="54129" s="8" customFormat="1" x14ac:dyDescent="0.35"/>
    <row r="54130" s="8" customFormat="1" x14ac:dyDescent="0.35"/>
    <row r="54131" s="8" customFormat="1" x14ac:dyDescent="0.35"/>
    <row r="54132" s="8" customFormat="1" x14ac:dyDescent="0.35"/>
    <row r="54133" s="8" customFormat="1" x14ac:dyDescent="0.35"/>
    <row r="54134" s="8" customFormat="1" x14ac:dyDescent="0.35"/>
    <row r="54135" s="8" customFormat="1" x14ac:dyDescent="0.35"/>
    <row r="54136" s="8" customFormat="1" x14ac:dyDescent="0.35"/>
    <row r="54137" s="8" customFormat="1" x14ac:dyDescent="0.35"/>
    <row r="54138" s="8" customFormat="1" x14ac:dyDescent="0.35"/>
    <row r="54139" s="8" customFormat="1" x14ac:dyDescent="0.35"/>
    <row r="54140" s="8" customFormat="1" x14ac:dyDescent="0.35"/>
    <row r="54141" s="8" customFormat="1" x14ac:dyDescent="0.35"/>
    <row r="54142" s="8" customFormat="1" x14ac:dyDescent="0.35"/>
    <row r="54143" s="8" customFormat="1" x14ac:dyDescent="0.35"/>
    <row r="54144" s="8" customFormat="1" x14ac:dyDescent="0.35"/>
    <row r="54145" s="8" customFormat="1" x14ac:dyDescent="0.35"/>
    <row r="54146" s="8" customFormat="1" x14ac:dyDescent="0.35"/>
    <row r="54147" s="8" customFormat="1" x14ac:dyDescent="0.35"/>
    <row r="54148" s="8" customFormat="1" x14ac:dyDescent="0.35"/>
    <row r="54149" s="8" customFormat="1" x14ac:dyDescent="0.35"/>
    <row r="54150" s="8" customFormat="1" x14ac:dyDescent="0.35"/>
    <row r="54151" s="8" customFormat="1" x14ac:dyDescent="0.35"/>
    <row r="54152" s="8" customFormat="1" x14ac:dyDescent="0.35"/>
    <row r="54153" s="8" customFormat="1" x14ac:dyDescent="0.35"/>
    <row r="54154" s="8" customFormat="1" x14ac:dyDescent="0.35"/>
    <row r="54155" s="8" customFormat="1" x14ac:dyDescent="0.35"/>
    <row r="54156" s="8" customFormat="1" x14ac:dyDescent="0.35"/>
    <row r="54157" s="8" customFormat="1" x14ac:dyDescent="0.35"/>
    <row r="54158" s="8" customFormat="1" x14ac:dyDescent="0.35"/>
    <row r="54159" s="8" customFormat="1" x14ac:dyDescent="0.35"/>
    <row r="54160" s="8" customFormat="1" x14ac:dyDescent="0.35"/>
    <row r="54161" s="8" customFormat="1" x14ac:dyDescent="0.35"/>
    <row r="54162" s="8" customFormat="1" x14ac:dyDescent="0.35"/>
    <row r="54163" s="8" customFormat="1" x14ac:dyDescent="0.35"/>
    <row r="54164" s="8" customFormat="1" x14ac:dyDescent="0.35"/>
    <row r="54165" s="8" customFormat="1" x14ac:dyDescent="0.35"/>
    <row r="54166" s="8" customFormat="1" x14ac:dyDescent="0.35"/>
    <row r="54167" s="8" customFormat="1" x14ac:dyDescent="0.35"/>
    <row r="54168" s="8" customFormat="1" x14ac:dyDescent="0.35"/>
    <row r="54169" s="8" customFormat="1" x14ac:dyDescent="0.35"/>
    <row r="54170" s="8" customFormat="1" x14ac:dyDescent="0.35"/>
    <row r="54171" s="8" customFormat="1" x14ac:dyDescent="0.35"/>
    <row r="54172" s="8" customFormat="1" x14ac:dyDescent="0.35"/>
    <row r="54173" s="8" customFormat="1" x14ac:dyDescent="0.35"/>
    <row r="54174" s="8" customFormat="1" x14ac:dyDescent="0.35"/>
    <row r="54175" s="8" customFormat="1" x14ac:dyDescent="0.35"/>
    <row r="54176" s="8" customFormat="1" x14ac:dyDescent="0.35"/>
    <row r="54177" s="8" customFormat="1" x14ac:dyDescent="0.35"/>
    <row r="54178" s="8" customFormat="1" x14ac:dyDescent="0.35"/>
    <row r="54179" s="8" customFormat="1" x14ac:dyDescent="0.35"/>
    <row r="54180" s="8" customFormat="1" x14ac:dyDescent="0.35"/>
    <row r="54181" s="8" customFormat="1" x14ac:dyDescent="0.35"/>
    <row r="54182" s="8" customFormat="1" x14ac:dyDescent="0.35"/>
    <row r="54183" s="8" customFormat="1" x14ac:dyDescent="0.35"/>
    <row r="54184" s="8" customFormat="1" x14ac:dyDescent="0.35"/>
    <row r="54185" s="8" customFormat="1" x14ac:dyDescent="0.35"/>
    <row r="54186" s="8" customFormat="1" x14ac:dyDescent="0.35"/>
    <row r="54187" s="8" customFormat="1" x14ac:dyDescent="0.35"/>
    <row r="54188" s="8" customFormat="1" x14ac:dyDescent="0.35"/>
    <row r="54189" s="8" customFormat="1" x14ac:dyDescent="0.35"/>
    <row r="54190" s="8" customFormat="1" x14ac:dyDescent="0.35"/>
    <row r="54191" s="8" customFormat="1" x14ac:dyDescent="0.35"/>
    <row r="54192" s="8" customFormat="1" x14ac:dyDescent="0.35"/>
    <row r="54193" s="8" customFormat="1" x14ac:dyDescent="0.35"/>
    <row r="54194" s="8" customFormat="1" x14ac:dyDescent="0.35"/>
    <row r="54195" s="8" customFormat="1" x14ac:dyDescent="0.35"/>
    <row r="54196" s="8" customFormat="1" x14ac:dyDescent="0.35"/>
    <row r="54197" s="8" customFormat="1" x14ac:dyDescent="0.35"/>
    <row r="54198" s="8" customFormat="1" x14ac:dyDescent="0.35"/>
    <row r="54199" s="8" customFormat="1" x14ac:dyDescent="0.35"/>
    <row r="54200" s="8" customFormat="1" x14ac:dyDescent="0.35"/>
    <row r="54201" s="8" customFormat="1" x14ac:dyDescent="0.35"/>
    <row r="54202" s="8" customFormat="1" x14ac:dyDescent="0.35"/>
    <row r="54203" s="8" customFormat="1" x14ac:dyDescent="0.35"/>
    <row r="54204" s="8" customFormat="1" x14ac:dyDescent="0.35"/>
    <row r="54205" s="8" customFormat="1" x14ac:dyDescent="0.35"/>
    <row r="54206" s="8" customFormat="1" x14ac:dyDescent="0.35"/>
    <row r="54207" s="8" customFormat="1" x14ac:dyDescent="0.35"/>
    <row r="54208" s="8" customFormat="1" x14ac:dyDescent="0.35"/>
    <row r="54209" s="8" customFormat="1" x14ac:dyDescent="0.35"/>
    <row r="54210" s="8" customFormat="1" x14ac:dyDescent="0.35"/>
    <row r="54211" s="8" customFormat="1" x14ac:dyDescent="0.35"/>
    <row r="54212" s="8" customFormat="1" x14ac:dyDescent="0.35"/>
    <row r="54213" s="8" customFormat="1" x14ac:dyDescent="0.35"/>
    <row r="54214" s="8" customFormat="1" x14ac:dyDescent="0.35"/>
    <row r="54215" s="8" customFormat="1" x14ac:dyDescent="0.35"/>
    <row r="54216" s="8" customFormat="1" x14ac:dyDescent="0.35"/>
    <row r="54217" s="8" customFormat="1" x14ac:dyDescent="0.35"/>
    <row r="54218" s="8" customFormat="1" x14ac:dyDescent="0.35"/>
    <row r="54219" s="8" customFormat="1" x14ac:dyDescent="0.35"/>
    <row r="54220" s="8" customFormat="1" x14ac:dyDescent="0.35"/>
    <row r="54221" s="8" customFormat="1" x14ac:dyDescent="0.35"/>
    <row r="54222" s="8" customFormat="1" x14ac:dyDescent="0.35"/>
    <row r="54223" s="8" customFormat="1" x14ac:dyDescent="0.35"/>
    <row r="54224" s="8" customFormat="1" x14ac:dyDescent="0.35"/>
    <row r="54225" s="8" customFormat="1" x14ac:dyDescent="0.35"/>
    <row r="54226" s="8" customFormat="1" x14ac:dyDescent="0.35"/>
    <row r="54227" s="8" customFormat="1" x14ac:dyDescent="0.35"/>
    <row r="54228" s="8" customFormat="1" x14ac:dyDescent="0.35"/>
    <row r="54229" s="8" customFormat="1" x14ac:dyDescent="0.35"/>
    <row r="54230" s="8" customFormat="1" x14ac:dyDescent="0.35"/>
    <row r="54231" s="8" customFormat="1" x14ac:dyDescent="0.35"/>
    <row r="54232" s="8" customFormat="1" x14ac:dyDescent="0.35"/>
    <row r="54233" s="8" customFormat="1" x14ac:dyDescent="0.35"/>
    <row r="54234" s="8" customFormat="1" x14ac:dyDescent="0.35"/>
    <row r="54235" s="8" customFormat="1" x14ac:dyDescent="0.35"/>
    <row r="54236" s="8" customFormat="1" x14ac:dyDescent="0.35"/>
    <row r="54237" s="8" customFormat="1" x14ac:dyDescent="0.35"/>
    <row r="54238" s="8" customFormat="1" x14ac:dyDescent="0.35"/>
    <row r="54239" s="8" customFormat="1" x14ac:dyDescent="0.35"/>
    <row r="54240" s="8" customFormat="1" x14ac:dyDescent="0.35"/>
    <row r="54241" s="8" customFormat="1" x14ac:dyDescent="0.35"/>
    <row r="54242" s="8" customFormat="1" x14ac:dyDescent="0.35"/>
    <row r="54243" s="8" customFormat="1" x14ac:dyDescent="0.35"/>
    <row r="54244" s="8" customFormat="1" x14ac:dyDescent="0.35"/>
    <row r="54245" s="8" customFormat="1" x14ac:dyDescent="0.35"/>
    <row r="54246" s="8" customFormat="1" x14ac:dyDescent="0.35"/>
    <row r="54247" s="8" customFormat="1" x14ac:dyDescent="0.35"/>
    <row r="54248" s="8" customFormat="1" x14ac:dyDescent="0.35"/>
    <row r="54249" s="8" customFormat="1" x14ac:dyDescent="0.35"/>
    <row r="54250" s="8" customFormat="1" x14ac:dyDescent="0.35"/>
    <row r="54251" s="8" customFormat="1" x14ac:dyDescent="0.35"/>
    <row r="54252" s="8" customFormat="1" x14ac:dyDescent="0.35"/>
    <row r="54253" s="8" customFormat="1" x14ac:dyDescent="0.35"/>
    <row r="54254" s="8" customFormat="1" x14ac:dyDescent="0.35"/>
    <row r="54255" s="8" customFormat="1" x14ac:dyDescent="0.35"/>
    <row r="54256" s="8" customFormat="1" x14ac:dyDescent="0.35"/>
    <row r="54257" s="8" customFormat="1" x14ac:dyDescent="0.35"/>
    <row r="54258" s="8" customFormat="1" x14ac:dyDescent="0.35"/>
    <row r="54259" s="8" customFormat="1" x14ac:dyDescent="0.35"/>
    <row r="54260" s="8" customFormat="1" x14ac:dyDescent="0.35"/>
    <row r="54261" s="8" customFormat="1" x14ac:dyDescent="0.35"/>
    <row r="54262" s="8" customFormat="1" x14ac:dyDescent="0.35"/>
    <row r="54263" s="8" customFormat="1" x14ac:dyDescent="0.35"/>
    <row r="54264" s="8" customFormat="1" x14ac:dyDescent="0.35"/>
    <row r="54265" s="8" customFormat="1" x14ac:dyDescent="0.35"/>
    <row r="54266" s="8" customFormat="1" x14ac:dyDescent="0.35"/>
    <row r="54267" s="8" customFormat="1" x14ac:dyDescent="0.35"/>
    <row r="54268" s="8" customFormat="1" x14ac:dyDescent="0.35"/>
    <row r="54269" s="8" customFormat="1" x14ac:dyDescent="0.35"/>
    <row r="54270" s="8" customFormat="1" x14ac:dyDescent="0.35"/>
    <row r="54271" s="8" customFormat="1" x14ac:dyDescent="0.35"/>
    <row r="54272" s="8" customFormat="1" x14ac:dyDescent="0.35"/>
    <row r="54273" s="8" customFormat="1" x14ac:dyDescent="0.35"/>
    <row r="54274" s="8" customFormat="1" x14ac:dyDescent="0.35"/>
    <row r="54275" s="8" customFormat="1" x14ac:dyDescent="0.35"/>
    <row r="54276" s="8" customFormat="1" x14ac:dyDescent="0.35"/>
    <row r="54277" s="8" customFormat="1" x14ac:dyDescent="0.35"/>
    <row r="54278" s="8" customFormat="1" x14ac:dyDescent="0.35"/>
    <row r="54279" s="8" customFormat="1" x14ac:dyDescent="0.35"/>
    <row r="54280" s="8" customFormat="1" x14ac:dyDescent="0.35"/>
    <row r="54281" s="8" customFormat="1" x14ac:dyDescent="0.35"/>
    <row r="54282" s="8" customFormat="1" x14ac:dyDescent="0.35"/>
    <row r="54283" s="8" customFormat="1" x14ac:dyDescent="0.35"/>
    <row r="54284" s="8" customFormat="1" x14ac:dyDescent="0.35"/>
    <row r="54285" s="8" customFormat="1" x14ac:dyDescent="0.35"/>
    <row r="54286" s="8" customFormat="1" x14ac:dyDescent="0.35"/>
    <row r="54287" s="8" customFormat="1" x14ac:dyDescent="0.35"/>
    <row r="54288" s="8" customFormat="1" x14ac:dyDescent="0.35"/>
    <row r="54289" s="8" customFormat="1" x14ac:dyDescent="0.35"/>
    <row r="54290" s="8" customFormat="1" x14ac:dyDescent="0.35"/>
    <row r="54291" s="8" customFormat="1" x14ac:dyDescent="0.35"/>
    <row r="54292" s="8" customFormat="1" x14ac:dyDescent="0.35"/>
    <row r="54293" s="8" customFormat="1" x14ac:dyDescent="0.35"/>
    <row r="54294" s="8" customFormat="1" x14ac:dyDescent="0.35"/>
    <row r="54295" s="8" customFormat="1" x14ac:dyDescent="0.35"/>
    <row r="54296" s="8" customFormat="1" x14ac:dyDescent="0.35"/>
    <row r="54297" s="8" customFormat="1" x14ac:dyDescent="0.35"/>
    <row r="54298" s="8" customFormat="1" x14ac:dyDescent="0.35"/>
    <row r="54299" s="8" customFormat="1" x14ac:dyDescent="0.35"/>
    <row r="54300" s="8" customFormat="1" x14ac:dyDescent="0.35"/>
    <row r="54301" s="8" customFormat="1" x14ac:dyDescent="0.35"/>
    <row r="54302" s="8" customFormat="1" x14ac:dyDescent="0.35"/>
    <row r="54303" s="8" customFormat="1" x14ac:dyDescent="0.35"/>
    <row r="54304" s="8" customFormat="1" x14ac:dyDescent="0.35"/>
    <row r="54305" s="8" customFormat="1" x14ac:dyDescent="0.35"/>
    <row r="54306" s="8" customFormat="1" x14ac:dyDescent="0.35"/>
    <row r="54307" s="8" customFormat="1" x14ac:dyDescent="0.35"/>
    <row r="54308" s="8" customFormat="1" x14ac:dyDescent="0.35"/>
    <row r="54309" s="8" customFormat="1" x14ac:dyDescent="0.35"/>
    <row r="54310" s="8" customFormat="1" x14ac:dyDescent="0.35"/>
    <row r="54311" s="8" customFormat="1" x14ac:dyDescent="0.35"/>
    <row r="54312" s="8" customFormat="1" x14ac:dyDescent="0.35"/>
    <row r="54313" s="8" customFormat="1" x14ac:dyDescent="0.35"/>
    <row r="54314" s="8" customFormat="1" x14ac:dyDescent="0.35"/>
    <row r="54315" s="8" customFormat="1" x14ac:dyDescent="0.35"/>
    <row r="54316" s="8" customFormat="1" x14ac:dyDescent="0.35"/>
    <row r="54317" s="8" customFormat="1" x14ac:dyDescent="0.35"/>
    <row r="54318" s="8" customFormat="1" x14ac:dyDescent="0.35"/>
    <row r="54319" s="8" customFormat="1" x14ac:dyDescent="0.35"/>
    <row r="54320" s="8" customFormat="1" x14ac:dyDescent="0.35"/>
    <row r="54321" s="8" customFormat="1" x14ac:dyDescent="0.35"/>
    <row r="54322" s="8" customFormat="1" x14ac:dyDescent="0.35"/>
    <row r="54323" s="8" customFormat="1" x14ac:dyDescent="0.35"/>
    <row r="54324" s="8" customFormat="1" x14ac:dyDescent="0.35"/>
    <row r="54325" s="8" customFormat="1" x14ac:dyDescent="0.35"/>
    <row r="54326" s="8" customFormat="1" x14ac:dyDescent="0.35"/>
    <row r="54327" s="8" customFormat="1" x14ac:dyDescent="0.35"/>
    <row r="54328" s="8" customFormat="1" x14ac:dyDescent="0.35"/>
    <row r="54329" s="8" customFormat="1" x14ac:dyDescent="0.35"/>
    <row r="54330" s="8" customFormat="1" x14ac:dyDescent="0.35"/>
    <row r="54331" s="8" customFormat="1" x14ac:dyDescent="0.35"/>
    <row r="54332" s="8" customFormat="1" x14ac:dyDescent="0.35"/>
    <row r="54333" s="8" customFormat="1" x14ac:dyDescent="0.35"/>
    <row r="54334" s="8" customFormat="1" x14ac:dyDescent="0.35"/>
    <row r="54335" s="8" customFormat="1" x14ac:dyDescent="0.35"/>
    <row r="54336" s="8" customFormat="1" x14ac:dyDescent="0.35"/>
    <row r="54337" s="8" customFormat="1" x14ac:dyDescent="0.35"/>
    <row r="54338" s="8" customFormat="1" x14ac:dyDescent="0.35"/>
    <row r="54339" s="8" customFormat="1" x14ac:dyDescent="0.35"/>
    <row r="54340" s="8" customFormat="1" x14ac:dyDescent="0.35"/>
    <row r="54341" s="8" customFormat="1" x14ac:dyDescent="0.35"/>
    <row r="54342" s="8" customFormat="1" x14ac:dyDescent="0.35"/>
    <row r="54343" s="8" customFormat="1" x14ac:dyDescent="0.35"/>
    <row r="54344" s="8" customFormat="1" x14ac:dyDescent="0.35"/>
    <row r="54345" s="8" customFormat="1" x14ac:dyDescent="0.35"/>
    <row r="54346" s="8" customFormat="1" x14ac:dyDescent="0.35"/>
    <row r="54347" s="8" customFormat="1" x14ac:dyDescent="0.35"/>
    <row r="54348" s="8" customFormat="1" x14ac:dyDescent="0.35"/>
    <row r="54349" s="8" customFormat="1" x14ac:dyDescent="0.35"/>
    <row r="54350" s="8" customFormat="1" x14ac:dyDescent="0.35"/>
    <row r="54351" s="8" customFormat="1" x14ac:dyDescent="0.35"/>
    <row r="54352" s="8" customFormat="1" x14ac:dyDescent="0.35"/>
    <row r="54353" s="8" customFormat="1" x14ac:dyDescent="0.35"/>
    <row r="54354" s="8" customFormat="1" x14ac:dyDescent="0.35"/>
    <row r="54355" s="8" customFormat="1" x14ac:dyDescent="0.35"/>
    <row r="54356" s="8" customFormat="1" x14ac:dyDescent="0.35"/>
    <row r="54357" s="8" customFormat="1" x14ac:dyDescent="0.35"/>
    <row r="54358" s="8" customFormat="1" x14ac:dyDescent="0.35"/>
    <row r="54359" s="8" customFormat="1" x14ac:dyDescent="0.35"/>
    <row r="54360" s="8" customFormat="1" x14ac:dyDescent="0.35"/>
    <row r="54361" s="8" customFormat="1" x14ac:dyDescent="0.35"/>
    <row r="54362" s="8" customFormat="1" x14ac:dyDescent="0.35"/>
    <row r="54363" s="8" customFormat="1" x14ac:dyDescent="0.35"/>
    <row r="54364" s="8" customFormat="1" x14ac:dyDescent="0.35"/>
    <row r="54365" s="8" customFormat="1" x14ac:dyDescent="0.35"/>
    <row r="54366" s="8" customFormat="1" x14ac:dyDescent="0.35"/>
    <row r="54367" s="8" customFormat="1" x14ac:dyDescent="0.35"/>
    <row r="54368" s="8" customFormat="1" x14ac:dyDescent="0.35"/>
    <row r="54369" s="8" customFormat="1" x14ac:dyDescent="0.35"/>
    <row r="54370" s="8" customFormat="1" x14ac:dyDescent="0.35"/>
    <row r="54371" s="8" customFormat="1" x14ac:dyDescent="0.35"/>
    <row r="54372" s="8" customFormat="1" x14ac:dyDescent="0.35"/>
    <row r="54373" s="8" customFormat="1" x14ac:dyDescent="0.35"/>
    <row r="54374" s="8" customFormat="1" x14ac:dyDescent="0.35"/>
    <row r="54375" s="8" customFormat="1" x14ac:dyDescent="0.35"/>
    <row r="54376" s="8" customFormat="1" x14ac:dyDescent="0.35"/>
    <row r="54377" s="8" customFormat="1" x14ac:dyDescent="0.35"/>
    <row r="54378" s="8" customFormat="1" x14ac:dyDescent="0.35"/>
    <row r="54379" s="8" customFormat="1" x14ac:dyDescent="0.35"/>
    <row r="54380" s="8" customFormat="1" x14ac:dyDescent="0.35"/>
    <row r="54381" s="8" customFormat="1" x14ac:dyDescent="0.35"/>
    <row r="54382" s="8" customFormat="1" x14ac:dyDescent="0.35"/>
    <row r="54383" s="8" customFormat="1" x14ac:dyDescent="0.35"/>
    <row r="54384" s="8" customFormat="1" x14ac:dyDescent="0.35"/>
    <row r="54385" s="8" customFormat="1" x14ac:dyDescent="0.35"/>
    <row r="54386" s="8" customFormat="1" x14ac:dyDescent="0.35"/>
    <row r="54387" s="8" customFormat="1" x14ac:dyDescent="0.35"/>
    <row r="54388" s="8" customFormat="1" x14ac:dyDescent="0.35"/>
    <row r="54389" s="8" customFormat="1" x14ac:dyDescent="0.35"/>
    <row r="54390" s="8" customFormat="1" x14ac:dyDescent="0.35"/>
    <row r="54391" s="8" customFormat="1" x14ac:dyDescent="0.35"/>
    <row r="54392" s="8" customFormat="1" x14ac:dyDescent="0.35"/>
    <row r="54393" s="8" customFormat="1" x14ac:dyDescent="0.35"/>
    <row r="54394" s="8" customFormat="1" x14ac:dyDescent="0.35"/>
    <row r="54395" s="8" customFormat="1" x14ac:dyDescent="0.35"/>
    <row r="54396" s="8" customFormat="1" x14ac:dyDescent="0.35"/>
    <row r="54397" s="8" customFormat="1" x14ac:dyDescent="0.35"/>
    <row r="54398" s="8" customFormat="1" x14ac:dyDescent="0.35"/>
    <row r="54399" s="8" customFormat="1" x14ac:dyDescent="0.35"/>
    <row r="54400" s="8" customFormat="1" x14ac:dyDescent="0.35"/>
    <row r="54401" s="8" customFormat="1" x14ac:dyDescent="0.35"/>
    <row r="54402" s="8" customFormat="1" x14ac:dyDescent="0.35"/>
    <row r="54403" s="8" customFormat="1" x14ac:dyDescent="0.35"/>
    <row r="54404" s="8" customFormat="1" x14ac:dyDescent="0.35"/>
    <row r="54405" s="8" customFormat="1" x14ac:dyDescent="0.35"/>
    <row r="54406" s="8" customFormat="1" x14ac:dyDescent="0.35"/>
    <row r="54407" s="8" customFormat="1" x14ac:dyDescent="0.35"/>
    <row r="54408" s="8" customFormat="1" x14ac:dyDescent="0.35"/>
    <row r="54409" s="8" customFormat="1" x14ac:dyDescent="0.35"/>
    <row r="54410" s="8" customFormat="1" x14ac:dyDescent="0.35"/>
    <row r="54411" s="8" customFormat="1" x14ac:dyDescent="0.35"/>
    <row r="54412" s="8" customFormat="1" x14ac:dyDescent="0.35"/>
    <row r="54413" s="8" customFormat="1" x14ac:dyDescent="0.35"/>
    <row r="54414" s="8" customFormat="1" x14ac:dyDescent="0.35"/>
    <row r="54415" s="8" customFormat="1" x14ac:dyDescent="0.35"/>
    <row r="54416" s="8" customFormat="1" x14ac:dyDescent="0.35"/>
    <row r="54417" s="8" customFormat="1" x14ac:dyDescent="0.35"/>
    <row r="54418" s="8" customFormat="1" x14ac:dyDescent="0.35"/>
    <row r="54419" s="8" customFormat="1" x14ac:dyDescent="0.35"/>
    <row r="54420" s="8" customFormat="1" x14ac:dyDescent="0.35"/>
    <row r="54421" s="8" customFormat="1" x14ac:dyDescent="0.35"/>
    <row r="54422" s="8" customFormat="1" x14ac:dyDescent="0.35"/>
    <row r="54423" s="8" customFormat="1" x14ac:dyDescent="0.35"/>
    <row r="54424" s="8" customFormat="1" x14ac:dyDescent="0.35"/>
    <row r="54425" s="8" customFormat="1" x14ac:dyDescent="0.35"/>
    <row r="54426" s="8" customFormat="1" x14ac:dyDescent="0.35"/>
    <row r="54427" s="8" customFormat="1" x14ac:dyDescent="0.35"/>
    <row r="54428" s="8" customFormat="1" x14ac:dyDescent="0.35"/>
    <row r="54429" s="8" customFormat="1" x14ac:dyDescent="0.35"/>
    <row r="54430" s="8" customFormat="1" x14ac:dyDescent="0.35"/>
    <row r="54431" s="8" customFormat="1" x14ac:dyDescent="0.35"/>
    <row r="54432" s="8" customFormat="1" x14ac:dyDescent="0.35"/>
    <row r="54433" s="8" customFormat="1" x14ac:dyDescent="0.35"/>
    <row r="54434" s="8" customFormat="1" x14ac:dyDescent="0.35"/>
    <row r="54435" s="8" customFormat="1" x14ac:dyDescent="0.35"/>
    <row r="54436" s="8" customFormat="1" x14ac:dyDescent="0.35"/>
    <row r="54437" s="8" customFormat="1" x14ac:dyDescent="0.35"/>
    <row r="54438" s="8" customFormat="1" x14ac:dyDescent="0.35"/>
    <row r="54439" s="8" customFormat="1" x14ac:dyDescent="0.35"/>
    <row r="54440" s="8" customFormat="1" x14ac:dyDescent="0.35"/>
    <row r="54441" s="8" customFormat="1" x14ac:dyDescent="0.35"/>
    <row r="54442" s="8" customFormat="1" x14ac:dyDescent="0.35"/>
    <row r="54443" s="8" customFormat="1" x14ac:dyDescent="0.35"/>
    <row r="54444" s="8" customFormat="1" x14ac:dyDescent="0.35"/>
    <row r="54445" s="8" customFormat="1" x14ac:dyDescent="0.35"/>
    <row r="54446" s="8" customFormat="1" x14ac:dyDescent="0.35"/>
    <row r="54447" s="8" customFormat="1" x14ac:dyDescent="0.35"/>
    <row r="54448" s="8" customFormat="1" x14ac:dyDescent="0.35"/>
    <row r="54449" s="8" customFormat="1" x14ac:dyDescent="0.35"/>
    <row r="54450" s="8" customFormat="1" x14ac:dyDescent="0.35"/>
    <row r="54451" s="8" customFormat="1" x14ac:dyDescent="0.35"/>
    <row r="54452" s="8" customFormat="1" x14ac:dyDescent="0.35"/>
    <row r="54453" s="8" customFormat="1" x14ac:dyDescent="0.35"/>
    <row r="54454" s="8" customFormat="1" x14ac:dyDescent="0.35"/>
    <row r="54455" s="8" customFormat="1" x14ac:dyDescent="0.35"/>
    <row r="54456" s="8" customFormat="1" x14ac:dyDescent="0.35"/>
    <row r="54457" s="8" customFormat="1" x14ac:dyDescent="0.35"/>
    <row r="54458" s="8" customFormat="1" x14ac:dyDescent="0.35"/>
    <row r="54459" s="8" customFormat="1" x14ac:dyDescent="0.35"/>
    <row r="54460" s="8" customFormat="1" x14ac:dyDescent="0.35"/>
    <row r="54461" s="8" customFormat="1" x14ac:dyDescent="0.35"/>
    <row r="54462" s="8" customFormat="1" x14ac:dyDescent="0.35"/>
    <row r="54463" s="8" customFormat="1" x14ac:dyDescent="0.35"/>
    <row r="54464" s="8" customFormat="1" x14ac:dyDescent="0.35"/>
    <row r="54465" s="8" customFormat="1" x14ac:dyDescent="0.35"/>
    <row r="54466" s="8" customFormat="1" x14ac:dyDescent="0.35"/>
    <row r="54467" s="8" customFormat="1" x14ac:dyDescent="0.35"/>
    <row r="54468" s="8" customFormat="1" x14ac:dyDescent="0.35"/>
    <row r="54469" s="8" customFormat="1" x14ac:dyDescent="0.35"/>
    <row r="54470" s="8" customFormat="1" x14ac:dyDescent="0.35"/>
    <row r="54471" s="8" customFormat="1" x14ac:dyDescent="0.35"/>
    <row r="54472" s="8" customFormat="1" x14ac:dyDescent="0.35"/>
    <row r="54473" s="8" customFormat="1" x14ac:dyDescent="0.35"/>
    <row r="54474" s="8" customFormat="1" x14ac:dyDescent="0.35"/>
    <row r="54475" s="8" customFormat="1" x14ac:dyDescent="0.35"/>
    <row r="54476" s="8" customFormat="1" x14ac:dyDescent="0.35"/>
    <row r="54477" s="8" customFormat="1" x14ac:dyDescent="0.35"/>
    <row r="54478" s="8" customFormat="1" x14ac:dyDescent="0.35"/>
    <row r="54479" s="8" customFormat="1" x14ac:dyDescent="0.35"/>
    <row r="54480" s="8" customFormat="1" x14ac:dyDescent="0.35"/>
    <row r="54481" s="8" customFormat="1" x14ac:dyDescent="0.35"/>
    <row r="54482" s="8" customFormat="1" x14ac:dyDescent="0.35"/>
    <row r="54483" s="8" customFormat="1" x14ac:dyDescent="0.35"/>
    <row r="54484" s="8" customFormat="1" x14ac:dyDescent="0.35"/>
    <row r="54485" s="8" customFormat="1" x14ac:dyDescent="0.35"/>
    <row r="54486" s="8" customFormat="1" x14ac:dyDescent="0.35"/>
    <row r="54487" s="8" customFormat="1" x14ac:dyDescent="0.35"/>
    <row r="54488" s="8" customFormat="1" x14ac:dyDescent="0.35"/>
    <row r="54489" s="8" customFormat="1" x14ac:dyDescent="0.35"/>
    <row r="54490" s="8" customFormat="1" x14ac:dyDescent="0.35"/>
    <row r="54491" s="8" customFormat="1" x14ac:dyDescent="0.35"/>
    <row r="54492" s="8" customFormat="1" x14ac:dyDescent="0.35"/>
    <row r="54493" s="8" customFormat="1" x14ac:dyDescent="0.35"/>
    <row r="54494" s="8" customFormat="1" x14ac:dyDescent="0.35"/>
    <row r="54495" s="8" customFormat="1" x14ac:dyDescent="0.35"/>
    <row r="54496" s="8" customFormat="1" x14ac:dyDescent="0.35"/>
    <row r="54497" s="8" customFormat="1" x14ac:dyDescent="0.35"/>
    <row r="54498" s="8" customFormat="1" x14ac:dyDescent="0.35"/>
    <row r="54499" s="8" customFormat="1" x14ac:dyDescent="0.35"/>
    <row r="54500" s="8" customFormat="1" x14ac:dyDescent="0.35"/>
    <row r="54501" s="8" customFormat="1" x14ac:dyDescent="0.35"/>
    <row r="54502" s="8" customFormat="1" x14ac:dyDescent="0.35"/>
    <row r="54503" s="8" customFormat="1" x14ac:dyDescent="0.35"/>
    <row r="54504" s="8" customFormat="1" x14ac:dyDescent="0.35"/>
    <row r="54505" s="8" customFormat="1" x14ac:dyDescent="0.35"/>
    <row r="54506" s="8" customFormat="1" x14ac:dyDescent="0.35"/>
    <row r="54507" s="8" customFormat="1" x14ac:dyDescent="0.35"/>
    <row r="54508" s="8" customFormat="1" x14ac:dyDescent="0.35"/>
    <row r="54509" s="8" customFormat="1" x14ac:dyDescent="0.35"/>
    <row r="54510" s="8" customFormat="1" x14ac:dyDescent="0.35"/>
    <row r="54511" s="8" customFormat="1" x14ac:dyDescent="0.35"/>
    <row r="54512" s="8" customFormat="1" x14ac:dyDescent="0.35"/>
    <row r="54513" s="8" customFormat="1" x14ac:dyDescent="0.35"/>
    <row r="54514" s="8" customFormat="1" x14ac:dyDescent="0.35"/>
    <row r="54515" s="8" customFormat="1" x14ac:dyDescent="0.35"/>
    <row r="54516" s="8" customFormat="1" x14ac:dyDescent="0.35"/>
    <row r="54517" s="8" customFormat="1" x14ac:dyDescent="0.35"/>
    <row r="54518" s="8" customFormat="1" x14ac:dyDescent="0.35"/>
    <row r="54519" s="8" customFormat="1" x14ac:dyDescent="0.35"/>
    <row r="54520" s="8" customFormat="1" x14ac:dyDescent="0.35"/>
    <row r="54521" s="8" customFormat="1" x14ac:dyDescent="0.35"/>
    <row r="54522" s="8" customFormat="1" x14ac:dyDescent="0.35"/>
    <row r="54523" s="8" customFormat="1" x14ac:dyDescent="0.35"/>
    <row r="54524" s="8" customFormat="1" x14ac:dyDescent="0.35"/>
    <row r="54525" s="8" customFormat="1" x14ac:dyDescent="0.35"/>
    <row r="54526" s="8" customFormat="1" x14ac:dyDescent="0.35"/>
    <row r="54527" s="8" customFormat="1" x14ac:dyDescent="0.35"/>
    <row r="54528" s="8" customFormat="1" x14ac:dyDescent="0.35"/>
    <row r="54529" s="8" customFormat="1" x14ac:dyDescent="0.35"/>
    <row r="54530" s="8" customFormat="1" x14ac:dyDescent="0.35"/>
    <row r="54531" s="8" customFormat="1" x14ac:dyDescent="0.35"/>
    <row r="54532" s="8" customFormat="1" x14ac:dyDescent="0.35"/>
    <row r="54533" s="8" customFormat="1" x14ac:dyDescent="0.35"/>
    <row r="54534" s="8" customFormat="1" x14ac:dyDescent="0.35"/>
    <row r="54535" s="8" customFormat="1" x14ac:dyDescent="0.35"/>
    <row r="54536" s="8" customFormat="1" x14ac:dyDescent="0.35"/>
    <row r="54537" s="8" customFormat="1" x14ac:dyDescent="0.35"/>
    <row r="54538" s="8" customFormat="1" x14ac:dyDescent="0.35"/>
    <row r="54539" s="8" customFormat="1" x14ac:dyDescent="0.35"/>
    <row r="54540" s="8" customFormat="1" x14ac:dyDescent="0.35"/>
    <row r="54541" s="8" customFormat="1" x14ac:dyDescent="0.35"/>
    <row r="54542" s="8" customFormat="1" x14ac:dyDescent="0.35"/>
    <row r="54543" s="8" customFormat="1" x14ac:dyDescent="0.35"/>
    <row r="54544" s="8" customFormat="1" x14ac:dyDescent="0.35"/>
    <row r="54545" s="8" customFormat="1" x14ac:dyDescent="0.35"/>
    <row r="54546" s="8" customFormat="1" x14ac:dyDescent="0.35"/>
    <row r="54547" s="8" customFormat="1" x14ac:dyDescent="0.35"/>
    <row r="54548" s="8" customFormat="1" x14ac:dyDescent="0.35"/>
    <row r="54549" s="8" customFormat="1" x14ac:dyDescent="0.35"/>
    <row r="54550" s="8" customFormat="1" x14ac:dyDescent="0.35"/>
    <row r="54551" s="8" customFormat="1" x14ac:dyDescent="0.35"/>
    <row r="54552" s="8" customFormat="1" x14ac:dyDescent="0.35"/>
    <row r="54553" s="8" customFormat="1" x14ac:dyDescent="0.35"/>
    <row r="54554" s="8" customFormat="1" x14ac:dyDescent="0.35"/>
    <row r="54555" s="8" customFormat="1" x14ac:dyDescent="0.35"/>
    <row r="54556" s="8" customFormat="1" x14ac:dyDescent="0.35"/>
    <row r="54557" s="8" customFormat="1" x14ac:dyDescent="0.35"/>
    <row r="54558" s="8" customFormat="1" x14ac:dyDescent="0.35"/>
    <row r="54559" s="8" customFormat="1" x14ac:dyDescent="0.35"/>
    <row r="54560" s="8" customFormat="1" x14ac:dyDescent="0.35"/>
    <row r="54561" s="8" customFormat="1" x14ac:dyDescent="0.35"/>
    <row r="54562" s="8" customFormat="1" x14ac:dyDescent="0.35"/>
    <row r="54563" s="8" customFormat="1" x14ac:dyDescent="0.35"/>
    <row r="54564" s="8" customFormat="1" x14ac:dyDescent="0.35"/>
    <row r="54565" s="8" customFormat="1" x14ac:dyDescent="0.35"/>
    <row r="54566" s="8" customFormat="1" x14ac:dyDescent="0.35"/>
    <row r="54567" s="8" customFormat="1" x14ac:dyDescent="0.35"/>
    <row r="54568" s="8" customFormat="1" x14ac:dyDescent="0.35"/>
    <row r="54569" s="8" customFormat="1" x14ac:dyDescent="0.35"/>
    <row r="54570" s="8" customFormat="1" x14ac:dyDescent="0.35"/>
    <row r="54571" s="8" customFormat="1" x14ac:dyDescent="0.35"/>
    <row r="54572" s="8" customFormat="1" x14ac:dyDescent="0.35"/>
    <row r="54573" s="8" customFormat="1" x14ac:dyDescent="0.35"/>
    <row r="54574" s="8" customFormat="1" x14ac:dyDescent="0.35"/>
    <row r="54575" s="8" customFormat="1" x14ac:dyDescent="0.35"/>
    <row r="54576" s="8" customFormat="1" x14ac:dyDescent="0.35"/>
    <row r="54577" s="8" customFormat="1" x14ac:dyDescent="0.35"/>
    <row r="54578" s="8" customFormat="1" x14ac:dyDescent="0.35"/>
    <row r="54579" s="8" customFormat="1" x14ac:dyDescent="0.35"/>
    <row r="54580" s="8" customFormat="1" x14ac:dyDescent="0.35"/>
    <row r="54581" s="8" customFormat="1" x14ac:dyDescent="0.35"/>
    <row r="54582" s="8" customFormat="1" x14ac:dyDescent="0.35"/>
    <row r="54583" s="8" customFormat="1" x14ac:dyDescent="0.35"/>
    <row r="54584" s="8" customFormat="1" x14ac:dyDescent="0.35"/>
    <row r="54585" s="8" customFormat="1" x14ac:dyDescent="0.35"/>
    <row r="54586" s="8" customFormat="1" x14ac:dyDescent="0.35"/>
    <row r="54587" s="8" customFormat="1" x14ac:dyDescent="0.35"/>
    <row r="54588" s="8" customFormat="1" x14ac:dyDescent="0.35"/>
    <row r="54589" s="8" customFormat="1" x14ac:dyDescent="0.35"/>
    <row r="54590" s="8" customFormat="1" x14ac:dyDescent="0.35"/>
    <row r="54591" s="8" customFormat="1" x14ac:dyDescent="0.35"/>
    <row r="54592" s="8" customFormat="1" x14ac:dyDescent="0.35"/>
    <row r="54593" s="8" customFormat="1" x14ac:dyDescent="0.35"/>
    <row r="54594" s="8" customFormat="1" x14ac:dyDescent="0.35"/>
    <row r="54595" s="8" customFormat="1" x14ac:dyDescent="0.35"/>
    <row r="54596" s="8" customFormat="1" x14ac:dyDescent="0.35"/>
    <row r="54597" s="8" customFormat="1" x14ac:dyDescent="0.35"/>
    <row r="54598" s="8" customFormat="1" x14ac:dyDescent="0.35"/>
    <row r="54599" s="8" customFormat="1" x14ac:dyDescent="0.35"/>
    <row r="54600" s="8" customFormat="1" x14ac:dyDescent="0.35"/>
    <row r="54601" s="8" customFormat="1" x14ac:dyDescent="0.35"/>
    <row r="54602" s="8" customFormat="1" x14ac:dyDescent="0.35"/>
    <row r="54603" s="8" customFormat="1" x14ac:dyDescent="0.35"/>
    <row r="54604" s="8" customFormat="1" x14ac:dyDescent="0.35"/>
    <row r="54605" s="8" customFormat="1" x14ac:dyDescent="0.35"/>
    <row r="54606" s="8" customFormat="1" x14ac:dyDescent="0.35"/>
    <row r="54607" s="8" customFormat="1" x14ac:dyDescent="0.35"/>
    <row r="54608" s="8" customFormat="1" x14ac:dyDescent="0.35"/>
    <row r="54609" s="8" customFormat="1" x14ac:dyDescent="0.35"/>
    <row r="54610" s="8" customFormat="1" x14ac:dyDescent="0.35"/>
    <row r="54611" s="8" customFormat="1" x14ac:dyDescent="0.35"/>
    <row r="54612" s="8" customFormat="1" x14ac:dyDescent="0.35"/>
    <row r="54613" s="8" customFormat="1" x14ac:dyDescent="0.35"/>
    <row r="54614" s="8" customFormat="1" x14ac:dyDescent="0.35"/>
    <row r="54615" s="8" customFormat="1" x14ac:dyDescent="0.35"/>
    <row r="54616" s="8" customFormat="1" x14ac:dyDescent="0.35"/>
    <row r="54617" s="8" customFormat="1" x14ac:dyDescent="0.35"/>
    <row r="54618" s="8" customFormat="1" x14ac:dyDescent="0.35"/>
    <row r="54619" s="8" customFormat="1" x14ac:dyDescent="0.35"/>
    <row r="54620" s="8" customFormat="1" x14ac:dyDescent="0.35"/>
    <row r="54621" s="8" customFormat="1" x14ac:dyDescent="0.35"/>
    <row r="54622" s="8" customFormat="1" x14ac:dyDescent="0.35"/>
    <row r="54623" s="8" customFormat="1" x14ac:dyDescent="0.35"/>
    <row r="54624" s="8" customFormat="1" x14ac:dyDescent="0.35"/>
    <row r="54625" s="8" customFormat="1" x14ac:dyDescent="0.35"/>
    <row r="54626" s="8" customFormat="1" x14ac:dyDescent="0.35"/>
    <row r="54627" s="8" customFormat="1" x14ac:dyDescent="0.35"/>
    <row r="54628" s="8" customFormat="1" x14ac:dyDescent="0.35"/>
    <row r="54629" s="8" customFormat="1" x14ac:dyDescent="0.35"/>
    <row r="54630" s="8" customFormat="1" x14ac:dyDescent="0.35"/>
    <row r="54631" s="8" customFormat="1" x14ac:dyDescent="0.35"/>
    <row r="54632" s="8" customFormat="1" x14ac:dyDescent="0.35"/>
    <row r="54633" s="8" customFormat="1" x14ac:dyDescent="0.35"/>
    <row r="54634" s="8" customFormat="1" x14ac:dyDescent="0.35"/>
    <row r="54635" s="8" customFormat="1" x14ac:dyDescent="0.35"/>
    <row r="54636" s="8" customFormat="1" x14ac:dyDescent="0.35"/>
    <row r="54637" s="8" customFormat="1" x14ac:dyDescent="0.35"/>
    <row r="54638" s="8" customFormat="1" x14ac:dyDescent="0.35"/>
    <row r="54639" s="8" customFormat="1" x14ac:dyDescent="0.35"/>
    <row r="54640" s="8" customFormat="1" x14ac:dyDescent="0.35"/>
    <row r="54641" s="8" customFormat="1" x14ac:dyDescent="0.35"/>
    <row r="54642" s="8" customFormat="1" x14ac:dyDescent="0.35"/>
    <row r="54643" s="8" customFormat="1" x14ac:dyDescent="0.35"/>
    <row r="54644" s="8" customFormat="1" x14ac:dyDescent="0.35"/>
    <row r="54645" s="8" customFormat="1" x14ac:dyDescent="0.35"/>
    <row r="54646" s="8" customFormat="1" x14ac:dyDescent="0.35"/>
    <row r="54647" s="8" customFormat="1" x14ac:dyDescent="0.35"/>
    <row r="54648" s="8" customFormat="1" x14ac:dyDescent="0.35"/>
    <row r="54649" s="8" customFormat="1" x14ac:dyDescent="0.35"/>
    <row r="54650" s="8" customFormat="1" x14ac:dyDescent="0.35"/>
    <row r="54651" s="8" customFormat="1" x14ac:dyDescent="0.35"/>
    <row r="54652" s="8" customFormat="1" x14ac:dyDescent="0.35"/>
    <row r="54653" s="8" customFormat="1" x14ac:dyDescent="0.35"/>
    <row r="54654" s="8" customFormat="1" x14ac:dyDescent="0.35"/>
    <row r="54655" s="8" customFormat="1" x14ac:dyDescent="0.35"/>
    <row r="54656" s="8" customFormat="1" x14ac:dyDescent="0.35"/>
    <row r="54657" s="8" customFormat="1" x14ac:dyDescent="0.35"/>
    <row r="54658" s="8" customFormat="1" x14ac:dyDescent="0.35"/>
    <row r="54659" s="8" customFormat="1" x14ac:dyDescent="0.35"/>
    <row r="54660" s="8" customFormat="1" x14ac:dyDescent="0.35"/>
    <row r="54661" s="8" customFormat="1" x14ac:dyDescent="0.35"/>
    <row r="54662" s="8" customFormat="1" x14ac:dyDescent="0.35"/>
    <row r="54663" s="8" customFormat="1" x14ac:dyDescent="0.35"/>
    <row r="54664" s="8" customFormat="1" x14ac:dyDescent="0.35"/>
    <row r="54665" s="8" customFormat="1" x14ac:dyDescent="0.35"/>
    <row r="54666" s="8" customFormat="1" x14ac:dyDescent="0.35"/>
    <row r="54667" s="8" customFormat="1" x14ac:dyDescent="0.35"/>
    <row r="54668" s="8" customFormat="1" x14ac:dyDescent="0.35"/>
    <row r="54669" s="8" customFormat="1" x14ac:dyDescent="0.35"/>
    <row r="54670" s="8" customFormat="1" x14ac:dyDescent="0.35"/>
    <row r="54671" s="8" customFormat="1" x14ac:dyDescent="0.35"/>
    <row r="54672" s="8" customFormat="1" x14ac:dyDescent="0.35"/>
    <row r="54673" s="8" customFormat="1" x14ac:dyDescent="0.35"/>
    <row r="54674" s="8" customFormat="1" x14ac:dyDescent="0.35"/>
    <row r="54675" s="8" customFormat="1" x14ac:dyDescent="0.35"/>
    <row r="54676" s="8" customFormat="1" x14ac:dyDescent="0.35"/>
    <row r="54677" s="8" customFormat="1" x14ac:dyDescent="0.35"/>
    <row r="54678" s="8" customFormat="1" x14ac:dyDescent="0.35"/>
    <row r="54679" s="8" customFormat="1" x14ac:dyDescent="0.35"/>
    <row r="54680" s="8" customFormat="1" x14ac:dyDescent="0.35"/>
    <row r="54681" s="8" customFormat="1" x14ac:dyDescent="0.35"/>
    <row r="54682" s="8" customFormat="1" x14ac:dyDescent="0.35"/>
    <row r="54683" s="8" customFormat="1" x14ac:dyDescent="0.35"/>
    <row r="54684" s="8" customFormat="1" x14ac:dyDescent="0.35"/>
    <row r="54685" s="8" customFormat="1" x14ac:dyDescent="0.35"/>
    <row r="54686" s="8" customFormat="1" x14ac:dyDescent="0.35"/>
    <row r="54687" s="8" customFormat="1" x14ac:dyDescent="0.35"/>
    <row r="54688" s="8" customFormat="1" x14ac:dyDescent="0.35"/>
    <row r="54689" s="8" customFormat="1" x14ac:dyDescent="0.35"/>
    <row r="54690" s="8" customFormat="1" x14ac:dyDescent="0.35"/>
    <row r="54691" s="8" customFormat="1" x14ac:dyDescent="0.35"/>
    <row r="54692" s="8" customFormat="1" x14ac:dyDescent="0.35"/>
    <row r="54693" s="8" customFormat="1" x14ac:dyDescent="0.35"/>
    <row r="54694" s="8" customFormat="1" x14ac:dyDescent="0.35"/>
    <row r="54695" s="8" customFormat="1" x14ac:dyDescent="0.35"/>
    <row r="54696" s="8" customFormat="1" x14ac:dyDescent="0.35"/>
    <row r="54697" s="8" customFormat="1" x14ac:dyDescent="0.35"/>
    <row r="54698" s="8" customFormat="1" x14ac:dyDescent="0.35"/>
    <row r="54699" s="8" customFormat="1" x14ac:dyDescent="0.35"/>
    <row r="54700" s="8" customFormat="1" x14ac:dyDescent="0.35"/>
    <row r="54701" s="8" customFormat="1" x14ac:dyDescent="0.35"/>
    <row r="54702" s="8" customFormat="1" x14ac:dyDescent="0.35"/>
    <row r="54703" s="8" customFormat="1" x14ac:dyDescent="0.35"/>
    <row r="54704" s="8" customFormat="1" x14ac:dyDescent="0.35"/>
    <row r="54705" s="8" customFormat="1" x14ac:dyDescent="0.35"/>
    <row r="54706" s="8" customFormat="1" x14ac:dyDescent="0.35"/>
    <row r="54707" s="8" customFormat="1" x14ac:dyDescent="0.35"/>
    <row r="54708" s="8" customFormat="1" x14ac:dyDescent="0.35"/>
    <row r="54709" s="8" customFormat="1" x14ac:dyDescent="0.35"/>
    <row r="54710" s="8" customFormat="1" x14ac:dyDescent="0.35"/>
    <row r="54711" s="8" customFormat="1" x14ac:dyDescent="0.35"/>
    <row r="54712" s="8" customFormat="1" x14ac:dyDescent="0.35"/>
    <row r="54713" s="8" customFormat="1" x14ac:dyDescent="0.35"/>
    <row r="54714" s="8" customFormat="1" x14ac:dyDescent="0.35"/>
    <row r="54715" s="8" customFormat="1" x14ac:dyDescent="0.35"/>
    <row r="54716" s="8" customFormat="1" x14ac:dyDescent="0.35"/>
    <row r="54717" s="8" customFormat="1" x14ac:dyDescent="0.35"/>
    <row r="54718" s="8" customFormat="1" x14ac:dyDescent="0.35"/>
    <row r="54719" s="8" customFormat="1" x14ac:dyDescent="0.35"/>
    <row r="54720" s="8" customFormat="1" x14ac:dyDescent="0.35"/>
    <row r="54721" s="8" customFormat="1" x14ac:dyDescent="0.35"/>
    <row r="54722" s="8" customFormat="1" x14ac:dyDescent="0.35"/>
    <row r="54723" s="8" customFormat="1" x14ac:dyDescent="0.35"/>
    <row r="54724" s="8" customFormat="1" x14ac:dyDescent="0.35"/>
    <row r="54725" s="8" customFormat="1" x14ac:dyDescent="0.35"/>
    <row r="54726" s="8" customFormat="1" x14ac:dyDescent="0.35"/>
    <row r="54727" s="8" customFormat="1" x14ac:dyDescent="0.35"/>
    <row r="54728" s="8" customFormat="1" x14ac:dyDescent="0.35"/>
    <row r="54729" s="8" customFormat="1" x14ac:dyDescent="0.35"/>
    <row r="54730" s="8" customFormat="1" x14ac:dyDescent="0.35"/>
    <row r="54731" s="8" customFormat="1" x14ac:dyDescent="0.35"/>
    <row r="54732" s="8" customFormat="1" x14ac:dyDescent="0.35"/>
    <row r="54733" s="8" customFormat="1" x14ac:dyDescent="0.35"/>
    <row r="54734" s="8" customFormat="1" x14ac:dyDescent="0.35"/>
    <row r="54735" s="8" customFormat="1" x14ac:dyDescent="0.35"/>
    <row r="54736" s="8" customFormat="1" x14ac:dyDescent="0.35"/>
    <row r="54737" s="8" customFormat="1" x14ac:dyDescent="0.35"/>
    <row r="54738" s="8" customFormat="1" x14ac:dyDescent="0.35"/>
    <row r="54739" s="8" customFormat="1" x14ac:dyDescent="0.35"/>
    <row r="54740" s="8" customFormat="1" x14ac:dyDescent="0.35"/>
    <row r="54741" s="8" customFormat="1" x14ac:dyDescent="0.35"/>
    <row r="54742" s="8" customFormat="1" x14ac:dyDescent="0.35"/>
    <row r="54743" s="8" customFormat="1" x14ac:dyDescent="0.35"/>
    <row r="54744" s="8" customFormat="1" x14ac:dyDescent="0.35"/>
    <row r="54745" s="8" customFormat="1" x14ac:dyDescent="0.35"/>
    <row r="54746" s="8" customFormat="1" x14ac:dyDescent="0.35"/>
    <row r="54747" s="8" customFormat="1" x14ac:dyDescent="0.35"/>
    <row r="54748" s="8" customFormat="1" x14ac:dyDescent="0.35"/>
    <row r="54749" s="8" customFormat="1" x14ac:dyDescent="0.35"/>
    <row r="54750" s="8" customFormat="1" x14ac:dyDescent="0.35"/>
    <row r="54751" s="8" customFormat="1" x14ac:dyDescent="0.35"/>
    <row r="54752" s="8" customFormat="1" x14ac:dyDescent="0.35"/>
    <row r="54753" s="8" customFormat="1" x14ac:dyDescent="0.35"/>
    <row r="54754" s="8" customFormat="1" x14ac:dyDescent="0.35"/>
    <row r="54755" s="8" customFormat="1" x14ac:dyDescent="0.35"/>
    <row r="54756" s="8" customFormat="1" x14ac:dyDescent="0.35"/>
    <row r="54757" s="8" customFormat="1" x14ac:dyDescent="0.35"/>
    <row r="54758" s="8" customFormat="1" x14ac:dyDescent="0.35"/>
    <row r="54759" s="8" customFormat="1" x14ac:dyDescent="0.35"/>
    <row r="54760" s="8" customFormat="1" x14ac:dyDescent="0.35"/>
    <row r="54761" s="8" customFormat="1" x14ac:dyDescent="0.35"/>
    <row r="54762" s="8" customFormat="1" x14ac:dyDescent="0.35"/>
    <row r="54763" s="8" customFormat="1" x14ac:dyDescent="0.35"/>
    <row r="54764" s="8" customFormat="1" x14ac:dyDescent="0.35"/>
    <row r="54765" s="8" customFormat="1" x14ac:dyDescent="0.35"/>
    <row r="54766" s="8" customFormat="1" x14ac:dyDescent="0.35"/>
    <row r="54767" s="8" customFormat="1" x14ac:dyDescent="0.35"/>
    <row r="54768" s="8" customFormat="1" x14ac:dyDescent="0.35"/>
    <row r="54769" s="8" customFormat="1" x14ac:dyDescent="0.35"/>
    <row r="54770" s="8" customFormat="1" x14ac:dyDescent="0.35"/>
    <row r="54771" s="8" customFormat="1" x14ac:dyDescent="0.35"/>
    <row r="54772" s="8" customFormat="1" x14ac:dyDescent="0.35"/>
    <row r="54773" s="8" customFormat="1" x14ac:dyDescent="0.35"/>
    <row r="54774" s="8" customFormat="1" x14ac:dyDescent="0.35"/>
    <row r="54775" s="8" customFormat="1" x14ac:dyDescent="0.35"/>
    <row r="54776" s="8" customFormat="1" x14ac:dyDescent="0.35"/>
    <row r="54777" s="8" customFormat="1" x14ac:dyDescent="0.35"/>
    <row r="54778" s="8" customFormat="1" x14ac:dyDescent="0.35"/>
    <row r="54779" s="8" customFormat="1" x14ac:dyDescent="0.35"/>
    <row r="54780" s="8" customFormat="1" x14ac:dyDescent="0.35"/>
    <row r="54781" s="8" customFormat="1" x14ac:dyDescent="0.35"/>
    <row r="54782" s="8" customFormat="1" x14ac:dyDescent="0.35"/>
    <row r="54783" s="8" customFormat="1" x14ac:dyDescent="0.35"/>
    <row r="54784" s="8" customFormat="1" x14ac:dyDescent="0.35"/>
    <row r="54785" s="8" customFormat="1" x14ac:dyDescent="0.35"/>
    <row r="54786" s="8" customFormat="1" x14ac:dyDescent="0.35"/>
    <row r="54787" s="8" customFormat="1" x14ac:dyDescent="0.35"/>
    <row r="54788" s="8" customFormat="1" x14ac:dyDescent="0.35"/>
    <row r="54789" s="8" customFormat="1" x14ac:dyDescent="0.35"/>
    <row r="54790" s="8" customFormat="1" x14ac:dyDescent="0.35"/>
    <row r="54791" s="8" customFormat="1" x14ac:dyDescent="0.35"/>
    <row r="54792" s="8" customFormat="1" x14ac:dyDescent="0.35"/>
    <row r="54793" s="8" customFormat="1" x14ac:dyDescent="0.35"/>
    <row r="54794" s="8" customFormat="1" x14ac:dyDescent="0.35"/>
    <row r="54795" s="8" customFormat="1" x14ac:dyDescent="0.35"/>
    <row r="54796" s="8" customFormat="1" x14ac:dyDescent="0.35"/>
    <row r="54797" s="8" customFormat="1" x14ac:dyDescent="0.35"/>
    <row r="54798" s="8" customFormat="1" x14ac:dyDescent="0.35"/>
    <row r="54799" s="8" customFormat="1" x14ac:dyDescent="0.35"/>
    <row r="54800" s="8" customFormat="1" x14ac:dyDescent="0.35"/>
    <row r="54801" s="8" customFormat="1" x14ac:dyDescent="0.35"/>
    <row r="54802" s="8" customFormat="1" x14ac:dyDescent="0.35"/>
    <row r="54803" s="8" customFormat="1" x14ac:dyDescent="0.35"/>
    <row r="54804" s="8" customFormat="1" x14ac:dyDescent="0.35"/>
    <row r="54805" s="8" customFormat="1" x14ac:dyDescent="0.35"/>
    <row r="54806" s="8" customFormat="1" x14ac:dyDescent="0.35"/>
    <row r="54807" s="8" customFormat="1" x14ac:dyDescent="0.35"/>
    <row r="54808" s="8" customFormat="1" x14ac:dyDescent="0.35"/>
    <row r="54809" s="8" customFormat="1" x14ac:dyDescent="0.35"/>
    <row r="54810" s="8" customFormat="1" x14ac:dyDescent="0.35"/>
    <row r="54811" s="8" customFormat="1" x14ac:dyDescent="0.35"/>
    <row r="54812" s="8" customFormat="1" x14ac:dyDescent="0.35"/>
    <row r="54813" s="8" customFormat="1" x14ac:dyDescent="0.35"/>
    <row r="54814" s="8" customFormat="1" x14ac:dyDescent="0.35"/>
    <row r="54815" s="8" customFormat="1" x14ac:dyDescent="0.35"/>
    <row r="54816" s="8" customFormat="1" x14ac:dyDescent="0.35"/>
    <row r="54817" s="8" customFormat="1" x14ac:dyDescent="0.35"/>
    <row r="54818" s="8" customFormat="1" x14ac:dyDescent="0.35"/>
    <row r="54819" s="8" customFormat="1" x14ac:dyDescent="0.35"/>
    <row r="54820" s="8" customFormat="1" x14ac:dyDescent="0.35"/>
    <row r="54821" s="8" customFormat="1" x14ac:dyDescent="0.35"/>
    <row r="54822" s="8" customFormat="1" x14ac:dyDescent="0.35"/>
    <row r="54823" s="8" customFormat="1" x14ac:dyDescent="0.35"/>
    <row r="54824" s="8" customFormat="1" x14ac:dyDescent="0.35"/>
    <row r="54825" s="8" customFormat="1" x14ac:dyDescent="0.35"/>
    <row r="54826" s="8" customFormat="1" x14ac:dyDescent="0.35"/>
    <row r="54827" s="8" customFormat="1" x14ac:dyDescent="0.35"/>
    <row r="54828" s="8" customFormat="1" x14ac:dyDescent="0.35"/>
    <row r="54829" s="8" customFormat="1" x14ac:dyDescent="0.35"/>
    <row r="54830" s="8" customFormat="1" x14ac:dyDescent="0.35"/>
    <row r="54831" s="8" customFormat="1" x14ac:dyDescent="0.35"/>
    <row r="54832" s="8" customFormat="1" x14ac:dyDescent="0.35"/>
    <row r="54833" s="8" customFormat="1" x14ac:dyDescent="0.35"/>
    <row r="54834" s="8" customFormat="1" x14ac:dyDescent="0.35"/>
    <row r="54835" s="8" customFormat="1" x14ac:dyDescent="0.35"/>
    <row r="54836" s="8" customFormat="1" x14ac:dyDescent="0.35"/>
    <row r="54837" s="8" customFormat="1" x14ac:dyDescent="0.35"/>
    <row r="54838" s="8" customFormat="1" x14ac:dyDescent="0.35"/>
    <row r="54839" s="8" customFormat="1" x14ac:dyDescent="0.35"/>
    <row r="54840" s="8" customFormat="1" x14ac:dyDescent="0.35"/>
    <row r="54841" s="8" customFormat="1" x14ac:dyDescent="0.35"/>
    <row r="54842" s="8" customFormat="1" x14ac:dyDescent="0.35"/>
    <row r="54843" s="8" customFormat="1" x14ac:dyDescent="0.35"/>
    <row r="54844" s="8" customFormat="1" x14ac:dyDescent="0.35"/>
    <row r="54845" s="8" customFormat="1" x14ac:dyDescent="0.35"/>
    <row r="54846" s="8" customFormat="1" x14ac:dyDescent="0.35"/>
    <row r="54847" s="8" customFormat="1" x14ac:dyDescent="0.35"/>
    <row r="54848" s="8" customFormat="1" x14ac:dyDescent="0.35"/>
    <row r="54849" s="8" customFormat="1" x14ac:dyDescent="0.35"/>
    <row r="54850" s="8" customFormat="1" x14ac:dyDescent="0.35"/>
    <row r="54851" s="8" customFormat="1" x14ac:dyDescent="0.35"/>
    <row r="54852" s="8" customFormat="1" x14ac:dyDescent="0.35"/>
    <row r="54853" s="8" customFormat="1" x14ac:dyDescent="0.35"/>
    <row r="54854" s="8" customFormat="1" x14ac:dyDescent="0.35"/>
    <row r="54855" s="8" customFormat="1" x14ac:dyDescent="0.35"/>
    <row r="54856" s="8" customFormat="1" x14ac:dyDescent="0.35"/>
    <row r="54857" s="8" customFormat="1" x14ac:dyDescent="0.35"/>
    <row r="54858" s="8" customFormat="1" x14ac:dyDescent="0.35"/>
    <row r="54859" s="8" customFormat="1" x14ac:dyDescent="0.35"/>
    <row r="54860" s="8" customFormat="1" x14ac:dyDescent="0.35"/>
    <row r="54861" s="8" customFormat="1" x14ac:dyDescent="0.35"/>
    <row r="54862" s="8" customFormat="1" x14ac:dyDescent="0.35"/>
    <row r="54863" s="8" customFormat="1" x14ac:dyDescent="0.35"/>
    <row r="54864" s="8" customFormat="1" x14ac:dyDescent="0.35"/>
    <row r="54865" s="8" customFormat="1" x14ac:dyDescent="0.35"/>
    <row r="54866" s="8" customFormat="1" x14ac:dyDescent="0.35"/>
    <row r="54867" s="8" customFormat="1" x14ac:dyDescent="0.35"/>
    <row r="54868" s="8" customFormat="1" x14ac:dyDescent="0.35"/>
    <row r="54869" s="8" customFormat="1" x14ac:dyDescent="0.35"/>
    <row r="54870" s="8" customFormat="1" x14ac:dyDescent="0.35"/>
    <row r="54871" s="8" customFormat="1" x14ac:dyDescent="0.35"/>
    <row r="54872" s="8" customFormat="1" x14ac:dyDescent="0.35"/>
    <row r="54873" s="8" customFormat="1" x14ac:dyDescent="0.35"/>
    <row r="54874" s="8" customFormat="1" x14ac:dyDescent="0.35"/>
    <row r="54875" s="8" customFormat="1" x14ac:dyDescent="0.35"/>
    <row r="54876" s="8" customFormat="1" x14ac:dyDescent="0.35"/>
    <row r="54877" s="8" customFormat="1" x14ac:dyDescent="0.35"/>
    <row r="54878" s="8" customFormat="1" x14ac:dyDescent="0.35"/>
    <row r="54879" s="8" customFormat="1" x14ac:dyDescent="0.35"/>
    <row r="54880" s="8" customFormat="1" x14ac:dyDescent="0.35"/>
    <row r="54881" s="8" customFormat="1" x14ac:dyDescent="0.35"/>
    <row r="54882" s="8" customFormat="1" x14ac:dyDescent="0.35"/>
    <row r="54883" s="8" customFormat="1" x14ac:dyDescent="0.35"/>
    <row r="54884" s="8" customFormat="1" x14ac:dyDescent="0.35"/>
    <row r="54885" s="8" customFormat="1" x14ac:dyDescent="0.35"/>
    <row r="54886" s="8" customFormat="1" x14ac:dyDescent="0.35"/>
    <row r="54887" s="8" customFormat="1" x14ac:dyDescent="0.35"/>
    <row r="54888" s="8" customFormat="1" x14ac:dyDescent="0.35"/>
    <row r="54889" s="8" customFormat="1" x14ac:dyDescent="0.35"/>
    <row r="54890" s="8" customFormat="1" x14ac:dyDescent="0.35"/>
    <row r="54891" s="8" customFormat="1" x14ac:dyDescent="0.35"/>
    <row r="54892" s="8" customFormat="1" x14ac:dyDescent="0.35"/>
    <row r="54893" s="8" customFormat="1" x14ac:dyDescent="0.35"/>
    <row r="54894" s="8" customFormat="1" x14ac:dyDescent="0.35"/>
    <row r="54895" s="8" customFormat="1" x14ac:dyDescent="0.35"/>
    <row r="54896" s="8" customFormat="1" x14ac:dyDescent="0.35"/>
    <row r="54897" s="8" customFormat="1" x14ac:dyDescent="0.35"/>
    <row r="54898" s="8" customFormat="1" x14ac:dyDescent="0.35"/>
    <row r="54899" s="8" customFormat="1" x14ac:dyDescent="0.35"/>
    <row r="54900" s="8" customFormat="1" x14ac:dyDescent="0.35"/>
    <row r="54901" s="8" customFormat="1" x14ac:dyDescent="0.35"/>
    <row r="54902" s="8" customFormat="1" x14ac:dyDescent="0.35"/>
    <row r="54903" s="8" customFormat="1" x14ac:dyDescent="0.35"/>
    <row r="54904" s="8" customFormat="1" x14ac:dyDescent="0.35"/>
    <row r="54905" s="8" customFormat="1" x14ac:dyDescent="0.35"/>
    <row r="54906" s="8" customFormat="1" x14ac:dyDescent="0.35"/>
    <row r="54907" s="8" customFormat="1" x14ac:dyDescent="0.35"/>
    <row r="54908" s="8" customFormat="1" x14ac:dyDescent="0.35"/>
    <row r="54909" s="8" customFormat="1" x14ac:dyDescent="0.35"/>
    <row r="54910" s="8" customFormat="1" x14ac:dyDescent="0.35"/>
    <row r="54911" s="8" customFormat="1" x14ac:dyDescent="0.35"/>
    <row r="54912" s="8" customFormat="1" x14ac:dyDescent="0.35"/>
    <row r="54913" s="8" customFormat="1" x14ac:dyDescent="0.35"/>
    <row r="54914" s="8" customFormat="1" x14ac:dyDescent="0.35"/>
    <row r="54915" s="8" customFormat="1" x14ac:dyDescent="0.35"/>
    <row r="54916" s="8" customFormat="1" x14ac:dyDescent="0.35"/>
    <row r="54917" s="8" customFormat="1" x14ac:dyDescent="0.35"/>
    <row r="54918" s="8" customFormat="1" x14ac:dyDescent="0.35"/>
    <row r="54919" s="8" customFormat="1" x14ac:dyDescent="0.35"/>
    <row r="54920" s="8" customFormat="1" x14ac:dyDescent="0.35"/>
    <row r="54921" s="8" customFormat="1" x14ac:dyDescent="0.35"/>
    <row r="54922" s="8" customFormat="1" x14ac:dyDescent="0.35"/>
    <row r="54923" s="8" customFormat="1" x14ac:dyDescent="0.35"/>
    <row r="54924" s="8" customFormat="1" x14ac:dyDescent="0.35"/>
    <row r="54925" s="8" customFormat="1" x14ac:dyDescent="0.35"/>
    <row r="54926" s="8" customFormat="1" x14ac:dyDescent="0.35"/>
    <row r="54927" s="8" customFormat="1" x14ac:dyDescent="0.35"/>
    <row r="54928" s="8" customFormat="1" x14ac:dyDescent="0.35"/>
    <row r="54929" s="8" customFormat="1" x14ac:dyDescent="0.35"/>
    <row r="54930" s="8" customFormat="1" x14ac:dyDescent="0.35"/>
    <row r="54931" s="8" customFormat="1" x14ac:dyDescent="0.35"/>
    <row r="54932" s="8" customFormat="1" x14ac:dyDescent="0.35"/>
    <row r="54933" s="8" customFormat="1" x14ac:dyDescent="0.35"/>
    <row r="54934" s="8" customFormat="1" x14ac:dyDescent="0.35"/>
    <row r="54935" s="8" customFormat="1" x14ac:dyDescent="0.35"/>
    <row r="54936" s="8" customFormat="1" x14ac:dyDescent="0.35"/>
    <row r="54937" s="8" customFormat="1" x14ac:dyDescent="0.35"/>
    <row r="54938" s="8" customFormat="1" x14ac:dyDescent="0.35"/>
    <row r="54939" s="8" customFormat="1" x14ac:dyDescent="0.35"/>
    <row r="54940" s="8" customFormat="1" x14ac:dyDescent="0.35"/>
    <row r="54941" s="8" customFormat="1" x14ac:dyDescent="0.35"/>
    <row r="54942" s="8" customFormat="1" x14ac:dyDescent="0.35"/>
    <row r="54943" s="8" customFormat="1" x14ac:dyDescent="0.35"/>
    <row r="54944" s="8" customFormat="1" x14ac:dyDescent="0.35"/>
    <row r="54945" s="8" customFormat="1" x14ac:dyDescent="0.35"/>
    <row r="54946" s="8" customFormat="1" x14ac:dyDescent="0.35"/>
    <row r="54947" s="8" customFormat="1" x14ac:dyDescent="0.35"/>
    <row r="54948" s="8" customFormat="1" x14ac:dyDescent="0.35"/>
    <row r="54949" s="8" customFormat="1" x14ac:dyDescent="0.35"/>
    <row r="54950" s="8" customFormat="1" x14ac:dyDescent="0.35"/>
    <row r="54951" s="8" customFormat="1" x14ac:dyDescent="0.35"/>
    <row r="54952" s="8" customFormat="1" x14ac:dyDescent="0.35"/>
    <row r="54953" s="8" customFormat="1" x14ac:dyDescent="0.35"/>
    <row r="54954" s="8" customFormat="1" x14ac:dyDescent="0.35"/>
    <row r="54955" s="8" customFormat="1" x14ac:dyDescent="0.35"/>
    <row r="54956" s="8" customFormat="1" x14ac:dyDescent="0.35"/>
    <row r="54957" s="8" customFormat="1" x14ac:dyDescent="0.35"/>
    <row r="54958" s="8" customFormat="1" x14ac:dyDescent="0.35"/>
    <row r="54959" s="8" customFormat="1" x14ac:dyDescent="0.35"/>
    <row r="54960" s="8" customFormat="1" x14ac:dyDescent="0.35"/>
    <row r="54961" s="8" customFormat="1" x14ac:dyDescent="0.35"/>
    <row r="54962" s="8" customFormat="1" x14ac:dyDescent="0.35"/>
    <row r="54963" s="8" customFormat="1" x14ac:dyDescent="0.35"/>
    <row r="54964" s="8" customFormat="1" x14ac:dyDescent="0.35"/>
    <row r="54965" s="8" customFormat="1" x14ac:dyDescent="0.35"/>
    <row r="54966" s="8" customFormat="1" x14ac:dyDescent="0.35"/>
    <row r="54967" s="8" customFormat="1" x14ac:dyDescent="0.35"/>
    <row r="54968" s="8" customFormat="1" x14ac:dyDescent="0.35"/>
    <row r="54969" s="8" customFormat="1" x14ac:dyDescent="0.35"/>
    <row r="54970" s="8" customFormat="1" x14ac:dyDescent="0.35"/>
    <row r="54971" s="8" customFormat="1" x14ac:dyDescent="0.35"/>
    <row r="54972" s="8" customFormat="1" x14ac:dyDescent="0.35"/>
    <row r="54973" s="8" customFormat="1" x14ac:dyDescent="0.35"/>
    <row r="54974" s="8" customFormat="1" x14ac:dyDescent="0.35"/>
    <row r="54975" s="8" customFormat="1" x14ac:dyDescent="0.35"/>
    <row r="54976" s="8" customFormat="1" x14ac:dyDescent="0.35"/>
    <row r="54977" s="8" customFormat="1" x14ac:dyDescent="0.35"/>
    <row r="54978" s="8" customFormat="1" x14ac:dyDescent="0.35"/>
    <row r="54979" s="8" customFormat="1" x14ac:dyDescent="0.35"/>
    <row r="54980" s="8" customFormat="1" x14ac:dyDescent="0.35"/>
    <row r="54981" s="8" customFormat="1" x14ac:dyDescent="0.35"/>
    <row r="54982" s="8" customFormat="1" x14ac:dyDescent="0.35"/>
    <row r="54983" s="8" customFormat="1" x14ac:dyDescent="0.35"/>
    <row r="54984" s="8" customFormat="1" x14ac:dyDescent="0.35"/>
    <row r="54985" s="8" customFormat="1" x14ac:dyDescent="0.35"/>
    <row r="54986" s="8" customFormat="1" x14ac:dyDescent="0.35"/>
    <row r="54987" s="8" customFormat="1" x14ac:dyDescent="0.35"/>
    <row r="54988" s="8" customFormat="1" x14ac:dyDescent="0.35"/>
    <row r="54989" s="8" customFormat="1" x14ac:dyDescent="0.35"/>
    <row r="54990" s="8" customFormat="1" x14ac:dyDescent="0.35"/>
    <row r="54991" s="8" customFormat="1" x14ac:dyDescent="0.35"/>
    <row r="54992" s="8" customFormat="1" x14ac:dyDescent="0.35"/>
    <row r="54993" s="8" customFormat="1" x14ac:dyDescent="0.35"/>
    <row r="54994" s="8" customFormat="1" x14ac:dyDescent="0.35"/>
    <row r="54995" s="8" customFormat="1" x14ac:dyDescent="0.35"/>
    <row r="54996" s="8" customFormat="1" x14ac:dyDescent="0.35"/>
    <row r="54997" s="8" customFormat="1" x14ac:dyDescent="0.35"/>
    <row r="54998" s="8" customFormat="1" x14ac:dyDescent="0.35"/>
    <row r="54999" s="8" customFormat="1" x14ac:dyDescent="0.35"/>
    <row r="55000" s="8" customFormat="1" x14ac:dyDescent="0.35"/>
    <row r="55001" s="8" customFormat="1" x14ac:dyDescent="0.35"/>
    <row r="55002" s="8" customFormat="1" x14ac:dyDescent="0.35"/>
    <row r="55003" s="8" customFormat="1" x14ac:dyDescent="0.35"/>
    <row r="55004" s="8" customFormat="1" x14ac:dyDescent="0.35"/>
    <row r="55005" s="8" customFormat="1" x14ac:dyDescent="0.35"/>
    <row r="55006" s="8" customFormat="1" x14ac:dyDescent="0.35"/>
    <row r="55007" s="8" customFormat="1" x14ac:dyDescent="0.35"/>
    <row r="55008" s="8" customFormat="1" x14ac:dyDescent="0.35"/>
    <row r="55009" s="8" customFormat="1" x14ac:dyDescent="0.35"/>
    <row r="55010" s="8" customFormat="1" x14ac:dyDescent="0.35"/>
    <row r="55011" s="8" customFormat="1" x14ac:dyDescent="0.35"/>
    <row r="55012" s="8" customFormat="1" x14ac:dyDescent="0.35"/>
    <row r="55013" s="8" customFormat="1" x14ac:dyDescent="0.35"/>
    <row r="55014" s="8" customFormat="1" x14ac:dyDescent="0.35"/>
    <row r="55015" s="8" customFormat="1" x14ac:dyDescent="0.35"/>
    <row r="55016" s="8" customFormat="1" x14ac:dyDescent="0.35"/>
    <row r="55017" s="8" customFormat="1" x14ac:dyDescent="0.35"/>
    <row r="55018" s="8" customFormat="1" x14ac:dyDescent="0.35"/>
    <row r="55019" s="8" customFormat="1" x14ac:dyDescent="0.35"/>
    <row r="55020" s="8" customFormat="1" x14ac:dyDescent="0.35"/>
    <row r="55021" s="8" customFormat="1" x14ac:dyDescent="0.35"/>
    <row r="55022" s="8" customFormat="1" x14ac:dyDescent="0.35"/>
    <row r="55023" s="8" customFormat="1" x14ac:dyDescent="0.35"/>
    <row r="55024" s="8" customFormat="1" x14ac:dyDescent="0.35"/>
    <row r="55025" s="8" customFormat="1" x14ac:dyDescent="0.35"/>
    <row r="55026" s="8" customFormat="1" x14ac:dyDescent="0.35"/>
    <row r="55027" s="8" customFormat="1" x14ac:dyDescent="0.35"/>
    <row r="55028" s="8" customFormat="1" x14ac:dyDescent="0.35"/>
    <row r="55029" s="8" customFormat="1" x14ac:dyDescent="0.35"/>
    <row r="55030" s="8" customFormat="1" x14ac:dyDescent="0.35"/>
    <row r="55031" s="8" customFormat="1" x14ac:dyDescent="0.35"/>
    <row r="55032" s="8" customFormat="1" x14ac:dyDescent="0.35"/>
    <row r="55033" s="8" customFormat="1" x14ac:dyDescent="0.35"/>
    <row r="55034" s="8" customFormat="1" x14ac:dyDescent="0.35"/>
    <row r="55035" s="8" customFormat="1" x14ac:dyDescent="0.35"/>
    <row r="55036" s="8" customFormat="1" x14ac:dyDescent="0.35"/>
    <row r="55037" s="8" customFormat="1" x14ac:dyDescent="0.35"/>
    <row r="55038" s="8" customFormat="1" x14ac:dyDescent="0.35"/>
    <row r="55039" s="8" customFormat="1" x14ac:dyDescent="0.35"/>
    <row r="55040" s="8" customFormat="1" x14ac:dyDescent="0.35"/>
    <row r="55041" s="8" customFormat="1" x14ac:dyDescent="0.35"/>
    <row r="55042" s="8" customFormat="1" x14ac:dyDescent="0.35"/>
    <row r="55043" s="8" customFormat="1" x14ac:dyDescent="0.35"/>
    <row r="55044" s="8" customFormat="1" x14ac:dyDescent="0.35"/>
    <row r="55045" s="8" customFormat="1" x14ac:dyDescent="0.35"/>
    <row r="55046" s="8" customFormat="1" x14ac:dyDescent="0.35"/>
    <row r="55047" s="8" customFormat="1" x14ac:dyDescent="0.35"/>
    <row r="55048" s="8" customFormat="1" x14ac:dyDescent="0.35"/>
    <row r="55049" s="8" customFormat="1" x14ac:dyDescent="0.35"/>
    <row r="55050" s="8" customFormat="1" x14ac:dyDescent="0.35"/>
    <row r="55051" s="8" customFormat="1" x14ac:dyDescent="0.35"/>
    <row r="55052" s="8" customFormat="1" x14ac:dyDescent="0.35"/>
    <row r="55053" s="8" customFormat="1" x14ac:dyDescent="0.35"/>
    <row r="55054" s="8" customFormat="1" x14ac:dyDescent="0.35"/>
    <row r="55055" s="8" customFormat="1" x14ac:dyDescent="0.35"/>
    <row r="55056" s="8" customFormat="1" x14ac:dyDescent="0.35"/>
    <row r="55057" s="8" customFormat="1" x14ac:dyDescent="0.35"/>
    <row r="55058" s="8" customFormat="1" x14ac:dyDescent="0.35"/>
    <row r="55059" s="8" customFormat="1" x14ac:dyDescent="0.35"/>
    <row r="55060" s="8" customFormat="1" x14ac:dyDescent="0.35"/>
    <row r="55061" s="8" customFormat="1" x14ac:dyDescent="0.35"/>
    <row r="55062" s="8" customFormat="1" x14ac:dyDescent="0.35"/>
    <row r="55063" s="8" customFormat="1" x14ac:dyDescent="0.35"/>
    <row r="55064" s="8" customFormat="1" x14ac:dyDescent="0.35"/>
    <row r="55065" s="8" customFormat="1" x14ac:dyDescent="0.35"/>
    <row r="55066" s="8" customFormat="1" x14ac:dyDescent="0.35"/>
    <row r="55067" s="8" customFormat="1" x14ac:dyDescent="0.35"/>
    <row r="55068" s="8" customFormat="1" x14ac:dyDescent="0.35"/>
    <row r="55069" s="8" customFormat="1" x14ac:dyDescent="0.35"/>
    <row r="55070" s="8" customFormat="1" x14ac:dyDescent="0.35"/>
    <row r="55071" s="8" customFormat="1" x14ac:dyDescent="0.35"/>
    <row r="55072" s="8" customFormat="1" x14ac:dyDescent="0.35"/>
    <row r="55073" s="8" customFormat="1" x14ac:dyDescent="0.35"/>
    <row r="55074" s="8" customFormat="1" x14ac:dyDescent="0.35"/>
    <row r="55075" s="8" customFormat="1" x14ac:dyDescent="0.35"/>
    <row r="55076" s="8" customFormat="1" x14ac:dyDescent="0.35"/>
    <row r="55077" s="8" customFormat="1" x14ac:dyDescent="0.35"/>
    <row r="55078" s="8" customFormat="1" x14ac:dyDescent="0.35"/>
    <row r="55079" s="8" customFormat="1" x14ac:dyDescent="0.35"/>
    <row r="55080" s="8" customFormat="1" x14ac:dyDescent="0.35"/>
    <row r="55081" s="8" customFormat="1" x14ac:dyDescent="0.35"/>
    <row r="55082" s="8" customFormat="1" x14ac:dyDescent="0.35"/>
    <row r="55083" s="8" customFormat="1" x14ac:dyDescent="0.35"/>
    <row r="55084" s="8" customFormat="1" x14ac:dyDescent="0.35"/>
    <row r="55085" s="8" customFormat="1" x14ac:dyDescent="0.35"/>
    <row r="55086" s="8" customFormat="1" x14ac:dyDescent="0.35"/>
    <row r="55087" s="8" customFormat="1" x14ac:dyDescent="0.35"/>
    <row r="55088" s="8" customFormat="1" x14ac:dyDescent="0.35"/>
    <row r="55089" s="8" customFormat="1" x14ac:dyDescent="0.35"/>
    <row r="55090" s="8" customFormat="1" x14ac:dyDescent="0.35"/>
    <row r="55091" s="8" customFormat="1" x14ac:dyDescent="0.35"/>
    <row r="55092" s="8" customFormat="1" x14ac:dyDescent="0.35"/>
    <row r="55093" s="8" customFormat="1" x14ac:dyDescent="0.35"/>
    <row r="55094" s="8" customFormat="1" x14ac:dyDescent="0.35"/>
    <row r="55095" s="8" customFormat="1" x14ac:dyDescent="0.35"/>
    <row r="55096" s="8" customFormat="1" x14ac:dyDescent="0.35"/>
    <row r="55097" s="8" customFormat="1" x14ac:dyDescent="0.35"/>
    <row r="55098" s="8" customFormat="1" x14ac:dyDescent="0.35"/>
    <row r="55099" s="8" customFormat="1" x14ac:dyDescent="0.35"/>
    <row r="55100" s="8" customFormat="1" x14ac:dyDescent="0.35"/>
    <row r="55101" s="8" customFormat="1" x14ac:dyDescent="0.35"/>
    <row r="55102" s="8" customFormat="1" x14ac:dyDescent="0.35"/>
    <row r="55103" s="8" customFormat="1" x14ac:dyDescent="0.35"/>
    <row r="55104" s="8" customFormat="1" x14ac:dyDescent="0.35"/>
    <row r="55105" s="8" customFormat="1" x14ac:dyDescent="0.35"/>
    <row r="55106" s="8" customFormat="1" x14ac:dyDescent="0.35"/>
    <row r="55107" s="8" customFormat="1" x14ac:dyDescent="0.35"/>
    <row r="55108" s="8" customFormat="1" x14ac:dyDescent="0.35"/>
    <row r="55109" s="8" customFormat="1" x14ac:dyDescent="0.35"/>
    <row r="55110" s="8" customFormat="1" x14ac:dyDescent="0.35"/>
    <row r="55111" s="8" customFormat="1" x14ac:dyDescent="0.35"/>
    <row r="55112" s="8" customFormat="1" x14ac:dyDescent="0.35"/>
    <row r="55113" s="8" customFormat="1" x14ac:dyDescent="0.35"/>
    <row r="55114" s="8" customFormat="1" x14ac:dyDescent="0.35"/>
    <row r="55115" s="8" customFormat="1" x14ac:dyDescent="0.35"/>
    <row r="55116" s="8" customFormat="1" x14ac:dyDescent="0.35"/>
    <row r="55117" s="8" customFormat="1" x14ac:dyDescent="0.35"/>
    <row r="55118" s="8" customFormat="1" x14ac:dyDescent="0.35"/>
    <row r="55119" s="8" customFormat="1" x14ac:dyDescent="0.35"/>
    <row r="55120" s="8" customFormat="1" x14ac:dyDescent="0.35"/>
    <row r="55121" s="8" customFormat="1" x14ac:dyDescent="0.35"/>
    <row r="55122" s="8" customFormat="1" x14ac:dyDescent="0.35"/>
    <row r="55123" s="8" customFormat="1" x14ac:dyDescent="0.35"/>
    <row r="55124" s="8" customFormat="1" x14ac:dyDescent="0.35"/>
    <row r="55125" s="8" customFormat="1" x14ac:dyDescent="0.35"/>
    <row r="55126" s="8" customFormat="1" x14ac:dyDescent="0.35"/>
    <row r="55127" s="8" customFormat="1" x14ac:dyDescent="0.35"/>
    <row r="55128" s="8" customFormat="1" x14ac:dyDescent="0.35"/>
    <row r="55129" s="8" customFormat="1" x14ac:dyDescent="0.35"/>
    <row r="55130" s="8" customFormat="1" x14ac:dyDescent="0.35"/>
    <row r="55131" s="8" customFormat="1" x14ac:dyDescent="0.35"/>
    <row r="55132" s="8" customFormat="1" x14ac:dyDescent="0.35"/>
    <row r="55133" s="8" customFormat="1" x14ac:dyDescent="0.35"/>
    <row r="55134" s="8" customFormat="1" x14ac:dyDescent="0.35"/>
    <row r="55135" s="8" customFormat="1" x14ac:dyDescent="0.35"/>
    <row r="55136" s="8" customFormat="1" x14ac:dyDescent="0.35"/>
    <row r="55137" s="8" customFormat="1" x14ac:dyDescent="0.35"/>
    <row r="55138" s="8" customFormat="1" x14ac:dyDescent="0.35"/>
    <row r="55139" s="8" customFormat="1" x14ac:dyDescent="0.35"/>
    <row r="55140" s="8" customFormat="1" x14ac:dyDescent="0.35"/>
    <row r="55141" s="8" customFormat="1" x14ac:dyDescent="0.35"/>
    <row r="55142" s="8" customFormat="1" x14ac:dyDescent="0.35"/>
    <row r="55143" s="8" customFormat="1" x14ac:dyDescent="0.35"/>
    <row r="55144" s="8" customFormat="1" x14ac:dyDescent="0.35"/>
    <row r="55145" s="8" customFormat="1" x14ac:dyDescent="0.35"/>
    <row r="55146" s="8" customFormat="1" x14ac:dyDescent="0.35"/>
    <row r="55147" s="8" customFormat="1" x14ac:dyDescent="0.35"/>
    <row r="55148" s="8" customFormat="1" x14ac:dyDescent="0.35"/>
    <row r="55149" s="8" customFormat="1" x14ac:dyDescent="0.35"/>
    <row r="55150" s="8" customFormat="1" x14ac:dyDescent="0.35"/>
    <row r="55151" s="8" customFormat="1" x14ac:dyDescent="0.35"/>
    <row r="55152" s="8" customFormat="1" x14ac:dyDescent="0.35"/>
    <row r="55153" s="8" customFormat="1" x14ac:dyDescent="0.35"/>
    <row r="55154" s="8" customFormat="1" x14ac:dyDescent="0.35"/>
    <row r="55155" s="8" customFormat="1" x14ac:dyDescent="0.35"/>
    <row r="55156" s="8" customFormat="1" x14ac:dyDescent="0.35"/>
    <row r="55157" s="8" customFormat="1" x14ac:dyDescent="0.35"/>
    <row r="55158" s="8" customFormat="1" x14ac:dyDescent="0.35"/>
    <row r="55159" s="8" customFormat="1" x14ac:dyDescent="0.35"/>
    <row r="55160" s="8" customFormat="1" x14ac:dyDescent="0.35"/>
    <row r="55161" s="8" customFormat="1" x14ac:dyDescent="0.35"/>
    <row r="55162" s="8" customFormat="1" x14ac:dyDescent="0.35"/>
    <row r="55163" s="8" customFormat="1" x14ac:dyDescent="0.35"/>
    <row r="55164" s="8" customFormat="1" x14ac:dyDescent="0.35"/>
    <row r="55165" s="8" customFormat="1" x14ac:dyDescent="0.35"/>
    <row r="55166" s="8" customFormat="1" x14ac:dyDescent="0.35"/>
    <row r="55167" s="8" customFormat="1" x14ac:dyDescent="0.35"/>
    <row r="55168" s="8" customFormat="1" x14ac:dyDescent="0.35"/>
    <row r="55169" s="8" customFormat="1" x14ac:dyDescent="0.35"/>
    <row r="55170" s="8" customFormat="1" x14ac:dyDescent="0.35"/>
    <row r="55171" s="8" customFormat="1" x14ac:dyDescent="0.35"/>
    <row r="55172" s="8" customFormat="1" x14ac:dyDescent="0.35"/>
    <row r="55173" s="8" customFormat="1" x14ac:dyDescent="0.35"/>
    <row r="55174" s="8" customFormat="1" x14ac:dyDescent="0.35"/>
    <row r="55175" s="8" customFormat="1" x14ac:dyDescent="0.35"/>
    <row r="55176" s="8" customFormat="1" x14ac:dyDescent="0.35"/>
    <row r="55177" s="8" customFormat="1" x14ac:dyDescent="0.35"/>
    <row r="55178" s="8" customFormat="1" x14ac:dyDescent="0.35"/>
    <row r="55179" s="8" customFormat="1" x14ac:dyDescent="0.35"/>
    <row r="55180" s="8" customFormat="1" x14ac:dyDescent="0.35"/>
    <row r="55181" s="8" customFormat="1" x14ac:dyDescent="0.35"/>
    <row r="55182" s="8" customFormat="1" x14ac:dyDescent="0.35"/>
    <row r="55183" s="8" customFormat="1" x14ac:dyDescent="0.35"/>
    <row r="55184" s="8" customFormat="1" x14ac:dyDescent="0.35"/>
    <row r="55185" s="8" customFormat="1" x14ac:dyDescent="0.35"/>
    <row r="55186" s="8" customFormat="1" x14ac:dyDescent="0.35"/>
    <row r="55187" s="8" customFormat="1" x14ac:dyDescent="0.35"/>
    <row r="55188" s="8" customFormat="1" x14ac:dyDescent="0.35"/>
    <row r="55189" s="8" customFormat="1" x14ac:dyDescent="0.35"/>
    <row r="55190" s="8" customFormat="1" x14ac:dyDescent="0.35"/>
    <row r="55191" s="8" customFormat="1" x14ac:dyDescent="0.35"/>
    <row r="55192" s="8" customFormat="1" x14ac:dyDescent="0.35"/>
    <row r="55193" s="8" customFormat="1" x14ac:dyDescent="0.35"/>
    <row r="55194" s="8" customFormat="1" x14ac:dyDescent="0.35"/>
    <row r="55195" s="8" customFormat="1" x14ac:dyDescent="0.35"/>
    <row r="55196" s="8" customFormat="1" x14ac:dyDescent="0.35"/>
    <row r="55197" s="8" customFormat="1" x14ac:dyDescent="0.35"/>
    <row r="55198" s="8" customFormat="1" x14ac:dyDescent="0.35"/>
    <row r="55199" s="8" customFormat="1" x14ac:dyDescent="0.35"/>
    <row r="55200" s="8" customFormat="1" x14ac:dyDescent="0.35"/>
    <row r="55201" s="8" customFormat="1" x14ac:dyDescent="0.35"/>
    <row r="55202" s="8" customFormat="1" x14ac:dyDescent="0.35"/>
    <row r="55203" s="8" customFormat="1" x14ac:dyDescent="0.35"/>
    <row r="55204" s="8" customFormat="1" x14ac:dyDescent="0.35"/>
    <row r="55205" s="8" customFormat="1" x14ac:dyDescent="0.35"/>
    <row r="55206" s="8" customFormat="1" x14ac:dyDescent="0.35"/>
    <row r="55207" s="8" customFormat="1" x14ac:dyDescent="0.35"/>
    <row r="55208" s="8" customFormat="1" x14ac:dyDescent="0.35"/>
    <row r="55209" s="8" customFormat="1" x14ac:dyDescent="0.35"/>
    <row r="55210" s="8" customFormat="1" x14ac:dyDescent="0.35"/>
    <row r="55211" s="8" customFormat="1" x14ac:dyDescent="0.35"/>
    <row r="55212" s="8" customFormat="1" x14ac:dyDescent="0.35"/>
    <row r="55213" s="8" customFormat="1" x14ac:dyDescent="0.35"/>
    <row r="55214" s="8" customFormat="1" x14ac:dyDescent="0.35"/>
    <row r="55215" s="8" customFormat="1" x14ac:dyDescent="0.35"/>
    <row r="55216" s="8" customFormat="1" x14ac:dyDescent="0.35"/>
    <row r="55217" s="8" customFormat="1" x14ac:dyDescent="0.35"/>
    <row r="55218" s="8" customFormat="1" x14ac:dyDescent="0.35"/>
    <row r="55219" s="8" customFormat="1" x14ac:dyDescent="0.35"/>
    <row r="55220" s="8" customFormat="1" x14ac:dyDescent="0.35"/>
    <row r="55221" s="8" customFormat="1" x14ac:dyDescent="0.35"/>
    <row r="55222" s="8" customFormat="1" x14ac:dyDescent="0.35"/>
    <row r="55223" s="8" customFormat="1" x14ac:dyDescent="0.35"/>
    <row r="55224" s="8" customFormat="1" x14ac:dyDescent="0.35"/>
    <row r="55225" s="8" customFormat="1" x14ac:dyDescent="0.35"/>
    <row r="55226" s="8" customFormat="1" x14ac:dyDescent="0.35"/>
    <row r="55227" s="8" customFormat="1" x14ac:dyDescent="0.35"/>
    <row r="55228" s="8" customFormat="1" x14ac:dyDescent="0.35"/>
    <row r="55229" s="8" customFormat="1" x14ac:dyDescent="0.35"/>
    <row r="55230" s="8" customFormat="1" x14ac:dyDescent="0.35"/>
    <row r="55231" s="8" customFormat="1" x14ac:dyDescent="0.35"/>
    <row r="55232" s="8" customFormat="1" x14ac:dyDescent="0.35"/>
    <row r="55233" s="8" customFormat="1" x14ac:dyDescent="0.35"/>
    <row r="55234" s="8" customFormat="1" x14ac:dyDescent="0.35"/>
    <row r="55235" s="8" customFormat="1" x14ac:dyDescent="0.35"/>
    <row r="55236" s="8" customFormat="1" x14ac:dyDescent="0.35"/>
    <row r="55237" s="8" customFormat="1" x14ac:dyDescent="0.35"/>
    <row r="55238" s="8" customFormat="1" x14ac:dyDescent="0.35"/>
    <row r="55239" s="8" customFormat="1" x14ac:dyDescent="0.35"/>
    <row r="55240" s="8" customFormat="1" x14ac:dyDescent="0.35"/>
    <row r="55241" s="8" customFormat="1" x14ac:dyDescent="0.35"/>
    <row r="55242" s="8" customFormat="1" x14ac:dyDescent="0.35"/>
    <row r="55243" s="8" customFormat="1" x14ac:dyDescent="0.35"/>
    <row r="55244" s="8" customFormat="1" x14ac:dyDescent="0.35"/>
    <row r="55245" s="8" customFormat="1" x14ac:dyDescent="0.35"/>
    <row r="55246" s="8" customFormat="1" x14ac:dyDescent="0.35"/>
    <row r="55247" s="8" customFormat="1" x14ac:dyDescent="0.35"/>
    <row r="55248" s="8" customFormat="1" x14ac:dyDescent="0.35"/>
    <row r="55249" s="8" customFormat="1" x14ac:dyDescent="0.35"/>
    <row r="55250" s="8" customFormat="1" x14ac:dyDescent="0.35"/>
    <row r="55251" s="8" customFormat="1" x14ac:dyDescent="0.35"/>
    <row r="55252" s="8" customFormat="1" x14ac:dyDescent="0.35"/>
    <row r="55253" s="8" customFormat="1" x14ac:dyDescent="0.35"/>
    <row r="55254" s="8" customFormat="1" x14ac:dyDescent="0.35"/>
    <row r="55255" s="8" customFormat="1" x14ac:dyDescent="0.35"/>
    <row r="55256" s="8" customFormat="1" x14ac:dyDescent="0.35"/>
    <row r="55257" s="8" customFormat="1" x14ac:dyDescent="0.35"/>
    <row r="55258" s="8" customFormat="1" x14ac:dyDescent="0.35"/>
    <row r="55259" s="8" customFormat="1" x14ac:dyDescent="0.35"/>
    <row r="55260" s="8" customFormat="1" x14ac:dyDescent="0.35"/>
    <row r="55261" s="8" customFormat="1" x14ac:dyDescent="0.35"/>
    <row r="55262" s="8" customFormat="1" x14ac:dyDescent="0.35"/>
    <row r="55263" s="8" customFormat="1" x14ac:dyDescent="0.35"/>
    <row r="55264" s="8" customFormat="1" x14ac:dyDescent="0.35"/>
    <row r="55265" s="8" customFormat="1" x14ac:dyDescent="0.35"/>
    <row r="55266" s="8" customFormat="1" x14ac:dyDescent="0.35"/>
    <row r="55267" s="8" customFormat="1" x14ac:dyDescent="0.35"/>
    <row r="55268" s="8" customFormat="1" x14ac:dyDescent="0.35"/>
    <row r="55269" s="8" customFormat="1" x14ac:dyDescent="0.35"/>
    <row r="55270" s="8" customFormat="1" x14ac:dyDescent="0.35"/>
    <row r="55271" s="8" customFormat="1" x14ac:dyDescent="0.35"/>
    <row r="55272" s="8" customFormat="1" x14ac:dyDescent="0.35"/>
    <row r="55273" s="8" customFormat="1" x14ac:dyDescent="0.35"/>
    <row r="55274" s="8" customFormat="1" x14ac:dyDescent="0.35"/>
    <row r="55275" s="8" customFormat="1" x14ac:dyDescent="0.35"/>
    <row r="55276" s="8" customFormat="1" x14ac:dyDescent="0.35"/>
    <row r="55277" s="8" customFormat="1" x14ac:dyDescent="0.35"/>
    <row r="55278" s="8" customFormat="1" x14ac:dyDescent="0.35"/>
    <row r="55279" s="8" customFormat="1" x14ac:dyDescent="0.35"/>
    <row r="55280" s="8" customFormat="1" x14ac:dyDescent="0.35"/>
    <row r="55281" s="8" customFormat="1" x14ac:dyDescent="0.35"/>
    <row r="55282" s="8" customFormat="1" x14ac:dyDescent="0.35"/>
    <row r="55283" s="8" customFormat="1" x14ac:dyDescent="0.35"/>
    <row r="55284" s="8" customFormat="1" x14ac:dyDescent="0.35"/>
    <row r="55285" s="8" customFormat="1" x14ac:dyDescent="0.35"/>
    <row r="55286" s="8" customFormat="1" x14ac:dyDescent="0.35"/>
    <row r="55287" s="8" customFormat="1" x14ac:dyDescent="0.35"/>
    <row r="55288" s="8" customFormat="1" x14ac:dyDescent="0.35"/>
    <row r="55289" s="8" customFormat="1" x14ac:dyDescent="0.35"/>
    <row r="55290" s="8" customFormat="1" x14ac:dyDescent="0.35"/>
    <row r="55291" s="8" customFormat="1" x14ac:dyDescent="0.35"/>
    <row r="55292" s="8" customFormat="1" x14ac:dyDescent="0.35"/>
    <row r="55293" s="8" customFormat="1" x14ac:dyDescent="0.35"/>
    <row r="55294" s="8" customFormat="1" x14ac:dyDescent="0.35"/>
    <row r="55295" s="8" customFormat="1" x14ac:dyDescent="0.35"/>
    <row r="55296" s="8" customFormat="1" x14ac:dyDescent="0.35"/>
    <row r="55297" s="8" customFormat="1" x14ac:dyDescent="0.35"/>
    <row r="55298" s="8" customFormat="1" x14ac:dyDescent="0.35"/>
    <row r="55299" s="8" customFormat="1" x14ac:dyDescent="0.35"/>
    <row r="55300" s="8" customFormat="1" x14ac:dyDescent="0.35"/>
    <row r="55301" s="8" customFormat="1" x14ac:dyDescent="0.35"/>
    <row r="55302" s="8" customFormat="1" x14ac:dyDescent="0.35"/>
    <row r="55303" s="8" customFormat="1" x14ac:dyDescent="0.35"/>
    <row r="55304" s="8" customFormat="1" x14ac:dyDescent="0.35"/>
    <row r="55305" s="8" customFormat="1" x14ac:dyDescent="0.35"/>
    <row r="55306" s="8" customFormat="1" x14ac:dyDescent="0.35"/>
    <row r="55307" s="8" customFormat="1" x14ac:dyDescent="0.35"/>
    <row r="55308" s="8" customFormat="1" x14ac:dyDescent="0.35"/>
    <row r="55309" s="8" customFormat="1" x14ac:dyDescent="0.35"/>
    <row r="55310" s="8" customFormat="1" x14ac:dyDescent="0.35"/>
    <row r="55311" s="8" customFormat="1" x14ac:dyDescent="0.35"/>
    <row r="55312" s="8" customFormat="1" x14ac:dyDescent="0.35"/>
    <row r="55313" s="8" customFormat="1" x14ac:dyDescent="0.35"/>
    <row r="55314" s="8" customFormat="1" x14ac:dyDescent="0.35"/>
    <row r="55315" s="8" customFormat="1" x14ac:dyDescent="0.35"/>
    <row r="55316" s="8" customFormat="1" x14ac:dyDescent="0.35"/>
    <row r="55317" s="8" customFormat="1" x14ac:dyDescent="0.35"/>
    <row r="55318" s="8" customFormat="1" x14ac:dyDescent="0.35"/>
    <row r="55319" s="8" customFormat="1" x14ac:dyDescent="0.35"/>
    <row r="55320" s="8" customFormat="1" x14ac:dyDescent="0.35"/>
    <row r="55321" s="8" customFormat="1" x14ac:dyDescent="0.35"/>
    <row r="55322" s="8" customFormat="1" x14ac:dyDescent="0.35"/>
    <row r="55323" s="8" customFormat="1" x14ac:dyDescent="0.35"/>
    <row r="55324" s="8" customFormat="1" x14ac:dyDescent="0.35"/>
    <row r="55325" s="8" customFormat="1" x14ac:dyDescent="0.35"/>
    <row r="55326" s="8" customFormat="1" x14ac:dyDescent="0.35"/>
    <row r="55327" s="8" customFormat="1" x14ac:dyDescent="0.35"/>
    <row r="55328" s="8" customFormat="1" x14ac:dyDescent="0.35"/>
    <row r="55329" s="8" customFormat="1" x14ac:dyDescent="0.35"/>
    <row r="55330" s="8" customFormat="1" x14ac:dyDescent="0.35"/>
    <row r="55331" s="8" customFormat="1" x14ac:dyDescent="0.35"/>
    <row r="55332" s="8" customFormat="1" x14ac:dyDescent="0.35"/>
    <row r="55333" s="8" customFormat="1" x14ac:dyDescent="0.35"/>
    <row r="55334" s="8" customFormat="1" x14ac:dyDescent="0.35"/>
    <row r="55335" s="8" customFormat="1" x14ac:dyDescent="0.35"/>
    <row r="55336" s="8" customFormat="1" x14ac:dyDescent="0.35"/>
    <row r="55337" s="8" customFormat="1" x14ac:dyDescent="0.35"/>
    <row r="55338" s="8" customFormat="1" x14ac:dyDescent="0.35"/>
    <row r="55339" s="8" customFormat="1" x14ac:dyDescent="0.35"/>
    <row r="55340" s="8" customFormat="1" x14ac:dyDescent="0.35"/>
    <row r="55341" s="8" customFormat="1" x14ac:dyDescent="0.35"/>
    <row r="55342" s="8" customFormat="1" x14ac:dyDescent="0.35"/>
    <row r="55343" s="8" customFormat="1" x14ac:dyDescent="0.35"/>
    <row r="55344" s="8" customFormat="1" x14ac:dyDescent="0.35"/>
    <row r="55345" s="8" customFormat="1" x14ac:dyDescent="0.35"/>
    <row r="55346" s="8" customFormat="1" x14ac:dyDescent="0.35"/>
    <row r="55347" s="8" customFormat="1" x14ac:dyDescent="0.35"/>
    <row r="55348" s="8" customFormat="1" x14ac:dyDescent="0.35"/>
    <row r="55349" s="8" customFormat="1" x14ac:dyDescent="0.35"/>
    <row r="55350" s="8" customFormat="1" x14ac:dyDescent="0.35"/>
    <row r="55351" s="8" customFormat="1" x14ac:dyDescent="0.35"/>
    <row r="55352" s="8" customFormat="1" x14ac:dyDescent="0.35"/>
    <row r="55353" s="8" customFormat="1" x14ac:dyDescent="0.35"/>
    <row r="55354" s="8" customFormat="1" x14ac:dyDescent="0.35"/>
    <row r="55355" s="8" customFormat="1" x14ac:dyDescent="0.35"/>
    <row r="55356" s="8" customFormat="1" x14ac:dyDescent="0.35"/>
    <row r="55357" s="8" customFormat="1" x14ac:dyDescent="0.35"/>
    <row r="55358" s="8" customFormat="1" x14ac:dyDescent="0.35"/>
    <row r="55359" s="8" customFormat="1" x14ac:dyDescent="0.35"/>
    <row r="55360" s="8" customFormat="1" x14ac:dyDescent="0.35"/>
    <row r="55361" s="8" customFormat="1" x14ac:dyDescent="0.35"/>
    <row r="55362" s="8" customFormat="1" x14ac:dyDescent="0.35"/>
    <row r="55363" s="8" customFormat="1" x14ac:dyDescent="0.35"/>
    <row r="55364" s="8" customFormat="1" x14ac:dyDescent="0.35"/>
    <row r="55365" s="8" customFormat="1" x14ac:dyDescent="0.35"/>
    <row r="55366" s="8" customFormat="1" x14ac:dyDescent="0.35"/>
    <row r="55367" s="8" customFormat="1" x14ac:dyDescent="0.35"/>
    <row r="55368" s="8" customFormat="1" x14ac:dyDescent="0.35"/>
    <row r="55369" s="8" customFormat="1" x14ac:dyDescent="0.35"/>
    <row r="55370" s="8" customFormat="1" x14ac:dyDescent="0.35"/>
    <row r="55371" s="8" customFormat="1" x14ac:dyDescent="0.35"/>
    <row r="55372" s="8" customFormat="1" x14ac:dyDescent="0.35"/>
    <row r="55373" s="8" customFormat="1" x14ac:dyDescent="0.35"/>
    <row r="55374" s="8" customFormat="1" x14ac:dyDescent="0.35"/>
    <row r="55375" s="8" customFormat="1" x14ac:dyDescent="0.35"/>
    <row r="55376" s="8" customFormat="1" x14ac:dyDescent="0.35"/>
    <row r="55377" s="8" customFormat="1" x14ac:dyDescent="0.35"/>
    <row r="55378" s="8" customFormat="1" x14ac:dyDescent="0.35"/>
    <row r="55379" s="8" customFormat="1" x14ac:dyDescent="0.35"/>
    <row r="55380" s="8" customFormat="1" x14ac:dyDescent="0.35"/>
    <row r="55381" s="8" customFormat="1" x14ac:dyDescent="0.35"/>
    <row r="55382" s="8" customFormat="1" x14ac:dyDescent="0.35"/>
    <row r="55383" s="8" customFormat="1" x14ac:dyDescent="0.35"/>
    <row r="55384" s="8" customFormat="1" x14ac:dyDescent="0.35"/>
    <row r="55385" s="8" customFormat="1" x14ac:dyDescent="0.35"/>
    <row r="55386" s="8" customFormat="1" x14ac:dyDescent="0.35"/>
    <row r="55387" s="8" customFormat="1" x14ac:dyDescent="0.35"/>
    <row r="55388" s="8" customFormat="1" x14ac:dyDescent="0.35"/>
    <row r="55389" s="8" customFormat="1" x14ac:dyDescent="0.35"/>
    <row r="55390" s="8" customFormat="1" x14ac:dyDescent="0.35"/>
    <row r="55391" s="8" customFormat="1" x14ac:dyDescent="0.35"/>
    <row r="55392" s="8" customFormat="1" x14ac:dyDescent="0.35"/>
    <row r="55393" s="8" customFormat="1" x14ac:dyDescent="0.35"/>
    <row r="55394" s="8" customFormat="1" x14ac:dyDescent="0.35"/>
    <row r="55395" s="8" customFormat="1" x14ac:dyDescent="0.35"/>
    <row r="55396" s="8" customFormat="1" x14ac:dyDescent="0.35"/>
    <row r="55397" s="8" customFormat="1" x14ac:dyDescent="0.35"/>
    <row r="55398" s="8" customFormat="1" x14ac:dyDescent="0.35"/>
    <row r="55399" s="8" customFormat="1" x14ac:dyDescent="0.35"/>
    <row r="55400" s="8" customFormat="1" x14ac:dyDescent="0.35"/>
    <row r="55401" s="8" customFormat="1" x14ac:dyDescent="0.35"/>
    <row r="55402" s="8" customFormat="1" x14ac:dyDescent="0.35"/>
    <row r="55403" s="8" customFormat="1" x14ac:dyDescent="0.35"/>
    <row r="55404" s="8" customFormat="1" x14ac:dyDescent="0.35"/>
    <row r="55405" s="8" customFormat="1" x14ac:dyDescent="0.35"/>
    <row r="55406" s="8" customFormat="1" x14ac:dyDescent="0.35"/>
    <row r="55407" s="8" customFormat="1" x14ac:dyDescent="0.35"/>
    <row r="55408" s="8" customFormat="1" x14ac:dyDescent="0.35"/>
    <row r="55409" s="8" customFormat="1" x14ac:dyDescent="0.35"/>
    <row r="55410" s="8" customFormat="1" x14ac:dyDescent="0.35"/>
    <row r="55411" s="8" customFormat="1" x14ac:dyDescent="0.35"/>
    <row r="55412" s="8" customFormat="1" x14ac:dyDescent="0.35"/>
    <row r="55413" s="8" customFormat="1" x14ac:dyDescent="0.35"/>
    <row r="55414" s="8" customFormat="1" x14ac:dyDescent="0.35"/>
    <row r="55415" s="8" customFormat="1" x14ac:dyDescent="0.35"/>
    <row r="55416" s="8" customFormat="1" x14ac:dyDescent="0.35"/>
    <row r="55417" s="8" customFormat="1" x14ac:dyDescent="0.35"/>
    <row r="55418" s="8" customFormat="1" x14ac:dyDescent="0.35"/>
    <row r="55419" s="8" customFormat="1" x14ac:dyDescent="0.35"/>
    <row r="55420" s="8" customFormat="1" x14ac:dyDescent="0.35"/>
    <row r="55421" s="8" customFormat="1" x14ac:dyDescent="0.35"/>
    <row r="55422" s="8" customFormat="1" x14ac:dyDescent="0.35"/>
    <row r="55423" s="8" customFormat="1" x14ac:dyDescent="0.35"/>
    <row r="55424" s="8" customFormat="1" x14ac:dyDescent="0.35"/>
    <row r="55425" s="8" customFormat="1" x14ac:dyDescent="0.35"/>
    <row r="55426" s="8" customFormat="1" x14ac:dyDescent="0.35"/>
    <row r="55427" s="8" customFormat="1" x14ac:dyDescent="0.35"/>
    <row r="55428" s="8" customFormat="1" x14ac:dyDescent="0.35"/>
    <row r="55429" s="8" customFormat="1" x14ac:dyDescent="0.35"/>
    <row r="55430" s="8" customFormat="1" x14ac:dyDescent="0.35"/>
    <row r="55431" s="8" customFormat="1" x14ac:dyDescent="0.35"/>
    <row r="55432" s="8" customFormat="1" x14ac:dyDescent="0.35"/>
    <row r="55433" s="8" customFormat="1" x14ac:dyDescent="0.35"/>
    <row r="55434" s="8" customFormat="1" x14ac:dyDescent="0.35"/>
    <row r="55435" s="8" customFormat="1" x14ac:dyDescent="0.35"/>
    <row r="55436" s="8" customFormat="1" x14ac:dyDescent="0.35"/>
    <row r="55437" s="8" customFormat="1" x14ac:dyDescent="0.35"/>
    <row r="55438" s="8" customFormat="1" x14ac:dyDescent="0.35"/>
    <row r="55439" s="8" customFormat="1" x14ac:dyDescent="0.35"/>
    <row r="55440" s="8" customFormat="1" x14ac:dyDescent="0.35"/>
    <row r="55441" s="8" customFormat="1" x14ac:dyDescent="0.35"/>
    <row r="55442" s="8" customFormat="1" x14ac:dyDescent="0.35"/>
    <row r="55443" s="8" customFormat="1" x14ac:dyDescent="0.35"/>
    <row r="55444" s="8" customFormat="1" x14ac:dyDescent="0.35"/>
    <row r="55445" s="8" customFormat="1" x14ac:dyDescent="0.35"/>
    <row r="55446" s="8" customFormat="1" x14ac:dyDescent="0.35"/>
    <row r="55447" s="8" customFormat="1" x14ac:dyDescent="0.35"/>
    <row r="55448" s="8" customFormat="1" x14ac:dyDescent="0.35"/>
    <row r="55449" s="8" customFormat="1" x14ac:dyDescent="0.35"/>
    <row r="55450" s="8" customFormat="1" x14ac:dyDescent="0.35"/>
    <row r="55451" s="8" customFormat="1" x14ac:dyDescent="0.35"/>
    <row r="55452" s="8" customFormat="1" x14ac:dyDescent="0.35"/>
    <row r="55453" s="8" customFormat="1" x14ac:dyDescent="0.35"/>
    <row r="55454" s="8" customFormat="1" x14ac:dyDescent="0.35"/>
    <row r="55455" s="8" customFormat="1" x14ac:dyDescent="0.35"/>
    <row r="55456" s="8" customFormat="1" x14ac:dyDescent="0.35"/>
    <row r="55457" s="8" customFormat="1" x14ac:dyDescent="0.35"/>
    <row r="55458" s="8" customFormat="1" x14ac:dyDescent="0.35"/>
    <row r="55459" s="8" customFormat="1" x14ac:dyDescent="0.35"/>
    <row r="55460" s="8" customFormat="1" x14ac:dyDescent="0.35"/>
    <row r="55461" s="8" customFormat="1" x14ac:dyDescent="0.35"/>
    <row r="55462" s="8" customFormat="1" x14ac:dyDescent="0.35"/>
    <row r="55463" s="8" customFormat="1" x14ac:dyDescent="0.35"/>
    <row r="55464" s="8" customFormat="1" x14ac:dyDescent="0.35"/>
    <row r="55465" s="8" customFormat="1" x14ac:dyDescent="0.35"/>
    <row r="55466" s="8" customFormat="1" x14ac:dyDescent="0.35"/>
    <row r="55467" s="8" customFormat="1" x14ac:dyDescent="0.35"/>
    <row r="55468" s="8" customFormat="1" x14ac:dyDescent="0.35"/>
    <row r="55469" s="8" customFormat="1" x14ac:dyDescent="0.35"/>
    <row r="55470" s="8" customFormat="1" x14ac:dyDescent="0.35"/>
    <row r="55471" s="8" customFormat="1" x14ac:dyDescent="0.35"/>
    <row r="55472" s="8" customFormat="1" x14ac:dyDescent="0.35"/>
    <row r="55473" s="8" customFormat="1" x14ac:dyDescent="0.35"/>
    <row r="55474" s="8" customFormat="1" x14ac:dyDescent="0.35"/>
    <row r="55475" s="8" customFormat="1" x14ac:dyDescent="0.35"/>
    <row r="55476" s="8" customFormat="1" x14ac:dyDescent="0.35"/>
    <row r="55477" s="8" customFormat="1" x14ac:dyDescent="0.35"/>
    <row r="55478" s="8" customFormat="1" x14ac:dyDescent="0.35"/>
    <row r="55479" s="8" customFormat="1" x14ac:dyDescent="0.35"/>
    <row r="55480" s="8" customFormat="1" x14ac:dyDescent="0.35"/>
    <row r="55481" s="8" customFormat="1" x14ac:dyDescent="0.35"/>
    <row r="55482" s="8" customFormat="1" x14ac:dyDescent="0.35"/>
    <row r="55483" s="8" customFormat="1" x14ac:dyDescent="0.35"/>
    <row r="55484" s="8" customFormat="1" x14ac:dyDescent="0.35"/>
    <row r="55485" s="8" customFormat="1" x14ac:dyDescent="0.35"/>
    <row r="55486" s="8" customFormat="1" x14ac:dyDescent="0.35"/>
    <row r="55487" s="8" customFormat="1" x14ac:dyDescent="0.35"/>
    <row r="55488" s="8" customFormat="1" x14ac:dyDescent="0.35"/>
    <row r="55489" s="8" customFormat="1" x14ac:dyDescent="0.35"/>
    <row r="55490" s="8" customFormat="1" x14ac:dyDescent="0.35"/>
    <row r="55491" s="8" customFormat="1" x14ac:dyDescent="0.35"/>
    <row r="55492" s="8" customFormat="1" x14ac:dyDescent="0.35"/>
    <row r="55493" s="8" customFormat="1" x14ac:dyDescent="0.35"/>
    <row r="55494" s="8" customFormat="1" x14ac:dyDescent="0.35"/>
    <row r="55495" s="8" customFormat="1" x14ac:dyDescent="0.35"/>
    <row r="55496" s="8" customFormat="1" x14ac:dyDescent="0.35"/>
    <row r="55497" s="8" customFormat="1" x14ac:dyDescent="0.35"/>
    <row r="55498" s="8" customFormat="1" x14ac:dyDescent="0.35"/>
    <row r="55499" s="8" customFormat="1" x14ac:dyDescent="0.35"/>
    <row r="55500" s="8" customFormat="1" x14ac:dyDescent="0.35"/>
    <row r="55501" s="8" customFormat="1" x14ac:dyDescent="0.35"/>
    <row r="55502" s="8" customFormat="1" x14ac:dyDescent="0.35"/>
    <row r="55503" s="8" customFormat="1" x14ac:dyDescent="0.35"/>
    <row r="55504" s="8" customFormat="1" x14ac:dyDescent="0.35"/>
    <row r="55505" s="8" customFormat="1" x14ac:dyDescent="0.35"/>
    <row r="55506" s="8" customFormat="1" x14ac:dyDescent="0.35"/>
    <row r="55507" s="8" customFormat="1" x14ac:dyDescent="0.35"/>
    <row r="55508" s="8" customFormat="1" x14ac:dyDescent="0.35"/>
    <row r="55509" s="8" customFormat="1" x14ac:dyDescent="0.35"/>
    <row r="55510" s="8" customFormat="1" x14ac:dyDescent="0.35"/>
    <row r="55511" s="8" customFormat="1" x14ac:dyDescent="0.35"/>
    <row r="55512" s="8" customFormat="1" x14ac:dyDescent="0.35"/>
    <row r="55513" s="8" customFormat="1" x14ac:dyDescent="0.35"/>
    <row r="55514" s="8" customFormat="1" x14ac:dyDescent="0.35"/>
    <row r="55515" s="8" customFormat="1" x14ac:dyDescent="0.35"/>
    <row r="55516" s="8" customFormat="1" x14ac:dyDescent="0.35"/>
    <row r="55517" s="8" customFormat="1" x14ac:dyDescent="0.35"/>
    <row r="55518" s="8" customFormat="1" x14ac:dyDescent="0.35"/>
    <row r="55519" s="8" customFormat="1" x14ac:dyDescent="0.35"/>
    <row r="55520" s="8" customFormat="1" x14ac:dyDescent="0.35"/>
    <row r="55521" s="8" customFormat="1" x14ac:dyDescent="0.35"/>
    <row r="55522" s="8" customFormat="1" x14ac:dyDescent="0.35"/>
    <row r="55523" s="8" customFormat="1" x14ac:dyDescent="0.35"/>
    <row r="55524" s="8" customFormat="1" x14ac:dyDescent="0.35"/>
    <row r="55525" s="8" customFormat="1" x14ac:dyDescent="0.35"/>
    <row r="55526" s="8" customFormat="1" x14ac:dyDescent="0.35"/>
    <row r="55527" s="8" customFormat="1" x14ac:dyDescent="0.35"/>
    <row r="55528" s="8" customFormat="1" x14ac:dyDescent="0.35"/>
    <row r="55529" s="8" customFormat="1" x14ac:dyDescent="0.35"/>
    <row r="55530" s="8" customFormat="1" x14ac:dyDescent="0.35"/>
    <row r="55531" s="8" customFormat="1" x14ac:dyDescent="0.35"/>
    <row r="55532" s="8" customFormat="1" x14ac:dyDescent="0.35"/>
    <row r="55533" s="8" customFormat="1" x14ac:dyDescent="0.35"/>
    <row r="55534" s="8" customFormat="1" x14ac:dyDescent="0.35"/>
    <row r="55535" s="8" customFormat="1" x14ac:dyDescent="0.35"/>
    <row r="55536" s="8" customFormat="1" x14ac:dyDescent="0.35"/>
    <row r="55537" s="8" customFormat="1" x14ac:dyDescent="0.35"/>
    <row r="55538" s="8" customFormat="1" x14ac:dyDescent="0.35"/>
    <row r="55539" s="8" customFormat="1" x14ac:dyDescent="0.35"/>
    <row r="55540" s="8" customFormat="1" x14ac:dyDescent="0.35"/>
    <row r="55541" s="8" customFormat="1" x14ac:dyDescent="0.35"/>
    <row r="55542" s="8" customFormat="1" x14ac:dyDescent="0.35"/>
    <row r="55543" s="8" customFormat="1" x14ac:dyDescent="0.35"/>
    <row r="55544" s="8" customFormat="1" x14ac:dyDescent="0.35"/>
    <row r="55545" s="8" customFormat="1" x14ac:dyDescent="0.35"/>
    <row r="55546" s="8" customFormat="1" x14ac:dyDescent="0.35"/>
    <row r="55547" s="8" customFormat="1" x14ac:dyDescent="0.35"/>
    <row r="55548" s="8" customFormat="1" x14ac:dyDescent="0.35"/>
    <row r="55549" s="8" customFormat="1" x14ac:dyDescent="0.35"/>
    <row r="55550" s="8" customFormat="1" x14ac:dyDescent="0.35"/>
    <row r="55551" s="8" customFormat="1" x14ac:dyDescent="0.35"/>
    <row r="55552" s="8" customFormat="1" x14ac:dyDescent="0.35"/>
    <row r="55553" s="8" customFormat="1" x14ac:dyDescent="0.35"/>
    <row r="55554" s="8" customFormat="1" x14ac:dyDescent="0.35"/>
    <row r="55555" s="8" customFormat="1" x14ac:dyDescent="0.35"/>
    <row r="55556" s="8" customFormat="1" x14ac:dyDescent="0.35"/>
    <row r="55557" s="8" customFormat="1" x14ac:dyDescent="0.35"/>
    <row r="55558" s="8" customFormat="1" x14ac:dyDescent="0.35"/>
    <row r="55559" s="8" customFormat="1" x14ac:dyDescent="0.35"/>
    <row r="55560" s="8" customFormat="1" x14ac:dyDescent="0.35"/>
    <row r="55561" s="8" customFormat="1" x14ac:dyDescent="0.35"/>
    <row r="55562" s="8" customFormat="1" x14ac:dyDescent="0.35"/>
    <row r="55563" s="8" customFormat="1" x14ac:dyDescent="0.35"/>
    <row r="55564" s="8" customFormat="1" x14ac:dyDescent="0.35"/>
    <row r="55565" s="8" customFormat="1" x14ac:dyDescent="0.35"/>
    <row r="55566" s="8" customFormat="1" x14ac:dyDescent="0.35"/>
    <row r="55567" s="8" customFormat="1" x14ac:dyDescent="0.35"/>
    <row r="55568" s="8" customFormat="1" x14ac:dyDescent="0.35"/>
    <row r="55569" s="8" customFormat="1" x14ac:dyDescent="0.35"/>
    <row r="55570" s="8" customFormat="1" x14ac:dyDescent="0.35"/>
    <row r="55571" s="8" customFormat="1" x14ac:dyDescent="0.35"/>
    <row r="55572" s="8" customFormat="1" x14ac:dyDescent="0.35"/>
    <row r="55573" s="8" customFormat="1" x14ac:dyDescent="0.35"/>
    <row r="55574" s="8" customFormat="1" x14ac:dyDescent="0.35"/>
    <row r="55575" s="8" customFormat="1" x14ac:dyDescent="0.35"/>
    <row r="55576" s="8" customFormat="1" x14ac:dyDescent="0.35"/>
    <row r="55577" s="8" customFormat="1" x14ac:dyDescent="0.35"/>
    <row r="55578" s="8" customFormat="1" x14ac:dyDescent="0.35"/>
    <row r="55579" s="8" customFormat="1" x14ac:dyDescent="0.35"/>
    <row r="55580" s="8" customFormat="1" x14ac:dyDescent="0.35"/>
    <row r="55581" s="8" customFormat="1" x14ac:dyDescent="0.35"/>
    <row r="55582" s="8" customFormat="1" x14ac:dyDescent="0.35"/>
    <row r="55583" s="8" customFormat="1" x14ac:dyDescent="0.35"/>
    <row r="55584" s="8" customFormat="1" x14ac:dyDescent="0.35"/>
    <row r="55585" s="8" customFormat="1" x14ac:dyDescent="0.35"/>
    <row r="55586" s="8" customFormat="1" x14ac:dyDescent="0.35"/>
    <row r="55587" s="8" customFormat="1" x14ac:dyDescent="0.35"/>
    <row r="55588" s="8" customFormat="1" x14ac:dyDescent="0.35"/>
    <row r="55589" s="8" customFormat="1" x14ac:dyDescent="0.35"/>
    <row r="55590" s="8" customFormat="1" x14ac:dyDescent="0.35"/>
    <row r="55591" s="8" customFormat="1" x14ac:dyDescent="0.35"/>
    <row r="55592" s="8" customFormat="1" x14ac:dyDescent="0.35"/>
    <row r="55593" s="8" customFormat="1" x14ac:dyDescent="0.35"/>
    <row r="55594" s="8" customFormat="1" x14ac:dyDescent="0.35"/>
    <row r="55595" s="8" customFormat="1" x14ac:dyDescent="0.35"/>
    <row r="55596" s="8" customFormat="1" x14ac:dyDescent="0.35"/>
    <row r="55597" s="8" customFormat="1" x14ac:dyDescent="0.35"/>
    <row r="55598" s="8" customFormat="1" x14ac:dyDescent="0.35"/>
    <row r="55599" s="8" customFormat="1" x14ac:dyDescent="0.35"/>
    <row r="55600" s="8" customFormat="1" x14ac:dyDescent="0.35"/>
    <row r="55601" s="8" customFormat="1" x14ac:dyDescent="0.35"/>
    <row r="55602" s="8" customFormat="1" x14ac:dyDescent="0.35"/>
    <row r="55603" s="8" customFormat="1" x14ac:dyDescent="0.35"/>
    <row r="55604" s="8" customFormat="1" x14ac:dyDescent="0.35"/>
    <row r="55605" s="8" customFormat="1" x14ac:dyDescent="0.35"/>
    <row r="55606" s="8" customFormat="1" x14ac:dyDescent="0.35"/>
    <row r="55607" s="8" customFormat="1" x14ac:dyDescent="0.35"/>
    <row r="55608" s="8" customFormat="1" x14ac:dyDescent="0.35"/>
    <row r="55609" s="8" customFormat="1" x14ac:dyDescent="0.35"/>
    <row r="55610" s="8" customFormat="1" x14ac:dyDescent="0.35"/>
    <row r="55611" s="8" customFormat="1" x14ac:dyDescent="0.35"/>
    <row r="55612" s="8" customFormat="1" x14ac:dyDescent="0.35"/>
    <row r="55613" s="8" customFormat="1" x14ac:dyDescent="0.35"/>
    <row r="55614" s="8" customFormat="1" x14ac:dyDescent="0.35"/>
    <row r="55615" s="8" customFormat="1" x14ac:dyDescent="0.35"/>
    <row r="55616" s="8" customFormat="1" x14ac:dyDescent="0.35"/>
    <row r="55617" s="8" customFormat="1" x14ac:dyDescent="0.35"/>
    <row r="55618" s="8" customFormat="1" x14ac:dyDescent="0.35"/>
    <row r="55619" s="8" customFormat="1" x14ac:dyDescent="0.35"/>
    <row r="55620" s="8" customFormat="1" x14ac:dyDescent="0.35"/>
    <row r="55621" s="8" customFormat="1" x14ac:dyDescent="0.35"/>
    <row r="55622" s="8" customFormat="1" x14ac:dyDescent="0.35"/>
    <row r="55623" s="8" customFormat="1" x14ac:dyDescent="0.35"/>
    <row r="55624" s="8" customFormat="1" x14ac:dyDescent="0.35"/>
    <row r="55625" s="8" customFormat="1" x14ac:dyDescent="0.35"/>
    <row r="55626" s="8" customFormat="1" x14ac:dyDescent="0.35"/>
    <row r="55627" s="8" customFormat="1" x14ac:dyDescent="0.35"/>
    <row r="55628" s="8" customFormat="1" x14ac:dyDescent="0.35"/>
    <row r="55629" s="8" customFormat="1" x14ac:dyDescent="0.35"/>
    <row r="55630" s="8" customFormat="1" x14ac:dyDescent="0.35"/>
    <row r="55631" s="8" customFormat="1" x14ac:dyDescent="0.35"/>
    <row r="55632" s="8" customFormat="1" x14ac:dyDescent="0.35"/>
    <row r="55633" s="8" customFormat="1" x14ac:dyDescent="0.35"/>
    <row r="55634" s="8" customFormat="1" x14ac:dyDescent="0.35"/>
    <row r="55635" s="8" customFormat="1" x14ac:dyDescent="0.35"/>
    <row r="55636" s="8" customFormat="1" x14ac:dyDescent="0.35"/>
    <row r="55637" s="8" customFormat="1" x14ac:dyDescent="0.35"/>
    <row r="55638" s="8" customFormat="1" x14ac:dyDescent="0.35"/>
    <row r="55639" s="8" customFormat="1" x14ac:dyDescent="0.35"/>
    <row r="55640" s="8" customFormat="1" x14ac:dyDescent="0.35"/>
    <row r="55641" s="8" customFormat="1" x14ac:dyDescent="0.35"/>
    <row r="55642" s="8" customFormat="1" x14ac:dyDescent="0.35"/>
    <row r="55643" s="8" customFormat="1" x14ac:dyDescent="0.35"/>
    <row r="55644" s="8" customFormat="1" x14ac:dyDescent="0.35"/>
    <row r="55645" s="8" customFormat="1" x14ac:dyDescent="0.35"/>
    <row r="55646" s="8" customFormat="1" x14ac:dyDescent="0.35"/>
    <row r="55647" s="8" customFormat="1" x14ac:dyDescent="0.35"/>
    <row r="55648" s="8" customFormat="1" x14ac:dyDescent="0.35"/>
    <row r="55649" s="8" customFormat="1" x14ac:dyDescent="0.35"/>
    <row r="55650" s="8" customFormat="1" x14ac:dyDescent="0.35"/>
    <row r="55651" s="8" customFormat="1" x14ac:dyDescent="0.35"/>
    <row r="55652" s="8" customFormat="1" x14ac:dyDescent="0.35"/>
    <row r="55653" s="8" customFormat="1" x14ac:dyDescent="0.35"/>
    <row r="55654" s="8" customFormat="1" x14ac:dyDescent="0.35"/>
    <row r="55655" s="8" customFormat="1" x14ac:dyDescent="0.35"/>
    <row r="55656" s="8" customFormat="1" x14ac:dyDescent="0.35"/>
    <row r="55657" s="8" customFormat="1" x14ac:dyDescent="0.35"/>
    <row r="55658" s="8" customFormat="1" x14ac:dyDescent="0.35"/>
    <row r="55659" s="8" customFormat="1" x14ac:dyDescent="0.35"/>
    <row r="55660" s="8" customFormat="1" x14ac:dyDescent="0.35"/>
    <row r="55661" s="8" customFormat="1" x14ac:dyDescent="0.35"/>
    <row r="55662" s="8" customFormat="1" x14ac:dyDescent="0.35"/>
    <row r="55663" s="8" customFormat="1" x14ac:dyDescent="0.35"/>
    <row r="55664" s="8" customFormat="1" x14ac:dyDescent="0.35"/>
    <row r="55665" s="8" customFormat="1" x14ac:dyDescent="0.35"/>
    <row r="55666" s="8" customFormat="1" x14ac:dyDescent="0.35"/>
    <row r="55667" s="8" customFormat="1" x14ac:dyDescent="0.35"/>
    <row r="55668" s="8" customFormat="1" x14ac:dyDescent="0.35"/>
    <row r="55669" s="8" customFormat="1" x14ac:dyDescent="0.35"/>
    <row r="55670" s="8" customFormat="1" x14ac:dyDescent="0.35"/>
    <row r="55671" s="8" customFormat="1" x14ac:dyDescent="0.35"/>
    <row r="55672" s="8" customFormat="1" x14ac:dyDescent="0.35"/>
    <row r="55673" s="8" customFormat="1" x14ac:dyDescent="0.35"/>
    <row r="55674" s="8" customFormat="1" x14ac:dyDescent="0.35"/>
    <row r="55675" s="8" customFormat="1" x14ac:dyDescent="0.35"/>
    <row r="55676" s="8" customFormat="1" x14ac:dyDescent="0.35"/>
    <row r="55677" s="8" customFormat="1" x14ac:dyDescent="0.35"/>
    <row r="55678" s="8" customFormat="1" x14ac:dyDescent="0.35"/>
    <row r="55679" s="8" customFormat="1" x14ac:dyDescent="0.35"/>
    <row r="55680" s="8" customFormat="1" x14ac:dyDescent="0.35"/>
    <row r="55681" s="8" customFormat="1" x14ac:dyDescent="0.35"/>
    <row r="55682" s="8" customFormat="1" x14ac:dyDescent="0.35"/>
    <row r="55683" s="8" customFormat="1" x14ac:dyDescent="0.35"/>
    <row r="55684" s="8" customFormat="1" x14ac:dyDescent="0.35"/>
    <row r="55685" s="8" customFormat="1" x14ac:dyDescent="0.35"/>
    <row r="55686" s="8" customFormat="1" x14ac:dyDescent="0.35"/>
    <row r="55687" s="8" customFormat="1" x14ac:dyDescent="0.35"/>
    <row r="55688" s="8" customFormat="1" x14ac:dyDescent="0.35"/>
    <row r="55689" s="8" customFormat="1" x14ac:dyDescent="0.35"/>
    <row r="55690" s="8" customFormat="1" x14ac:dyDescent="0.35"/>
    <row r="55691" s="8" customFormat="1" x14ac:dyDescent="0.35"/>
    <row r="55692" s="8" customFormat="1" x14ac:dyDescent="0.35"/>
    <row r="55693" s="8" customFormat="1" x14ac:dyDescent="0.35"/>
    <row r="55694" s="8" customFormat="1" x14ac:dyDescent="0.35"/>
    <row r="55695" s="8" customFormat="1" x14ac:dyDescent="0.35"/>
    <row r="55696" s="8" customFormat="1" x14ac:dyDescent="0.35"/>
    <row r="55697" s="8" customFormat="1" x14ac:dyDescent="0.35"/>
    <row r="55698" s="8" customFormat="1" x14ac:dyDescent="0.35"/>
    <row r="55699" s="8" customFormat="1" x14ac:dyDescent="0.35"/>
    <row r="55700" s="8" customFormat="1" x14ac:dyDescent="0.35"/>
    <row r="55701" s="8" customFormat="1" x14ac:dyDescent="0.35"/>
    <row r="55702" s="8" customFormat="1" x14ac:dyDescent="0.35"/>
    <row r="55703" s="8" customFormat="1" x14ac:dyDescent="0.35"/>
    <row r="55704" s="8" customFormat="1" x14ac:dyDescent="0.35"/>
    <row r="55705" s="8" customFormat="1" x14ac:dyDescent="0.35"/>
    <row r="55706" s="8" customFormat="1" x14ac:dyDescent="0.35"/>
    <row r="55707" s="8" customFormat="1" x14ac:dyDescent="0.35"/>
    <row r="55708" s="8" customFormat="1" x14ac:dyDescent="0.35"/>
    <row r="55709" s="8" customFormat="1" x14ac:dyDescent="0.35"/>
    <row r="55710" s="8" customFormat="1" x14ac:dyDescent="0.35"/>
    <row r="55711" s="8" customFormat="1" x14ac:dyDescent="0.35"/>
    <row r="55712" s="8" customFormat="1" x14ac:dyDescent="0.35"/>
    <row r="55713" s="8" customFormat="1" x14ac:dyDescent="0.35"/>
    <row r="55714" s="8" customFormat="1" x14ac:dyDescent="0.35"/>
    <row r="55715" s="8" customFormat="1" x14ac:dyDescent="0.35"/>
    <row r="55716" s="8" customFormat="1" x14ac:dyDescent="0.35"/>
    <row r="55717" s="8" customFormat="1" x14ac:dyDescent="0.35"/>
    <row r="55718" s="8" customFormat="1" x14ac:dyDescent="0.35"/>
    <row r="55719" s="8" customFormat="1" x14ac:dyDescent="0.35"/>
    <row r="55720" s="8" customFormat="1" x14ac:dyDescent="0.35"/>
    <row r="55721" s="8" customFormat="1" x14ac:dyDescent="0.35"/>
    <row r="55722" s="8" customFormat="1" x14ac:dyDescent="0.35"/>
    <row r="55723" s="8" customFormat="1" x14ac:dyDescent="0.35"/>
    <row r="55724" s="8" customFormat="1" x14ac:dyDescent="0.35"/>
    <row r="55725" s="8" customFormat="1" x14ac:dyDescent="0.35"/>
    <row r="55726" s="8" customFormat="1" x14ac:dyDescent="0.35"/>
    <row r="55727" s="8" customFormat="1" x14ac:dyDescent="0.35"/>
    <row r="55728" s="8" customFormat="1" x14ac:dyDescent="0.35"/>
    <row r="55729" s="8" customFormat="1" x14ac:dyDescent="0.35"/>
    <row r="55730" s="8" customFormat="1" x14ac:dyDescent="0.35"/>
    <row r="55731" s="8" customFormat="1" x14ac:dyDescent="0.35"/>
    <row r="55732" s="8" customFormat="1" x14ac:dyDescent="0.35"/>
    <row r="55733" s="8" customFormat="1" x14ac:dyDescent="0.35"/>
    <row r="55734" s="8" customFormat="1" x14ac:dyDescent="0.35"/>
    <row r="55735" s="8" customFormat="1" x14ac:dyDescent="0.35"/>
    <row r="55736" s="8" customFormat="1" x14ac:dyDescent="0.35"/>
    <row r="55737" s="8" customFormat="1" x14ac:dyDescent="0.35"/>
    <row r="55738" s="8" customFormat="1" x14ac:dyDescent="0.35"/>
    <row r="55739" s="8" customFormat="1" x14ac:dyDescent="0.35"/>
    <row r="55740" s="8" customFormat="1" x14ac:dyDescent="0.35"/>
    <row r="55741" s="8" customFormat="1" x14ac:dyDescent="0.35"/>
    <row r="55742" s="8" customFormat="1" x14ac:dyDescent="0.35"/>
    <row r="55743" s="8" customFormat="1" x14ac:dyDescent="0.35"/>
    <row r="55744" s="8" customFormat="1" x14ac:dyDescent="0.35"/>
    <row r="55745" s="8" customFormat="1" x14ac:dyDescent="0.35"/>
    <row r="55746" s="8" customFormat="1" x14ac:dyDescent="0.35"/>
    <row r="55747" s="8" customFormat="1" x14ac:dyDescent="0.35"/>
    <row r="55748" s="8" customFormat="1" x14ac:dyDescent="0.35"/>
    <row r="55749" s="8" customFormat="1" x14ac:dyDescent="0.35"/>
    <row r="55750" s="8" customFormat="1" x14ac:dyDescent="0.35"/>
    <row r="55751" s="8" customFormat="1" x14ac:dyDescent="0.35"/>
    <row r="55752" s="8" customFormat="1" x14ac:dyDescent="0.35"/>
    <row r="55753" s="8" customFormat="1" x14ac:dyDescent="0.35"/>
    <row r="55754" s="8" customFormat="1" x14ac:dyDescent="0.35"/>
    <row r="55755" s="8" customFormat="1" x14ac:dyDescent="0.35"/>
    <row r="55756" s="8" customFormat="1" x14ac:dyDescent="0.35"/>
    <row r="55757" s="8" customFormat="1" x14ac:dyDescent="0.35"/>
    <row r="55758" s="8" customFormat="1" x14ac:dyDescent="0.35"/>
    <row r="55759" s="8" customFormat="1" x14ac:dyDescent="0.35"/>
    <row r="55760" s="8" customFormat="1" x14ac:dyDescent="0.35"/>
    <row r="55761" s="8" customFormat="1" x14ac:dyDescent="0.35"/>
    <row r="55762" s="8" customFormat="1" x14ac:dyDescent="0.35"/>
    <row r="55763" s="8" customFormat="1" x14ac:dyDescent="0.35"/>
    <row r="55764" s="8" customFormat="1" x14ac:dyDescent="0.35"/>
    <row r="55765" s="8" customFormat="1" x14ac:dyDescent="0.35"/>
    <row r="55766" s="8" customFormat="1" x14ac:dyDescent="0.35"/>
    <row r="55767" s="8" customFormat="1" x14ac:dyDescent="0.35"/>
    <row r="55768" s="8" customFormat="1" x14ac:dyDescent="0.35"/>
    <row r="55769" s="8" customFormat="1" x14ac:dyDescent="0.35"/>
    <row r="55770" s="8" customFormat="1" x14ac:dyDescent="0.35"/>
    <row r="55771" s="8" customFormat="1" x14ac:dyDescent="0.35"/>
    <row r="55772" s="8" customFormat="1" x14ac:dyDescent="0.35"/>
    <row r="55773" s="8" customFormat="1" x14ac:dyDescent="0.35"/>
    <row r="55774" s="8" customFormat="1" x14ac:dyDescent="0.35"/>
    <row r="55775" s="8" customFormat="1" x14ac:dyDescent="0.35"/>
    <row r="55776" s="8" customFormat="1" x14ac:dyDescent="0.35"/>
    <row r="55777" s="8" customFormat="1" x14ac:dyDescent="0.35"/>
    <row r="55778" s="8" customFormat="1" x14ac:dyDescent="0.35"/>
    <row r="55779" s="8" customFormat="1" x14ac:dyDescent="0.35"/>
    <row r="55780" s="8" customFormat="1" x14ac:dyDescent="0.35"/>
    <row r="55781" s="8" customFormat="1" x14ac:dyDescent="0.35"/>
    <row r="55782" s="8" customFormat="1" x14ac:dyDescent="0.35"/>
    <row r="55783" s="8" customFormat="1" x14ac:dyDescent="0.35"/>
    <row r="55784" s="8" customFormat="1" x14ac:dyDescent="0.35"/>
    <row r="55785" s="8" customFormat="1" x14ac:dyDescent="0.35"/>
    <row r="55786" s="8" customFormat="1" x14ac:dyDescent="0.35"/>
    <row r="55787" s="8" customFormat="1" x14ac:dyDescent="0.35"/>
    <row r="55788" s="8" customFormat="1" x14ac:dyDescent="0.35"/>
    <row r="55789" s="8" customFormat="1" x14ac:dyDescent="0.35"/>
    <row r="55790" s="8" customFormat="1" x14ac:dyDescent="0.35"/>
    <row r="55791" s="8" customFormat="1" x14ac:dyDescent="0.35"/>
    <row r="55792" s="8" customFormat="1" x14ac:dyDescent="0.35"/>
    <row r="55793" s="8" customFormat="1" x14ac:dyDescent="0.35"/>
    <row r="55794" s="8" customFormat="1" x14ac:dyDescent="0.35"/>
    <row r="55795" s="8" customFormat="1" x14ac:dyDescent="0.35"/>
    <row r="55796" s="8" customFormat="1" x14ac:dyDescent="0.35"/>
    <row r="55797" s="8" customFormat="1" x14ac:dyDescent="0.35"/>
    <row r="55798" s="8" customFormat="1" x14ac:dyDescent="0.35"/>
    <row r="55799" s="8" customFormat="1" x14ac:dyDescent="0.35"/>
    <row r="55800" s="8" customFormat="1" x14ac:dyDescent="0.35"/>
    <row r="55801" s="8" customFormat="1" x14ac:dyDescent="0.35"/>
    <row r="55802" s="8" customFormat="1" x14ac:dyDescent="0.35"/>
    <row r="55803" s="8" customFormat="1" x14ac:dyDescent="0.35"/>
    <row r="55804" s="8" customFormat="1" x14ac:dyDescent="0.35"/>
    <row r="55805" s="8" customFormat="1" x14ac:dyDescent="0.35"/>
    <row r="55806" s="8" customFormat="1" x14ac:dyDescent="0.35"/>
    <row r="55807" s="8" customFormat="1" x14ac:dyDescent="0.35"/>
    <row r="55808" s="8" customFormat="1" x14ac:dyDescent="0.35"/>
    <row r="55809" s="8" customFormat="1" x14ac:dyDescent="0.35"/>
    <row r="55810" s="8" customFormat="1" x14ac:dyDescent="0.35"/>
    <row r="55811" s="8" customFormat="1" x14ac:dyDescent="0.35"/>
    <row r="55812" s="8" customFormat="1" x14ac:dyDescent="0.35"/>
    <row r="55813" s="8" customFormat="1" x14ac:dyDescent="0.35"/>
    <row r="55814" s="8" customFormat="1" x14ac:dyDescent="0.35"/>
    <row r="55815" s="8" customFormat="1" x14ac:dyDescent="0.35"/>
    <row r="55816" s="8" customFormat="1" x14ac:dyDescent="0.35"/>
    <row r="55817" s="8" customFormat="1" x14ac:dyDescent="0.35"/>
    <row r="55818" s="8" customFormat="1" x14ac:dyDescent="0.35"/>
    <row r="55819" s="8" customFormat="1" x14ac:dyDescent="0.35"/>
    <row r="55820" s="8" customFormat="1" x14ac:dyDescent="0.35"/>
    <row r="55821" s="8" customFormat="1" x14ac:dyDescent="0.35"/>
    <row r="55822" s="8" customFormat="1" x14ac:dyDescent="0.35"/>
    <row r="55823" s="8" customFormat="1" x14ac:dyDescent="0.35"/>
    <row r="55824" s="8" customFormat="1" x14ac:dyDescent="0.35"/>
    <row r="55825" s="8" customFormat="1" x14ac:dyDescent="0.35"/>
    <row r="55826" s="8" customFormat="1" x14ac:dyDescent="0.35"/>
    <row r="55827" s="8" customFormat="1" x14ac:dyDescent="0.35"/>
    <row r="55828" s="8" customFormat="1" x14ac:dyDescent="0.35"/>
    <row r="55829" s="8" customFormat="1" x14ac:dyDescent="0.35"/>
    <row r="55830" s="8" customFormat="1" x14ac:dyDescent="0.35"/>
    <row r="55831" s="8" customFormat="1" x14ac:dyDescent="0.35"/>
    <row r="55832" s="8" customFormat="1" x14ac:dyDescent="0.35"/>
    <row r="55833" s="8" customFormat="1" x14ac:dyDescent="0.35"/>
    <row r="55834" s="8" customFormat="1" x14ac:dyDescent="0.35"/>
    <row r="55835" s="8" customFormat="1" x14ac:dyDescent="0.35"/>
    <row r="55836" s="8" customFormat="1" x14ac:dyDescent="0.35"/>
    <row r="55837" s="8" customFormat="1" x14ac:dyDescent="0.35"/>
    <row r="55838" s="8" customFormat="1" x14ac:dyDescent="0.35"/>
    <row r="55839" s="8" customFormat="1" x14ac:dyDescent="0.35"/>
    <row r="55840" s="8" customFormat="1" x14ac:dyDescent="0.35"/>
    <row r="55841" s="8" customFormat="1" x14ac:dyDescent="0.35"/>
    <row r="55842" s="8" customFormat="1" x14ac:dyDescent="0.35"/>
    <row r="55843" s="8" customFormat="1" x14ac:dyDescent="0.35"/>
    <row r="55844" s="8" customFormat="1" x14ac:dyDescent="0.35"/>
    <row r="55845" s="8" customFormat="1" x14ac:dyDescent="0.35"/>
    <row r="55846" s="8" customFormat="1" x14ac:dyDescent="0.35"/>
    <row r="55847" s="8" customFormat="1" x14ac:dyDescent="0.35"/>
    <row r="55848" s="8" customFormat="1" x14ac:dyDescent="0.35"/>
    <row r="55849" s="8" customFormat="1" x14ac:dyDescent="0.35"/>
    <row r="55850" s="8" customFormat="1" x14ac:dyDescent="0.35"/>
    <row r="55851" s="8" customFormat="1" x14ac:dyDescent="0.35"/>
    <row r="55852" s="8" customFormat="1" x14ac:dyDescent="0.35"/>
    <row r="55853" s="8" customFormat="1" x14ac:dyDescent="0.35"/>
    <row r="55854" s="8" customFormat="1" x14ac:dyDescent="0.35"/>
    <row r="55855" s="8" customFormat="1" x14ac:dyDescent="0.35"/>
    <row r="55856" s="8" customFormat="1" x14ac:dyDescent="0.35"/>
    <row r="55857" s="8" customFormat="1" x14ac:dyDescent="0.35"/>
    <row r="55858" s="8" customFormat="1" x14ac:dyDescent="0.35"/>
    <row r="55859" s="8" customFormat="1" x14ac:dyDescent="0.35"/>
    <row r="55860" s="8" customFormat="1" x14ac:dyDescent="0.35"/>
    <row r="55861" s="8" customFormat="1" x14ac:dyDescent="0.35"/>
    <row r="55862" s="8" customFormat="1" x14ac:dyDescent="0.35"/>
    <row r="55863" s="8" customFormat="1" x14ac:dyDescent="0.35"/>
    <row r="55864" s="8" customFormat="1" x14ac:dyDescent="0.35"/>
    <row r="55865" s="8" customFormat="1" x14ac:dyDescent="0.35"/>
    <row r="55866" s="8" customFormat="1" x14ac:dyDescent="0.35"/>
    <row r="55867" s="8" customFormat="1" x14ac:dyDescent="0.35"/>
    <row r="55868" s="8" customFormat="1" x14ac:dyDescent="0.35"/>
    <row r="55869" s="8" customFormat="1" x14ac:dyDescent="0.35"/>
    <row r="55870" s="8" customFormat="1" x14ac:dyDescent="0.35"/>
    <row r="55871" s="8" customFormat="1" x14ac:dyDescent="0.35"/>
    <row r="55872" s="8" customFormat="1" x14ac:dyDescent="0.35"/>
    <row r="55873" s="8" customFormat="1" x14ac:dyDescent="0.35"/>
    <row r="55874" s="8" customFormat="1" x14ac:dyDescent="0.35"/>
    <row r="55875" s="8" customFormat="1" x14ac:dyDescent="0.35"/>
    <row r="55876" s="8" customFormat="1" x14ac:dyDescent="0.35"/>
    <row r="55877" s="8" customFormat="1" x14ac:dyDescent="0.35"/>
    <row r="55878" s="8" customFormat="1" x14ac:dyDescent="0.35"/>
    <row r="55879" s="8" customFormat="1" x14ac:dyDescent="0.35"/>
    <row r="55880" s="8" customFormat="1" x14ac:dyDescent="0.35"/>
    <row r="55881" s="8" customFormat="1" x14ac:dyDescent="0.35"/>
    <row r="55882" s="8" customFormat="1" x14ac:dyDescent="0.35"/>
    <row r="55883" s="8" customFormat="1" x14ac:dyDescent="0.35"/>
    <row r="55884" s="8" customFormat="1" x14ac:dyDescent="0.35"/>
    <row r="55885" s="8" customFormat="1" x14ac:dyDescent="0.35"/>
    <row r="55886" s="8" customFormat="1" x14ac:dyDescent="0.35"/>
    <row r="55887" s="8" customFormat="1" x14ac:dyDescent="0.35"/>
    <row r="55888" s="8" customFormat="1" x14ac:dyDescent="0.35"/>
    <row r="55889" s="8" customFormat="1" x14ac:dyDescent="0.35"/>
    <row r="55890" s="8" customFormat="1" x14ac:dyDescent="0.35"/>
    <row r="55891" s="8" customFormat="1" x14ac:dyDescent="0.35"/>
    <row r="55892" s="8" customFormat="1" x14ac:dyDescent="0.35"/>
    <row r="55893" s="8" customFormat="1" x14ac:dyDescent="0.35"/>
    <row r="55894" s="8" customFormat="1" x14ac:dyDescent="0.35"/>
    <row r="55895" s="8" customFormat="1" x14ac:dyDescent="0.35"/>
    <row r="55896" s="8" customFormat="1" x14ac:dyDescent="0.35"/>
    <row r="55897" s="8" customFormat="1" x14ac:dyDescent="0.35"/>
    <row r="55898" s="8" customFormat="1" x14ac:dyDescent="0.35"/>
    <row r="55899" s="8" customFormat="1" x14ac:dyDescent="0.35"/>
    <row r="55900" s="8" customFormat="1" x14ac:dyDescent="0.35"/>
    <row r="55901" s="8" customFormat="1" x14ac:dyDescent="0.35"/>
    <row r="55902" s="8" customFormat="1" x14ac:dyDescent="0.35"/>
    <row r="55903" s="8" customFormat="1" x14ac:dyDescent="0.35"/>
    <row r="55904" s="8" customFormat="1" x14ac:dyDescent="0.35"/>
    <row r="55905" s="8" customFormat="1" x14ac:dyDescent="0.35"/>
    <row r="55906" s="8" customFormat="1" x14ac:dyDescent="0.35"/>
    <row r="55907" s="8" customFormat="1" x14ac:dyDescent="0.35"/>
    <row r="55908" s="8" customFormat="1" x14ac:dyDescent="0.35"/>
    <row r="55909" s="8" customFormat="1" x14ac:dyDescent="0.35"/>
    <row r="55910" s="8" customFormat="1" x14ac:dyDescent="0.35"/>
    <row r="55911" s="8" customFormat="1" x14ac:dyDescent="0.35"/>
    <row r="55912" s="8" customFormat="1" x14ac:dyDescent="0.35"/>
    <row r="55913" s="8" customFormat="1" x14ac:dyDescent="0.35"/>
    <row r="55914" s="8" customFormat="1" x14ac:dyDescent="0.35"/>
    <row r="55915" s="8" customFormat="1" x14ac:dyDescent="0.35"/>
    <row r="55916" s="8" customFormat="1" x14ac:dyDescent="0.35"/>
    <row r="55917" s="8" customFormat="1" x14ac:dyDescent="0.35"/>
    <row r="55918" s="8" customFormat="1" x14ac:dyDescent="0.35"/>
    <row r="55919" s="8" customFormat="1" x14ac:dyDescent="0.35"/>
    <row r="55920" s="8" customFormat="1" x14ac:dyDescent="0.35"/>
    <row r="55921" s="8" customFormat="1" x14ac:dyDescent="0.35"/>
    <row r="55922" s="8" customFormat="1" x14ac:dyDescent="0.35"/>
    <row r="55923" s="8" customFormat="1" x14ac:dyDescent="0.35"/>
    <row r="55924" s="8" customFormat="1" x14ac:dyDescent="0.35"/>
    <row r="55925" s="8" customFormat="1" x14ac:dyDescent="0.35"/>
    <row r="55926" s="8" customFormat="1" x14ac:dyDescent="0.35"/>
    <row r="55927" s="8" customFormat="1" x14ac:dyDescent="0.35"/>
    <row r="55928" s="8" customFormat="1" x14ac:dyDescent="0.35"/>
    <row r="55929" s="8" customFormat="1" x14ac:dyDescent="0.35"/>
    <row r="55930" s="8" customFormat="1" x14ac:dyDescent="0.35"/>
    <row r="55931" s="8" customFormat="1" x14ac:dyDescent="0.35"/>
    <row r="55932" s="8" customFormat="1" x14ac:dyDescent="0.35"/>
    <row r="55933" s="8" customFormat="1" x14ac:dyDescent="0.35"/>
    <row r="55934" s="8" customFormat="1" x14ac:dyDescent="0.35"/>
    <row r="55935" s="8" customFormat="1" x14ac:dyDescent="0.35"/>
    <row r="55936" s="8" customFormat="1" x14ac:dyDescent="0.35"/>
    <row r="55937" s="8" customFormat="1" x14ac:dyDescent="0.35"/>
    <row r="55938" s="8" customFormat="1" x14ac:dyDescent="0.35"/>
    <row r="55939" s="8" customFormat="1" x14ac:dyDescent="0.35"/>
    <row r="55940" s="8" customFormat="1" x14ac:dyDescent="0.35"/>
    <row r="55941" s="8" customFormat="1" x14ac:dyDescent="0.35"/>
    <row r="55942" s="8" customFormat="1" x14ac:dyDescent="0.35"/>
    <row r="55943" s="8" customFormat="1" x14ac:dyDescent="0.35"/>
    <row r="55944" s="8" customFormat="1" x14ac:dyDescent="0.35"/>
    <row r="55945" s="8" customFormat="1" x14ac:dyDescent="0.35"/>
    <row r="55946" s="8" customFormat="1" x14ac:dyDescent="0.35"/>
    <row r="55947" s="8" customFormat="1" x14ac:dyDescent="0.35"/>
    <row r="55948" s="8" customFormat="1" x14ac:dyDescent="0.35"/>
    <row r="55949" s="8" customFormat="1" x14ac:dyDescent="0.35"/>
    <row r="55950" s="8" customFormat="1" x14ac:dyDescent="0.35"/>
    <row r="55951" s="8" customFormat="1" x14ac:dyDescent="0.35"/>
    <row r="55952" s="8" customFormat="1" x14ac:dyDescent="0.35"/>
    <row r="55953" s="8" customFormat="1" x14ac:dyDescent="0.35"/>
    <row r="55954" s="8" customFormat="1" x14ac:dyDescent="0.35"/>
    <row r="55955" s="8" customFormat="1" x14ac:dyDescent="0.35"/>
    <row r="55956" s="8" customFormat="1" x14ac:dyDescent="0.35"/>
    <row r="55957" s="8" customFormat="1" x14ac:dyDescent="0.35"/>
    <row r="55958" s="8" customFormat="1" x14ac:dyDescent="0.35"/>
    <row r="55959" s="8" customFormat="1" x14ac:dyDescent="0.35"/>
    <row r="55960" s="8" customFormat="1" x14ac:dyDescent="0.35"/>
    <row r="55961" s="8" customFormat="1" x14ac:dyDescent="0.35"/>
    <row r="55962" s="8" customFormat="1" x14ac:dyDescent="0.35"/>
    <row r="55963" s="8" customFormat="1" x14ac:dyDescent="0.35"/>
    <row r="55964" s="8" customFormat="1" x14ac:dyDescent="0.35"/>
    <row r="55965" s="8" customFormat="1" x14ac:dyDescent="0.35"/>
    <row r="55966" s="8" customFormat="1" x14ac:dyDescent="0.35"/>
    <row r="55967" s="8" customFormat="1" x14ac:dyDescent="0.35"/>
    <row r="55968" s="8" customFormat="1" x14ac:dyDescent="0.35"/>
    <row r="55969" s="8" customFormat="1" x14ac:dyDescent="0.35"/>
    <row r="55970" s="8" customFormat="1" x14ac:dyDescent="0.35"/>
    <row r="55971" s="8" customFormat="1" x14ac:dyDescent="0.35"/>
    <row r="55972" s="8" customFormat="1" x14ac:dyDescent="0.35"/>
    <row r="55973" s="8" customFormat="1" x14ac:dyDescent="0.35"/>
    <row r="55974" s="8" customFormat="1" x14ac:dyDescent="0.35"/>
    <row r="55975" s="8" customFormat="1" x14ac:dyDescent="0.35"/>
    <row r="55976" s="8" customFormat="1" x14ac:dyDescent="0.35"/>
    <row r="55977" s="8" customFormat="1" x14ac:dyDescent="0.35"/>
    <row r="55978" s="8" customFormat="1" x14ac:dyDescent="0.35"/>
    <row r="55979" s="8" customFormat="1" x14ac:dyDescent="0.35"/>
    <row r="55980" s="8" customFormat="1" x14ac:dyDescent="0.35"/>
    <row r="55981" s="8" customFormat="1" x14ac:dyDescent="0.35"/>
    <row r="55982" s="8" customFormat="1" x14ac:dyDescent="0.35"/>
    <row r="55983" s="8" customFormat="1" x14ac:dyDescent="0.35"/>
    <row r="55984" s="8" customFormat="1" x14ac:dyDescent="0.35"/>
    <row r="55985" s="8" customFormat="1" x14ac:dyDescent="0.35"/>
    <row r="55986" s="8" customFormat="1" x14ac:dyDescent="0.35"/>
    <row r="55987" s="8" customFormat="1" x14ac:dyDescent="0.35"/>
    <row r="55988" s="8" customFormat="1" x14ac:dyDescent="0.35"/>
    <row r="55989" s="8" customFormat="1" x14ac:dyDescent="0.35"/>
    <row r="55990" s="8" customFormat="1" x14ac:dyDescent="0.35"/>
    <row r="55991" s="8" customFormat="1" x14ac:dyDescent="0.35"/>
    <row r="55992" s="8" customFormat="1" x14ac:dyDescent="0.35"/>
    <row r="55993" s="8" customFormat="1" x14ac:dyDescent="0.35"/>
    <row r="55994" s="8" customFormat="1" x14ac:dyDescent="0.35"/>
    <row r="55995" s="8" customFormat="1" x14ac:dyDescent="0.35"/>
    <row r="55996" s="8" customFormat="1" x14ac:dyDescent="0.35"/>
    <row r="55997" s="8" customFormat="1" x14ac:dyDescent="0.35"/>
    <row r="55998" s="8" customFormat="1" x14ac:dyDescent="0.35"/>
    <row r="55999" s="8" customFormat="1" x14ac:dyDescent="0.35"/>
    <row r="56000" s="8" customFormat="1" x14ac:dyDescent="0.35"/>
    <row r="56001" s="8" customFormat="1" x14ac:dyDescent="0.35"/>
    <row r="56002" s="8" customFormat="1" x14ac:dyDescent="0.35"/>
    <row r="56003" s="8" customFormat="1" x14ac:dyDescent="0.35"/>
    <row r="56004" s="8" customFormat="1" x14ac:dyDescent="0.35"/>
    <row r="56005" s="8" customFormat="1" x14ac:dyDescent="0.35"/>
    <row r="56006" s="8" customFormat="1" x14ac:dyDescent="0.35"/>
    <row r="56007" s="8" customFormat="1" x14ac:dyDescent="0.35"/>
    <row r="56008" s="8" customFormat="1" x14ac:dyDescent="0.35"/>
    <row r="56009" s="8" customFormat="1" x14ac:dyDescent="0.35"/>
    <row r="56010" s="8" customFormat="1" x14ac:dyDescent="0.35"/>
    <row r="56011" s="8" customFormat="1" x14ac:dyDescent="0.35"/>
    <row r="56012" s="8" customFormat="1" x14ac:dyDescent="0.35"/>
    <row r="56013" s="8" customFormat="1" x14ac:dyDescent="0.35"/>
    <row r="56014" s="8" customFormat="1" x14ac:dyDescent="0.35"/>
    <row r="56015" s="8" customFormat="1" x14ac:dyDescent="0.35"/>
    <row r="56016" s="8" customFormat="1" x14ac:dyDescent="0.35"/>
    <row r="56017" s="8" customFormat="1" x14ac:dyDescent="0.35"/>
    <row r="56018" s="8" customFormat="1" x14ac:dyDescent="0.35"/>
    <row r="56019" s="8" customFormat="1" x14ac:dyDescent="0.35"/>
    <row r="56020" s="8" customFormat="1" x14ac:dyDescent="0.35"/>
    <row r="56021" s="8" customFormat="1" x14ac:dyDescent="0.35"/>
    <row r="56022" s="8" customFormat="1" x14ac:dyDescent="0.35"/>
    <row r="56023" s="8" customFormat="1" x14ac:dyDescent="0.35"/>
    <row r="56024" s="8" customFormat="1" x14ac:dyDescent="0.35"/>
    <row r="56025" s="8" customFormat="1" x14ac:dyDescent="0.35"/>
    <row r="56026" s="8" customFormat="1" x14ac:dyDescent="0.35"/>
    <row r="56027" s="8" customFormat="1" x14ac:dyDescent="0.35"/>
    <row r="56028" s="8" customFormat="1" x14ac:dyDescent="0.35"/>
    <row r="56029" s="8" customFormat="1" x14ac:dyDescent="0.35"/>
    <row r="56030" s="8" customFormat="1" x14ac:dyDescent="0.35"/>
    <row r="56031" s="8" customFormat="1" x14ac:dyDescent="0.35"/>
    <row r="56032" s="8" customFormat="1" x14ac:dyDescent="0.35"/>
    <row r="56033" s="8" customFormat="1" x14ac:dyDescent="0.35"/>
    <row r="56034" s="8" customFormat="1" x14ac:dyDescent="0.35"/>
    <row r="56035" s="8" customFormat="1" x14ac:dyDescent="0.35"/>
    <row r="56036" s="8" customFormat="1" x14ac:dyDescent="0.35"/>
    <row r="56037" s="8" customFormat="1" x14ac:dyDescent="0.35"/>
    <row r="56038" s="8" customFormat="1" x14ac:dyDescent="0.35"/>
    <row r="56039" s="8" customFormat="1" x14ac:dyDescent="0.35"/>
    <row r="56040" s="8" customFormat="1" x14ac:dyDescent="0.35"/>
    <row r="56041" s="8" customFormat="1" x14ac:dyDescent="0.35"/>
    <row r="56042" s="8" customFormat="1" x14ac:dyDescent="0.35"/>
    <row r="56043" s="8" customFormat="1" x14ac:dyDescent="0.35"/>
    <row r="56044" s="8" customFormat="1" x14ac:dyDescent="0.35"/>
    <row r="56045" s="8" customFormat="1" x14ac:dyDescent="0.35"/>
    <row r="56046" s="8" customFormat="1" x14ac:dyDescent="0.35"/>
    <row r="56047" s="8" customFormat="1" x14ac:dyDescent="0.35"/>
    <row r="56048" s="8" customFormat="1" x14ac:dyDescent="0.35"/>
    <row r="56049" s="8" customFormat="1" x14ac:dyDescent="0.35"/>
    <row r="56050" s="8" customFormat="1" x14ac:dyDescent="0.35"/>
    <row r="56051" s="8" customFormat="1" x14ac:dyDescent="0.35"/>
    <row r="56052" s="8" customFormat="1" x14ac:dyDescent="0.35"/>
    <row r="56053" s="8" customFormat="1" x14ac:dyDescent="0.35"/>
    <row r="56054" s="8" customFormat="1" x14ac:dyDescent="0.35"/>
    <row r="56055" s="8" customFormat="1" x14ac:dyDescent="0.35"/>
    <row r="56056" s="8" customFormat="1" x14ac:dyDescent="0.35"/>
    <row r="56057" s="8" customFormat="1" x14ac:dyDescent="0.35"/>
    <row r="56058" s="8" customFormat="1" x14ac:dyDescent="0.35"/>
    <row r="56059" s="8" customFormat="1" x14ac:dyDescent="0.35"/>
    <row r="56060" s="8" customFormat="1" x14ac:dyDescent="0.35"/>
    <row r="56061" s="8" customFormat="1" x14ac:dyDescent="0.35"/>
    <row r="56062" s="8" customFormat="1" x14ac:dyDescent="0.35"/>
    <row r="56063" s="8" customFormat="1" x14ac:dyDescent="0.35"/>
    <row r="56064" s="8" customFormat="1" x14ac:dyDescent="0.35"/>
    <row r="56065" s="8" customFormat="1" x14ac:dyDescent="0.35"/>
    <row r="56066" s="8" customFormat="1" x14ac:dyDescent="0.35"/>
    <row r="56067" s="8" customFormat="1" x14ac:dyDescent="0.35"/>
    <row r="56068" s="8" customFormat="1" x14ac:dyDescent="0.35"/>
    <row r="56069" s="8" customFormat="1" x14ac:dyDescent="0.35"/>
    <row r="56070" s="8" customFormat="1" x14ac:dyDescent="0.35"/>
    <row r="56071" s="8" customFormat="1" x14ac:dyDescent="0.35"/>
    <row r="56072" s="8" customFormat="1" x14ac:dyDescent="0.35"/>
    <row r="56073" s="8" customFormat="1" x14ac:dyDescent="0.35"/>
    <row r="56074" s="8" customFormat="1" x14ac:dyDescent="0.35"/>
    <row r="56075" s="8" customFormat="1" x14ac:dyDescent="0.35"/>
    <row r="56076" s="8" customFormat="1" x14ac:dyDescent="0.35"/>
    <row r="56077" s="8" customFormat="1" x14ac:dyDescent="0.35"/>
    <row r="56078" s="8" customFormat="1" x14ac:dyDescent="0.35"/>
    <row r="56079" s="8" customFormat="1" x14ac:dyDescent="0.35"/>
    <row r="56080" s="8" customFormat="1" x14ac:dyDescent="0.35"/>
    <row r="56081" s="8" customFormat="1" x14ac:dyDescent="0.35"/>
    <row r="56082" s="8" customFormat="1" x14ac:dyDescent="0.35"/>
    <row r="56083" s="8" customFormat="1" x14ac:dyDescent="0.35"/>
    <row r="56084" s="8" customFormat="1" x14ac:dyDescent="0.35"/>
    <row r="56085" s="8" customFormat="1" x14ac:dyDescent="0.35"/>
    <row r="56086" s="8" customFormat="1" x14ac:dyDescent="0.35"/>
    <row r="56087" s="8" customFormat="1" x14ac:dyDescent="0.35"/>
    <row r="56088" s="8" customFormat="1" x14ac:dyDescent="0.35"/>
    <row r="56089" s="8" customFormat="1" x14ac:dyDescent="0.35"/>
    <row r="56090" s="8" customFormat="1" x14ac:dyDescent="0.35"/>
    <row r="56091" s="8" customFormat="1" x14ac:dyDescent="0.35"/>
    <row r="56092" s="8" customFormat="1" x14ac:dyDescent="0.35"/>
    <row r="56093" s="8" customFormat="1" x14ac:dyDescent="0.35"/>
    <row r="56094" s="8" customFormat="1" x14ac:dyDescent="0.35"/>
    <row r="56095" s="8" customFormat="1" x14ac:dyDescent="0.35"/>
    <row r="56096" s="8" customFormat="1" x14ac:dyDescent="0.35"/>
    <row r="56097" s="8" customFormat="1" x14ac:dyDescent="0.35"/>
    <row r="56098" s="8" customFormat="1" x14ac:dyDescent="0.35"/>
    <row r="56099" s="8" customFormat="1" x14ac:dyDescent="0.35"/>
    <row r="56100" s="8" customFormat="1" x14ac:dyDescent="0.35"/>
    <row r="56101" s="8" customFormat="1" x14ac:dyDescent="0.35"/>
    <row r="56102" s="8" customFormat="1" x14ac:dyDescent="0.35"/>
    <row r="56103" s="8" customFormat="1" x14ac:dyDescent="0.35"/>
    <row r="56104" s="8" customFormat="1" x14ac:dyDescent="0.35"/>
    <row r="56105" s="8" customFormat="1" x14ac:dyDescent="0.35"/>
    <row r="56106" s="8" customFormat="1" x14ac:dyDescent="0.35"/>
    <row r="56107" s="8" customFormat="1" x14ac:dyDescent="0.35"/>
    <row r="56108" s="8" customFormat="1" x14ac:dyDescent="0.35"/>
    <row r="56109" s="8" customFormat="1" x14ac:dyDescent="0.35"/>
    <row r="56110" s="8" customFormat="1" x14ac:dyDescent="0.35"/>
    <row r="56111" s="8" customFormat="1" x14ac:dyDescent="0.35"/>
    <row r="56112" s="8" customFormat="1" x14ac:dyDescent="0.35"/>
    <row r="56113" s="8" customFormat="1" x14ac:dyDescent="0.35"/>
    <row r="56114" s="8" customFormat="1" x14ac:dyDescent="0.35"/>
    <row r="56115" s="8" customFormat="1" x14ac:dyDescent="0.35"/>
    <row r="56116" s="8" customFormat="1" x14ac:dyDescent="0.35"/>
    <row r="56117" s="8" customFormat="1" x14ac:dyDescent="0.35"/>
    <row r="56118" s="8" customFormat="1" x14ac:dyDescent="0.35"/>
    <row r="56119" s="8" customFormat="1" x14ac:dyDescent="0.35"/>
    <row r="56120" s="8" customFormat="1" x14ac:dyDescent="0.35"/>
    <row r="56121" s="8" customFormat="1" x14ac:dyDescent="0.35"/>
    <row r="56122" s="8" customFormat="1" x14ac:dyDescent="0.35"/>
    <row r="56123" s="8" customFormat="1" x14ac:dyDescent="0.35"/>
    <row r="56124" s="8" customFormat="1" x14ac:dyDescent="0.35"/>
    <row r="56125" s="8" customFormat="1" x14ac:dyDescent="0.35"/>
    <row r="56126" s="8" customFormat="1" x14ac:dyDescent="0.35"/>
    <row r="56127" s="8" customFormat="1" x14ac:dyDescent="0.35"/>
    <row r="56128" s="8" customFormat="1" x14ac:dyDescent="0.35"/>
    <row r="56129" s="8" customFormat="1" x14ac:dyDescent="0.35"/>
    <row r="56130" s="8" customFormat="1" x14ac:dyDescent="0.35"/>
    <row r="56131" s="8" customFormat="1" x14ac:dyDescent="0.35"/>
    <row r="56132" s="8" customFormat="1" x14ac:dyDescent="0.35"/>
    <row r="56133" s="8" customFormat="1" x14ac:dyDescent="0.35"/>
    <row r="56134" s="8" customFormat="1" x14ac:dyDescent="0.35"/>
    <row r="56135" s="8" customFormat="1" x14ac:dyDescent="0.35"/>
    <row r="56136" s="8" customFormat="1" x14ac:dyDescent="0.35"/>
    <row r="56137" s="8" customFormat="1" x14ac:dyDescent="0.35"/>
    <row r="56138" s="8" customFormat="1" x14ac:dyDescent="0.35"/>
    <row r="56139" s="8" customFormat="1" x14ac:dyDescent="0.35"/>
    <row r="56140" s="8" customFormat="1" x14ac:dyDescent="0.35"/>
    <row r="56141" s="8" customFormat="1" x14ac:dyDescent="0.35"/>
    <row r="56142" s="8" customFormat="1" x14ac:dyDescent="0.35"/>
    <row r="56143" s="8" customFormat="1" x14ac:dyDescent="0.35"/>
    <row r="56144" s="8" customFormat="1" x14ac:dyDescent="0.35"/>
    <row r="56145" s="8" customFormat="1" x14ac:dyDescent="0.35"/>
    <row r="56146" s="8" customFormat="1" x14ac:dyDescent="0.35"/>
    <row r="56147" s="8" customFormat="1" x14ac:dyDescent="0.35"/>
    <row r="56148" s="8" customFormat="1" x14ac:dyDescent="0.35"/>
    <row r="56149" s="8" customFormat="1" x14ac:dyDescent="0.35"/>
    <row r="56150" s="8" customFormat="1" x14ac:dyDescent="0.35"/>
    <row r="56151" s="8" customFormat="1" x14ac:dyDescent="0.35"/>
    <row r="56152" s="8" customFormat="1" x14ac:dyDescent="0.35"/>
    <row r="56153" s="8" customFormat="1" x14ac:dyDescent="0.35"/>
    <row r="56154" s="8" customFormat="1" x14ac:dyDescent="0.35"/>
    <row r="56155" s="8" customFormat="1" x14ac:dyDescent="0.35"/>
    <row r="56156" s="8" customFormat="1" x14ac:dyDescent="0.35"/>
    <row r="56157" s="8" customFormat="1" x14ac:dyDescent="0.35"/>
    <row r="56158" s="8" customFormat="1" x14ac:dyDescent="0.35"/>
    <row r="56159" s="8" customFormat="1" x14ac:dyDescent="0.35"/>
    <row r="56160" s="8" customFormat="1" x14ac:dyDescent="0.35"/>
    <row r="56161" s="8" customFormat="1" x14ac:dyDescent="0.35"/>
    <row r="56162" s="8" customFormat="1" x14ac:dyDescent="0.35"/>
    <row r="56163" s="8" customFormat="1" x14ac:dyDescent="0.35"/>
    <row r="56164" s="8" customFormat="1" x14ac:dyDescent="0.35"/>
    <row r="56165" s="8" customFormat="1" x14ac:dyDescent="0.35"/>
    <row r="56166" s="8" customFormat="1" x14ac:dyDescent="0.35"/>
    <row r="56167" s="8" customFormat="1" x14ac:dyDescent="0.35"/>
    <row r="56168" s="8" customFormat="1" x14ac:dyDescent="0.35"/>
    <row r="56169" s="8" customFormat="1" x14ac:dyDescent="0.35"/>
    <row r="56170" s="8" customFormat="1" x14ac:dyDescent="0.35"/>
    <row r="56171" s="8" customFormat="1" x14ac:dyDescent="0.35"/>
    <row r="56172" s="8" customFormat="1" x14ac:dyDescent="0.35"/>
    <row r="56173" s="8" customFormat="1" x14ac:dyDescent="0.35"/>
    <row r="56174" s="8" customFormat="1" x14ac:dyDescent="0.35"/>
    <row r="56175" s="8" customFormat="1" x14ac:dyDescent="0.35"/>
    <row r="56176" s="8" customFormat="1" x14ac:dyDescent="0.35"/>
    <row r="56177" s="8" customFormat="1" x14ac:dyDescent="0.35"/>
    <row r="56178" s="8" customFormat="1" x14ac:dyDescent="0.35"/>
    <row r="56179" s="8" customFormat="1" x14ac:dyDescent="0.35"/>
    <row r="56180" s="8" customFormat="1" x14ac:dyDescent="0.35"/>
    <row r="56181" s="8" customFormat="1" x14ac:dyDescent="0.35"/>
    <row r="56182" s="8" customFormat="1" x14ac:dyDescent="0.35"/>
    <row r="56183" s="8" customFormat="1" x14ac:dyDescent="0.35"/>
    <row r="56184" s="8" customFormat="1" x14ac:dyDescent="0.35"/>
    <row r="56185" s="8" customFormat="1" x14ac:dyDescent="0.35"/>
    <row r="56186" s="8" customFormat="1" x14ac:dyDescent="0.35"/>
    <row r="56187" s="8" customFormat="1" x14ac:dyDescent="0.35"/>
    <row r="56188" s="8" customFormat="1" x14ac:dyDescent="0.35"/>
    <row r="56189" s="8" customFormat="1" x14ac:dyDescent="0.35"/>
    <row r="56190" s="8" customFormat="1" x14ac:dyDescent="0.35"/>
    <row r="56191" s="8" customFormat="1" x14ac:dyDescent="0.35"/>
    <row r="56192" s="8" customFormat="1" x14ac:dyDescent="0.35"/>
    <row r="56193" s="8" customFormat="1" x14ac:dyDescent="0.35"/>
    <row r="56194" s="8" customFormat="1" x14ac:dyDescent="0.35"/>
    <row r="56195" s="8" customFormat="1" x14ac:dyDescent="0.35"/>
    <row r="56196" s="8" customFormat="1" x14ac:dyDescent="0.35"/>
    <row r="56197" s="8" customFormat="1" x14ac:dyDescent="0.35"/>
    <row r="56198" s="8" customFormat="1" x14ac:dyDescent="0.35"/>
    <row r="56199" s="8" customFormat="1" x14ac:dyDescent="0.35"/>
    <row r="56200" s="8" customFormat="1" x14ac:dyDescent="0.35"/>
    <row r="56201" s="8" customFormat="1" x14ac:dyDescent="0.35"/>
    <row r="56202" s="8" customFormat="1" x14ac:dyDescent="0.35"/>
    <row r="56203" s="8" customFormat="1" x14ac:dyDescent="0.35"/>
    <row r="56204" s="8" customFormat="1" x14ac:dyDescent="0.35"/>
    <row r="56205" s="8" customFormat="1" x14ac:dyDescent="0.35"/>
    <row r="56206" s="8" customFormat="1" x14ac:dyDescent="0.35"/>
    <row r="56207" s="8" customFormat="1" x14ac:dyDescent="0.35"/>
    <row r="56208" s="8" customFormat="1" x14ac:dyDescent="0.35"/>
    <row r="56209" s="8" customFormat="1" x14ac:dyDescent="0.35"/>
    <row r="56210" s="8" customFormat="1" x14ac:dyDescent="0.35"/>
    <row r="56211" s="8" customFormat="1" x14ac:dyDescent="0.35"/>
    <row r="56212" s="8" customFormat="1" x14ac:dyDescent="0.35"/>
    <row r="56213" s="8" customFormat="1" x14ac:dyDescent="0.35"/>
    <row r="56214" s="8" customFormat="1" x14ac:dyDescent="0.35"/>
    <row r="56215" s="8" customFormat="1" x14ac:dyDescent="0.35"/>
    <row r="56216" s="8" customFormat="1" x14ac:dyDescent="0.35"/>
    <row r="56217" s="8" customFormat="1" x14ac:dyDescent="0.35"/>
    <row r="56218" s="8" customFormat="1" x14ac:dyDescent="0.35"/>
    <row r="56219" s="8" customFormat="1" x14ac:dyDescent="0.35"/>
    <row r="56220" s="8" customFormat="1" x14ac:dyDescent="0.35"/>
    <row r="56221" s="8" customFormat="1" x14ac:dyDescent="0.35"/>
    <row r="56222" s="8" customFormat="1" x14ac:dyDescent="0.35"/>
    <row r="56223" s="8" customFormat="1" x14ac:dyDescent="0.35"/>
    <row r="56224" s="8" customFormat="1" x14ac:dyDescent="0.35"/>
    <row r="56225" s="8" customFormat="1" x14ac:dyDescent="0.35"/>
    <row r="56226" s="8" customFormat="1" x14ac:dyDescent="0.35"/>
    <row r="56227" s="8" customFormat="1" x14ac:dyDescent="0.35"/>
    <row r="56228" s="8" customFormat="1" x14ac:dyDescent="0.35"/>
    <row r="56229" s="8" customFormat="1" x14ac:dyDescent="0.35"/>
    <row r="56230" s="8" customFormat="1" x14ac:dyDescent="0.35"/>
    <row r="56231" s="8" customFormat="1" x14ac:dyDescent="0.35"/>
    <row r="56232" s="8" customFormat="1" x14ac:dyDescent="0.35"/>
    <row r="56233" s="8" customFormat="1" x14ac:dyDescent="0.35"/>
    <row r="56234" s="8" customFormat="1" x14ac:dyDescent="0.35"/>
    <row r="56235" s="8" customFormat="1" x14ac:dyDescent="0.35"/>
    <row r="56236" s="8" customFormat="1" x14ac:dyDescent="0.35"/>
    <row r="56237" s="8" customFormat="1" x14ac:dyDescent="0.35"/>
    <row r="56238" s="8" customFormat="1" x14ac:dyDescent="0.35"/>
    <row r="56239" s="8" customFormat="1" x14ac:dyDescent="0.35"/>
    <row r="56240" s="8" customFormat="1" x14ac:dyDescent="0.35"/>
    <row r="56241" s="8" customFormat="1" x14ac:dyDescent="0.35"/>
    <row r="56242" s="8" customFormat="1" x14ac:dyDescent="0.35"/>
    <row r="56243" s="8" customFormat="1" x14ac:dyDescent="0.35"/>
    <row r="56244" s="8" customFormat="1" x14ac:dyDescent="0.35"/>
    <row r="56245" s="8" customFormat="1" x14ac:dyDescent="0.35"/>
    <row r="56246" s="8" customFormat="1" x14ac:dyDescent="0.35"/>
    <row r="56247" s="8" customFormat="1" x14ac:dyDescent="0.35"/>
    <row r="56248" s="8" customFormat="1" x14ac:dyDescent="0.35"/>
    <row r="56249" s="8" customFormat="1" x14ac:dyDescent="0.35"/>
    <row r="56250" s="8" customFormat="1" x14ac:dyDescent="0.35"/>
    <row r="56251" s="8" customFormat="1" x14ac:dyDescent="0.35"/>
    <row r="56252" s="8" customFormat="1" x14ac:dyDescent="0.35"/>
    <row r="56253" s="8" customFormat="1" x14ac:dyDescent="0.35"/>
    <row r="56254" s="8" customFormat="1" x14ac:dyDescent="0.35"/>
    <row r="56255" s="8" customFormat="1" x14ac:dyDescent="0.35"/>
    <row r="56256" s="8" customFormat="1" x14ac:dyDescent="0.35"/>
    <row r="56257" s="8" customFormat="1" x14ac:dyDescent="0.35"/>
    <row r="56258" s="8" customFormat="1" x14ac:dyDescent="0.35"/>
    <row r="56259" s="8" customFormat="1" x14ac:dyDescent="0.35"/>
    <row r="56260" s="8" customFormat="1" x14ac:dyDescent="0.35"/>
    <row r="56261" s="8" customFormat="1" x14ac:dyDescent="0.35"/>
    <row r="56262" s="8" customFormat="1" x14ac:dyDescent="0.35"/>
    <row r="56263" s="8" customFormat="1" x14ac:dyDescent="0.35"/>
    <row r="56264" s="8" customFormat="1" x14ac:dyDescent="0.35"/>
    <row r="56265" s="8" customFormat="1" x14ac:dyDescent="0.35"/>
    <row r="56266" s="8" customFormat="1" x14ac:dyDescent="0.35"/>
    <row r="56267" s="8" customFormat="1" x14ac:dyDescent="0.35"/>
    <row r="56268" s="8" customFormat="1" x14ac:dyDescent="0.35"/>
    <row r="56269" s="8" customFormat="1" x14ac:dyDescent="0.35"/>
    <row r="56270" s="8" customFormat="1" x14ac:dyDescent="0.35"/>
    <row r="56271" s="8" customFormat="1" x14ac:dyDescent="0.35"/>
    <row r="56272" s="8" customFormat="1" x14ac:dyDescent="0.35"/>
    <row r="56273" s="8" customFormat="1" x14ac:dyDescent="0.35"/>
    <row r="56274" s="8" customFormat="1" x14ac:dyDescent="0.35"/>
    <row r="56275" s="8" customFormat="1" x14ac:dyDescent="0.35"/>
    <row r="56276" s="8" customFormat="1" x14ac:dyDescent="0.35"/>
    <row r="56277" s="8" customFormat="1" x14ac:dyDescent="0.35"/>
    <row r="56278" s="8" customFormat="1" x14ac:dyDescent="0.35"/>
    <row r="56279" s="8" customFormat="1" x14ac:dyDescent="0.35"/>
    <row r="56280" s="8" customFormat="1" x14ac:dyDescent="0.35"/>
    <row r="56281" s="8" customFormat="1" x14ac:dyDescent="0.35"/>
    <row r="56282" s="8" customFormat="1" x14ac:dyDescent="0.35"/>
    <row r="56283" s="8" customFormat="1" x14ac:dyDescent="0.35"/>
    <row r="56284" s="8" customFormat="1" x14ac:dyDescent="0.35"/>
    <row r="56285" s="8" customFormat="1" x14ac:dyDescent="0.35"/>
    <row r="56286" s="8" customFormat="1" x14ac:dyDescent="0.35"/>
    <row r="56287" s="8" customFormat="1" x14ac:dyDescent="0.35"/>
    <row r="56288" s="8" customFormat="1" x14ac:dyDescent="0.35"/>
    <row r="56289" s="8" customFormat="1" x14ac:dyDescent="0.35"/>
    <row r="56290" s="8" customFormat="1" x14ac:dyDescent="0.35"/>
    <row r="56291" s="8" customFormat="1" x14ac:dyDescent="0.35"/>
    <row r="56292" s="8" customFormat="1" x14ac:dyDescent="0.35"/>
    <row r="56293" s="8" customFormat="1" x14ac:dyDescent="0.35"/>
    <row r="56294" s="8" customFormat="1" x14ac:dyDescent="0.35"/>
    <row r="56295" s="8" customFormat="1" x14ac:dyDescent="0.35"/>
    <row r="56296" s="8" customFormat="1" x14ac:dyDescent="0.35"/>
    <row r="56297" s="8" customFormat="1" x14ac:dyDescent="0.35"/>
    <row r="56298" s="8" customFormat="1" x14ac:dyDescent="0.35"/>
    <row r="56299" s="8" customFormat="1" x14ac:dyDescent="0.35"/>
    <row r="56300" s="8" customFormat="1" x14ac:dyDescent="0.35"/>
    <row r="56301" s="8" customFormat="1" x14ac:dyDescent="0.35"/>
    <row r="56302" s="8" customFormat="1" x14ac:dyDescent="0.35"/>
    <row r="56303" s="8" customFormat="1" x14ac:dyDescent="0.35"/>
    <row r="56304" s="8" customFormat="1" x14ac:dyDescent="0.35"/>
    <row r="56305" s="8" customFormat="1" x14ac:dyDescent="0.35"/>
    <row r="56306" s="8" customFormat="1" x14ac:dyDescent="0.35"/>
    <row r="56307" s="8" customFormat="1" x14ac:dyDescent="0.35"/>
    <row r="56308" s="8" customFormat="1" x14ac:dyDescent="0.35"/>
    <row r="56309" s="8" customFormat="1" x14ac:dyDescent="0.35"/>
    <row r="56310" s="8" customFormat="1" x14ac:dyDescent="0.35"/>
    <row r="56311" s="8" customFormat="1" x14ac:dyDescent="0.35"/>
    <row r="56312" s="8" customFormat="1" x14ac:dyDescent="0.35"/>
    <row r="56313" s="8" customFormat="1" x14ac:dyDescent="0.35"/>
    <row r="56314" s="8" customFormat="1" x14ac:dyDescent="0.35"/>
    <row r="56315" s="8" customFormat="1" x14ac:dyDescent="0.35"/>
    <row r="56316" s="8" customFormat="1" x14ac:dyDescent="0.35"/>
    <row r="56317" s="8" customFormat="1" x14ac:dyDescent="0.35"/>
    <row r="56318" s="8" customFormat="1" x14ac:dyDescent="0.35"/>
    <row r="56319" s="8" customFormat="1" x14ac:dyDescent="0.35"/>
    <row r="56320" s="8" customFormat="1" x14ac:dyDescent="0.35"/>
    <row r="56321" s="8" customFormat="1" x14ac:dyDescent="0.35"/>
    <row r="56322" s="8" customFormat="1" x14ac:dyDescent="0.35"/>
    <row r="56323" s="8" customFormat="1" x14ac:dyDescent="0.35"/>
    <row r="56324" s="8" customFormat="1" x14ac:dyDescent="0.35"/>
    <row r="56325" s="8" customFormat="1" x14ac:dyDescent="0.35"/>
    <row r="56326" s="8" customFormat="1" x14ac:dyDescent="0.35"/>
    <row r="56327" s="8" customFormat="1" x14ac:dyDescent="0.35"/>
    <row r="56328" s="8" customFormat="1" x14ac:dyDescent="0.35"/>
    <row r="56329" s="8" customFormat="1" x14ac:dyDescent="0.35"/>
    <row r="56330" s="8" customFormat="1" x14ac:dyDescent="0.35"/>
    <row r="56331" s="8" customFormat="1" x14ac:dyDescent="0.35"/>
    <row r="56332" s="8" customFormat="1" x14ac:dyDescent="0.35"/>
    <row r="56333" s="8" customFormat="1" x14ac:dyDescent="0.35"/>
    <row r="56334" s="8" customFormat="1" x14ac:dyDescent="0.35"/>
    <row r="56335" s="8" customFormat="1" x14ac:dyDescent="0.35"/>
    <row r="56336" s="8" customFormat="1" x14ac:dyDescent="0.35"/>
    <row r="56337" s="8" customFormat="1" x14ac:dyDescent="0.35"/>
    <row r="56338" s="8" customFormat="1" x14ac:dyDescent="0.35"/>
    <row r="56339" s="8" customFormat="1" x14ac:dyDescent="0.35"/>
    <row r="56340" s="8" customFormat="1" x14ac:dyDescent="0.35"/>
    <row r="56341" s="8" customFormat="1" x14ac:dyDescent="0.35"/>
    <row r="56342" s="8" customFormat="1" x14ac:dyDescent="0.35"/>
    <row r="56343" s="8" customFormat="1" x14ac:dyDescent="0.35"/>
    <row r="56344" s="8" customFormat="1" x14ac:dyDescent="0.35"/>
    <row r="56345" s="8" customFormat="1" x14ac:dyDescent="0.35"/>
    <row r="56346" s="8" customFormat="1" x14ac:dyDescent="0.35"/>
    <row r="56347" s="8" customFormat="1" x14ac:dyDescent="0.35"/>
    <row r="56348" s="8" customFormat="1" x14ac:dyDescent="0.35"/>
    <row r="56349" s="8" customFormat="1" x14ac:dyDescent="0.35"/>
    <row r="56350" s="8" customFormat="1" x14ac:dyDescent="0.35"/>
    <row r="56351" s="8" customFormat="1" x14ac:dyDescent="0.35"/>
    <row r="56352" s="8" customFormat="1" x14ac:dyDescent="0.35"/>
    <row r="56353" s="8" customFormat="1" x14ac:dyDescent="0.35"/>
    <row r="56354" s="8" customFormat="1" x14ac:dyDescent="0.35"/>
    <row r="56355" s="8" customFormat="1" x14ac:dyDescent="0.35"/>
    <row r="56356" s="8" customFormat="1" x14ac:dyDescent="0.35"/>
    <row r="56357" s="8" customFormat="1" x14ac:dyDescent="0.35"/>
    <row r="56358" s="8" customFormat="1" x14ac:dyDescent="0.35"/>
    <row r="56359" s="8" customFormat="1" x14ac:dyDescent="0.35"/>
    <row r="56360" s="8" customFormat="1" x14ac:dyDescent="0.35"/>
    <row r="56361" s="8" customFormat="1" x14ac:dyDescent="0.35"/>
    <row r="56362" s="8" customFormat="1" x14ac:dyDescent="0.35"/>
    <row r="56363" s="8" customFormat="1" x14ac:dyDescent="0.35"/>
    <row r="56364" s="8" customFormat="1" x14ac:dyDescent="0.35"/>
    <row r="56365" s="8" customFormat="1" x14ac:dyDescent="0.35"/>
    <row r="56366" s="8" customFormat="1" x14ac:dyDescent="0.35"/>
    <row r="56367" s="8" customFormat="1" x14ac:dyDescent="0.35"/>
    <row r="56368" s="8" customFormat="1" x14ac:dyDescent="0.35"/>
    <row r="56369" s="8" customFormat="1" x14ac:dyDescent="0.35"/>
    <row r="56370" s="8" customFormat="1" x14ac:dyDescent="0.35"/>
    <row r="56371" s="8" customFormat="1" x14ac:dyDescent="0.35"/>
    <row r="56372" s="8" customFormat="1" x14ac:dyDescent="0.35"/>
    <row r="56373" s="8" customFormat="1" x14ac:dyDescent="0.35"/>
    <row r="56374" s="8" customFormat="1" x14ac:dyDescent="0.35"/>
    <row r="56375" s="8" customFormat="1" x14ac:dyDescent="0.35"/>
    <row r="56376" s="8" customFormat="1" x14ac:dyDescent="0.35"/>
    <row r="56377" s="8" customFormat="1" x14ac:dyDescent="0.35"/>
    <row r="56378" s="8" customFormat="1" x14ac:dyDescent="0.35"/>
    <row r="56379" s="8" customFormat="1" x14ac:dyDescent="0.35"/>
    <row r="56380" s="8" customFormat="1" x14ac:dyDescent="0.35"/>
    <row r="56381" s="8" customFormat="1" x14ac:dyDescent="0.35"/>
    <row r="56382" s="8" customFormat="1" x14ac:dyDescent="0.35"/>
    <row r="56383" s="8" customFormat="1" x14ac:dyDescent="0.35"/>
    <row r="56384" s="8" customFormat="1" x14ac:dyDescent="0.35"/>
    <row r="56385" s="8" customFormat="1" x14ac:dyDescent="0.35"/>
    <row r="56386" s="8" customFormat="1" x14ac:dyDescent="0.35"/>
    <row r="56387" s="8" customFormat="1" x14ac:dyDescent="0.35"/>
    <row r="56388" s="8" customFormat="1" x14ac:dyDescent="0.35"/>
    <row r="56389" s="8" customFormat="1" x14ac:dyDescent="0.35"/>
    <row r="56390" s="8" customFormat="1" x14ac:dyDescent="0.35"/>
    <row r="56391" s="8" customFormat="1" x14ac:dyDescent="0.35"/>
    <row r="56392" s="8" customFormat="1" x14ac:dyDescent="0.35"/>
    <row r="56393" s="8" customFormat="1" x14ac:dyDescent="0.35"/>
    <row r="56394" s="8" customFormat="1" x14ac:dyDescent="0.35"/>
    <row r="56395" s="8" customFormat="1" x14ac:dyDescent="0.35"/>
    <row r="56396" s="8" customFormat="1" x14ac:dyDescent="0.35"/>
    <row r="56397" s="8" customFormat="1" x14ac:dyDescent="0.35"/>
    <row r="56398" s="8" customFormat="1" x14ac:dyDescent="0.35"/>
    <row r="56399" s="8" customFormat="1" x14ac:dyDescent="0.35"/>
    <row r="56400" s="8" customFormat="1" x14ac:dyDescent="0.35"/>
    <row r="56401" s="8" customFormat="1" x14ac:dyDescent="0.35"/>
    <row r="56402" s="8" customFormat="1" x14ac:dyDescent="0.35"/>
    <row r="56403" s="8" customFormat="1" x14ac:dyDescent="0.35"/>
    <row r="56404" s="8" customFormat="1" x14ac:dyDescent="0.35"/>
    <row r="56405" s="8" customFormat="1" x14ac:dyDescent="0.35"/>
    <row r="56406" s="8" customFormat="1" x14ac:dyDescent="0.35"/>
    <row r="56407" s="8" customFormat="1" x14ac:dyDescent="0.35"/>
    <row r="56408" s="8" customFormat="1" x14ac:dyDescent="0.35"/>
    <row r="56409" s="8" customFormat="1" x14ac:dyDescent="0.35"/>
    <row r="56410" s="8" customFormat="1" x14ac:dyDescent="0.35"/>
    <row r="56411" s="8" customFormat="1" x14ac:dyDescent="0.35"/>
    <row r="56412" s="8" customFormat="1" x14ac:dyDescent="0.35"/>
    <row r="56413" s="8" customFormat="1" x14ac:dyDescent="0.35"/>
    <row r="56414" s="8" customFormat="1" x14ac:dyDescent="0.35"/>
    <row r="56415" s="8" customFormat="1" x14ac:dyDescent="0.35"/>
    <row r="56416" s="8" customFormat="1" x14ac:dyDescent="0.35"/>
    <row r="56417" s="8" customFormat="1" x14ac:dyDescent="0.35"/>
    <row r="56418" s="8" customFormat="1" x14ac:dyDescent="0.35"/>
    <row r="56419" s="8" customFormat="1" x14ac:dyDescent="0.35"/>
    <row r="56420" s="8" customFormat="1" x14ac:dyDescent="0.35"/>
    <row r="56421" s="8" customFormat="1" x14ac:dyDescent="0.35"/>
    <row r="56422" s="8" customFormat="1" x14ac:dyDescent="0.35"/>
    <row r="56423" s="8" customFormat="1" x14ac:dyDescent="0.35"/>
    <row r="56424" s="8" customFormat="1" x14ac:dyDescent="0.35"/>
    <row r="56425" s="8" customFormat="1" x14ac:dyDescent="0.35"/>
    <row r="56426" s="8" customFormat="1" x14ac:dyDescent="0.35"/>
    <row r="56427" s="8" customFormat="1" x14ac:dyDescent="0.35"/>
    <row r="56428" s="8" customFormat="1" x14ac:dyDescent="0.35"/>
    <row r="56429" s="8" customFormat="1" x14ac:dyDescent="0.35"/>
    <row r="56430" s="8" customFormat="1" x14ac:dyDescent="0.35"/>
    <row r="56431" s="8" customFormat="1" x14ac:dyDescent="0.35"/>
    <row r="56432" s="8" customFormat="1" x14ac:dyDescent="0.35"/>
    <row r="56433" s="8" customFormat="1" x14ac:dyDescent="0.35"/>
    <row r="56434" s="8" customFormat="1" x14ac:dyDescent="0.35"/>
    <row r="56435" s="8" customFormat="1" x14ac:dyDescent="0.35"/>
    <row r="56436" s="8" customFormat="1" x14ac:dyDescent="0.35"/>
    <row r="56437" s="8" customFormat="1" x14ac:dyDescent="0.35"/>
    <row r="56438" s="8" customFormat="1" x14ac:dyDescent="0.35"/>
    <row r="56439" s="8" customFormat="1" x14ac:dyDescent="0.35"/>
    <row r="56440" s="8" customFormat="1" x14ac:dyDescent="0.35"/>
    <row r="56441" s="8" customFormat="1" x14ac:dyDescent="0.35"/>
    <row r="56442" s="8" customFormat="1" x14ac:dyDescent="0.35"/>
    <row r="56443" s="8" customFormat="1" x14ac:dyDescent="0.35"/>
    <row r="56444" s="8" customFormat="1" x14ac:dyDescent="0.35"/>
    <row r="56445" s="8" customFormat="1" x14ac:dyDescent="0.35"/>
    <row r="56446" s="8" customFormat="1" x14ac:dyDescent="0.35"/>
    <row r="56447" s="8" customFormat="1" x14ac:dyDescent="0.35"/>
    <row r="56448" s="8" customFormat="1" x14ac:dyDescent="0.35"/>
    <row r="56449" s="8" customFormat="1" x14ac:dyDescent="0.35"/>
    <row r="56450" s="8" customFormat="1" x14ac:dyDescent="0.35"/>
    <row r="56451" s="8" customFormat="1" x14ac:dyDescent="0.35"/>
    <row r="56452" s="8" customFormat="1" x14ac:dyDescent="0.35"/>
    <row r="56453" s="8" customFormat="1" x14ac:dyDescent="0.35"/>
    <row r="56454" s="8" customFormat="1" x14ac:dyDescent="0.35"/>
    <row r="56455" s="8" customFormat="1" x14ac:dyDescent="0.35"/>
    <row r="56456" s="8" customFormat="1" x14ac:dyDescent="0.35"/>
    <row r="56457" s="8" customFormat="1" x14ac:dyDescent="0.35"/>
    <row r="56458" s="8" customFormat="1" x14ac:dyDescent="0.35"/>
    <row r="56459" s="8" customFormat="1" x14ac:dyDescent="0.35"/>
    <row r="56460" s="8" customFormat="1" x14ac:dyDescent="0.35"/>
    <row r="56461" s="8" customFormat="1" x14ac:dyDescent="0.35"/>
    <row r="56462" s="8" customFormat="1" x14ac:dyDescent="0.35"/>
    <row r="56463" s="8" customFormat="1" x14ac:dyDescent="0.35"/>
    <row r="56464" s="8" customFormat="1" x14ac:dyDescent="0.35"/>
    <row r="56465" s="8" customFormat="1" x14ac:dyDescent="0.35"/>
    <row r="56466" s="8" customFormat="1" x14ac:dyDescent="0.35"/>
    <row r="56467" s="8" customFormat="1" x14ac:dyDescent="0.35"/>
    <row r="56468" s="8" customFormat="1" x14ac:dyDescent="0.35"/>
    <row r="56469" s="8" customFormat="1" x14ac:dyDescent="0.35"/>
    <row r="56470" s="8" customFormat="1" x14ac:dyDescent="0.35"/>
    <row r="56471" s="8" customFormat="1" x14ac:dyDescent="0.35"/>
    <row r="56472" s="8" customFormat="1" x14ac:dyDescent="0.35"/>
    <row r="56473" s="8" customFormat="1" x14ac:dyDescent="0.35"/>
    <row r="56474" s="8" customFormat="1" x14ac:dyDescent="0.35"/>
    <row r="56475" s="8" customFormat="1" x14ac:dyDescent="0.35"/>
    <row r="56476" s="8" customFormat="1" x14ac:dyDescent="0.35"/>
    <row r="56477" s="8" customFormat="1" x14ac:dyDescent="0.35"/>
    <row r="56478" s="8" customFormat="1" x14ac:dyDescent="0.35"/>
    <row r="56479" s="8" customFormat="1" x14ac:dyDescent="0.35"/>
    <row r="56480" s="8" customFormat="1" x14ac:dyDescent="0.35"/>
    <row r="56481" s="8" customFormat="1" x14ac:dyDescent="0.35"/>
    <row r="56482" s="8" customFormat="1" x14ac:dyDescent="0.35"/>
    <row r="56483" s="8" customFormat="1" x14ac:dyDescent="0.35"/>
    <row r="56484" s="8" customFormat="1" x14ac:dyDescent="0.35"/>
    <row r="56485" s="8" customFormat="1" x14ac:dyDescent="0.35"/>
    <row r="56486" s="8" customFormat="1" x14ac:dyDescent="0.35"/>
    <row r="56487" s="8" customFormat="1" x14ac:dyDescent="0.35"/>
    <row r="56488" s="8" customFormat="1" x14ac:dyDescent="0.35"/>
    <row r="56489" s="8" customFormat="1" x14ac:dyDescent="0.35"/>
    <row r="56490" s="8" customFormat="1" x14ac:dyDescent="0.35"/>
    <row r="56491" s="8" customFormat="1" x14ac:dyDescent="0.35"/>
    <row r="56492" s="8" customFormat="1" x14ac:dyDescent="0.35"/>
    <row r="56493" s="8" customFormat="1" x14ac:dyDescent="0.35"/>
    <row r="56494" s="8" customFormat="1" x14ac:dyDescent="0.35"/>
    <row r="56495" s="8" customFormat="1" x14ac:dyDescent="0.35"/>
    <row r="56496" s="8" customFormat="1" x14ac:dyDescent="0.35"/>
    <row r="56497" s="8" customFormat="1" x14ac:dyDescent="0.35"/>
    <row r="56498" s="8" customFormat="1" x14ac:dyDescent="0.35"/>
    <row r="56499" s="8" customFormat="1" x14ac:dyDescent="0.35"/>
    <row r="56500" s="8" customFormat="1" x14ac:dyDescent="0.35"/>
    <row r="56501" s="8" customFormat="1" x14ac:dyDescent="0.35"/>
    <row r="56502" s="8" customFormat="1" x14ac:dyDescent="0.35"/>
    <row r="56503" s="8" customFormat="1" x14ac:dyDescent="0.35"/>
    <row r="56504" s="8" customFormat="1" x14ac:dyDescent="0.35"/>
    <row r="56505" s="8" customFormat="1" x14ac:dyDescent="0.35"/>
    <row r="56506" s="8" customFormat="1" x14ac:dyDescent="0.35"/>
    <row r="56507" s="8" customFormat="1" x14ac:dyDescent="0.35"/>
    <row r="56508" s="8" customFormat="1" x14ac:dyDescent="0.35"/>
    <row r="56509" s="8" customFormat="1" x14ac:dyDescent="0.35"/>
    <row r="56510" s="8" customFormat="1" x14ac:dyDescent="0.35"/>
    <row r="56511" s="8" customFormat="1" x14ac:dyDescent="0.35"/>
    <row r="56512" s="8" customFormat="1" x14ac:dyDescent="0.35"/>
    <row r="56513" s="8" customFormat="1" x14ac:dyDescent="0.35"/>
    <row r="56514" s="8" customFormat="1" x14ac:dyDescent="0.35"/>
    <row r="56515" s="8" customFormat="1" x14ac:dyDescent="0.35"/>
    <row r="56516" s="8" customFormat="1" x14ac:dyDescent="0.35"/>
    <row r="56517" s="8" customFormat="1" x14ac:dyDescent="0.35"/>
    <row r="56518" s="8" customFormat="1" x14ac:dyDescent="0.35"/>
    <row r="56519" s="8" customFormat="1" x14ac:dyDescent="0.35"/>
    <row r="56520" s="8" customFormat="1" x14ac:dyDescent="0.35"/>
    <row r="56521" s="8" customFormat="1" x14ac:dyDescent="0.35"/>
    <row r="56522" s="8" customFormat="1" x14ac:dyDescent="0.35"/>
    <row r="56523" s="8" customFormat="1" x14ac:dyDescent="0.35"/>
    <row r="56524" s="8" customFormat="1" x14ac:dyDescent="0.35"/>
    <row r="56525" s="8" customFormat="1" x14ac:dyDescent="0.35"/>
    <row r="56526" s="8" customFormat="1" x14ac:dyDescent="0.35"/>
    <row r="56527" s="8" customFormat="1" x14ac:dyDescent="0.35"/>
    <row r="56528" s="8" customFormat="1" x14ac:dyDescent="0.35"/>
    <row r="56529" s="8" customFormat="1" x14ac:dyDescent="0.35"/>
    <row r="56530" s="8" customFormat="1" x14ac:dyDescent="0.35"/>
    <row r="56531" s="8" customFormat="1" x14ac:dyDescent="0.35"/>
    <row r="56532" s="8" customFormat="1" x14ac:dyDescent="0.35"/>
    <row r="56533" s="8" customFormat="1" x14ac:dyDescent="0.35"/>
    <row r="56534" s="8" customFormat="1" x14ac:dyDescent="0.35"/>
    <row r="56535" s="8" customFormat="1" x14ac:dyDescent="0.35"/>
    <row r="56536" s="8" customFormat="1" x14ac:dyDescent="0.35"/>
    <row r="56537" s="8" customFormat="1" x14ac:dyDescent="0.35"/>
    <row r="56538" s="8" customFormat="1" x14ac:dyDescent="0.35"/>
    <row r="56539" s="8" customFormat="1" x14ac:dyDescent="0.35"/>
    <row r="56540" s="8" customFormat="1" x14ac:dyDescent="0.35"/>
    <row r="56541" s="8" customFormat="1" x14ac:dyDescent="0.35"/>
    <row r="56542" s="8" customFormat="1" x14ac:dyDescent="0.35"/>
    <row r="56543" s="8" customFormat="1" x14ac:dyDescent="0.35"/>
    <row r="56544" s="8" customFormat="1" x14ac:dyDescent="0.35"/>
    <row r="56545" s="8" customFormat="1" x14ac:dyDescent="0.35"/>
    <row r="56546" s="8" customFormat="1" x14ac:dyDescent="0.35"/>
    <row r="56547" s="8" customFormat="1" x14ac:dyDescent="0.35"/>
    <row r="56548" s="8" customFormat="1" x14ac:dyDescent="0.35"/>
    <row r="56549" s="8" customFormat="1" x14ac:dyDescent="0.35"/>
    <row r="56550" s="8" customFormat="1" x14ac:dyDescent="0.35"/>
    <row r="56551" s="8" customFormat="1" x14ac:dyDescent="0.35"/>
    <row r="56552" s="8" customFormat="1" x14ac:dyDescent="0.35"/>
    <row r="56553" s="8" customFormat="1" x14ac:dyDescent="0.35"/>
    <row r="56554" s="8" customFormat="1" x14ac:dyDescent="0.35"/>
    <row r="56555" s="8" customFormat="1" x14ac:dyDescent="0.35"/>
    <row r="56556" s="8" customFormat="1" x14ac:dyDescent="0.35"/>
    <row r="56557" s="8" customFormat="1" x14ac:dyDescent="0.35"/>
    <row r="56558" s="8" customFormat="1" x14ac:dyDescent="0.35"/>
    <row r="56559" s="8" customFormat="1" x14ac:dyDescent="0.35"/>
    <row r="56560" s="8" customFormat="1" x14ac:dyDescent="0.35"/>
    <row r="56561" s="8" customFormat="1" x14ac:dyDescent="0.35"/>
    <row r="56562" s="8" customFormat="1" x14ac:dyDescent="0.35"/>
    <row r="56563" s="8" customFormat="1" x14ac:dyDescent="0.35"/>
    <row r="56564" s="8" customFormat="1" x14ac:dyDescent="0.35"/>
    <row r="56565" s="8" customFormat="1" x14ac:dyDescent="0.35"/>
    <row r="56566" s="8" customFormat="1" x14ac:dyDescent="0.35"/>
    <row r="56567" s="8" customFormat="1" x14ac:dyDescent="0.35"/>
    <row r="56568" s="8" customFormat="1" x14ac:dyDescent="0.35"/>
    <row r="56569" s="8" customFormat="1" x14ac:dyDescent="0.35"/>
    <row r="56570" s="8" customFormat="1" x14ac:dyDescent="0.35"/>
    <row r="56571" s="8" customFormat="1" x14ac:dyDescent="0.35"/>
    <row r="56572" s="8" customFormat="1" x14ac:dyDescent="0.35"/>
    <row r="56573" s="8" customFormat="1" x14ac:dyDescent="0.35"/>
    <row r="56574" s="8" customFormat="1" x14ac:dyDescent="0.35"/>
    <row r="56575" s="8" customFormat="1" x14ac:dyDescent="0.35"/>
    <row r="56576" s="8" customFormat="1" x14ac:dyDescent="0.35"/>
    <row r="56577" s="8" customFormat="1" x14ac:dyDescent="0.35"/>
    <row r="56578" s="8" customFormat="1" x14ac:dyDescent="0.35"/>
    <row r="56579" s="8" customFormat="1" x14ac:dyDescent="0.35"/>
    <row r="56580" s="8" customFormat="1" x14ac:dyDescent="0.35"/>
    <row r="56581" s="8" customFormat="1" x14ac:dyDescent="0.35"/>
    <row r="56582" s="8" customFormat="1" x14ac:dyDescent="0.35"/>
    <row r="56583" s="8" customFormat="1" x14ac:dyDescent="0.35"/>
    <row r="56584" s="8" customFormat="1" x14ac:dyDescent="0.35"/>
    <row r="56585" s="8" customFormat="1" x14ac:dyDescent="0.35"/>
    <row r="56586" s="8" customFormat="1" x14ac:dyDescent="0.35"/>
    <row r="56587" s="8" customFormat="1" x14ac:dyDescent="0.35"/>
    <row r="56588" s="8" customFormat="1" x14ac:dyDescent="0.35"/>
    <row r="56589" s="8" customFormat="1" x14ac:dyDescent="0.35"/>
    <row r="56590" s="8" customFormat="1" x14ac:dyDescent="0.35"/>
    <row r="56591" s="8" customFormat="1" x14ac:dyDescent="0.35"/>
    <row r="56592" s="8" customFormat="1" x14ac:dyDescent="0.35"/>
    <row r="56593" s="8" customFormat="1" x14ac:dyDescent="0.35"/>
    <row r="56594" s="8" customFormat="1" x14ac:dyDescent="0.35"/>
    <row r="56595" s="8" customFormat="1" x14ac:dyDescent="0.35"/>
    <row r="56596" s="8" customFormat="1" x14ac:dyDescent="0.35"/>
    <row r="56597" s="8" customFormat="1" x14ac:dyDescent="0.35"/>
    <row r="56598" s="8" customFormat="1" x14ac:dyDescent="0.35"/>
    <row r="56599" s="8" customFormat="1" x14ac:dyDescent="0.35"/>
    <row r="56600" s="8" customFormat="1" x14ac:dyDescent="0.35"/>
    <row r="56601" s="8" customFormat="1" x14ac:dyDescent="0.35"/>
    <row r="56602" s="8" customFormat="1" x14ac:dyDescent="0.35"/>
    <row r="56603" s="8" customFormat="1" x14ac:dyDescent="0.35"/>
    <row r="56604" s="8" customFormat="1" x14ac:dyDescent="0.35"/>
    <row r="56605" s="8" customFormat="1" x14ac:dyDescent="0.35"/>
    <row r="56606" s="8" customFormat="1" x14ac:dyDescent="0.35"/>
    <row r="56607" s="8" customFormat="1" x14ac:dyDescent="0.35"/>
    <row r="56608" s="8" customFormat="1" x14ac:dyDescent="0.35"/>
    <row r="56609" s="8" customFormat="1" x14ac:dyDescent="0.35"/>
    <row r="56610" s="8" customFormat="1" x14ac:dyDescent="0.35"/>
    <row r="56611" s="8" customFormat="1" x14ac:dyDescent="0.35"/>
    <row r="56612" s="8" customFormat="1" x14ac:dyDescent="0.35"/>
    <row r="56613" s="8" customFormat="1" x14ac:dyDescent="0.35"/>
    <row r="56614" s="8" customFormat="1" x14ac:dyDescent="0.35"/>
    <row r="56615" s="8" customFormat="1" x14ac:dyDescent="0.35"/>
    <row r="56616" s="8" customFormat="1" x14ac:dyDescent="0.35"/>
    <row r="56617" s="8" customFormat="1" x14ac:dyDescent="0.35"/>
    <row r="56618" s="8" customFormat="1" x14ac:dyDescent="0.35"/>
    <row r="56619" s="8" customFormat="1" x14ac:dyDescent="0.35"/>
    <row r="56620" s="8" customFormat="1" x14ac:dyDescent="0.35"/>
    <row r="56621" s="8" customFormat="1" x14ac:dyDescent="0.35"/>
    <row r="56622" s="8" customFormat="1" x14ac:dyDescent="0.35"/>
    <row r="56623" s="8" customFormat="1" x14ac:dyDescent="0.35"/>
    <row r="56624" s="8" customFormat="1" x14ac:dyDescent="0.35"/>
    <row r="56625" s="8" customFormat="1" x14ac:dyDescent="0.35"/>
    <row r="56626" s="8" customFormat="1" x14ac:dyDescent="0.35"/>
    <row r="56627" s="8" customFormat="1" x14ac:dyDescent="0.35"/>
    <row r="56628" s="8" customFormat="1" x14ac:dyDescent="0.35"/>
    <row r="56629" s="8" customFormat="1" x14ac:dyDescent="0.35"/>
    <row r="56630" s="8" customFormat="1" x14ac:dyDescent="0.35"/>
    <row r="56631" s="8" customFormat="1" x14ac:dyDescent="0.35"/>
    <row r="56632" s="8" customFormat="1" x14ac:dyDescent="0.35"/>
    <row r="56633" s="8" customFormat="1" x14ac:dyDescent="0.35"/>
    <row r="56634" s="8" customFormat="1" x14ac:dyDescent="0.35"/>
    <row r="56635" s="8" customFormat="1" x14ac:dyDescent="0.35"/>
    <row r="56636" s="8" customFormat="1" x14ac:dyDescent="0.35"/>
    <row r="56637" s="8" customFormat="1" x14ac:dyDescent="0.35"/>
    <row r="56638" s="8" customFormat="1" x14ac:dyDescent="0.35"/>
    <row r="56639" s="8" customFormat="1" x14ac:dyDescent="0.35"/>
    <row r="56640" s="8" customFormat="1" x14ac:dyDescent="0.35"/>
    <row r="56641" s="8" customFormat="1" x14ac:dyDescent="0.35"/>
    <row r="56642" s="8" customFormat="1" x14ac:dyDescent="0.35"/>
    <row r="56643" s="8" customFormat="1" x14ac:dyDescent="0.35"/>
    <row r="56644" s="8" customFormat="1" x14ac:dyDescent="0.35"/>
    <row r="56645" s="8" customFormat="1" x14ac:dyDescent="0.35"/>
    <row r="56646" s="8" customFormat="1" x14ac:dyDescent="0.35"/>
    <row r="56647" s="8" customFormat="1" x14ac:dyDescent="0.35"/>
    <row r="56648" s="8" customFormat="1" x14ac:dyDescent="0.35"/>
    <row r="56649" s="8" customFormat="1" x14ac:dyDescent="0.35"/>
    <row r="56650" s="8" customFormat="1" x14ac:dyDescent="0.35"/>
    <row r="56651" s="8" customFormat="1" x14ac:dyDescent="0.35"/>
    <row r="56652" s="8" customFormat="1" x14ac:dyDescent="0.35"/>
    <row r="56653" s="8" customFormat="1" x14ac:dyDescent="0.35"/>
    <row r="56654" s="8" customFormat="1" x14ac:dyDescent="0.35"/>
    <row r="56655" s="8" customFormat="1" x14ac:dyDescent="0.35"/>
    <row r="56656" s="8" customFormat="1" x14ac:dyDescent="0.35"/>
    <row r="56657" s="8" customFormat="1" x14ac:dyDescent="0.35"/>
    <row r="56658" s="8" customFormat="1" x14ac:dyDescent="0.35"/>
    <row r="56659" s="8" customFormat="1" x14ac:dyDescent="0.35"/>
    <row r="56660" s="8" customFormat="1" x14ac:dyDescent="0.35"/>
    <row r="56661" s="8" customFormat="1" x14ac:dyDescent="0.35"/>
    <row r="56662" s="8" customFormat="1" x14ac:dyDescent="0.35"/>
    <row r="56663" s="8" customFormat="1" x14ac:dyDescent="0.35"/>
    <row r="56664" s="8" customFormat="1" x14ac:dyDescent="0.35"/>
    <row r="56665" s="8" customFormat="1" x14ac:dyDescent="0.35"/>
    <row r="56666" s="8" customFormat="1" x14ac:dyDescent="0.35"/>
    <row r="56667" s="8" customFormat="1" x14ac:dyDescent="0.35"/>
    <row r="56668" s="8" customFormat="1" x14ac:dyDescent="0.35"/>
    <row r="56669" s="8" customFormat="1" x14ac:dyDescent="0.35"/>
    <row r="56670" s="8" customFormat="1" x14ac:dyDescent="0.35"/>
    <row r="56671" s="8" customFormat="1" x14ac:dyDescent="0.35"/>
    <row r="56672" s="8" customFormat="1" x14ac:dyDescent="0.35"/>
    <row r="56673" s="8" customFormat="1" x14ac:dyDescent="0.35"/>
    <row r="56674" s="8" customFormat="1" x14ac:dyDescent="0.35"/>
    <row r="56675" s="8" customFormat="1" x14ac:dyDescent="0.35"/>
    <row r="56676" s="8" customFormat="1" x14ac:dyDescent="0.35"/>
    <row r="56677" s="8" customFormat="1" x14ac:dyDescent="0.35"/>
    <row r="56678" s="8" customFormat="1" x14ac:dyDescent="0.35"/>
    <row r="56679" s="8" customFormat="1" x14ac:dyDescent="0.35"/>
    <row r="56680" s="8" customFormat="1" x14ac:dyDescent="0.35"/>
    <row r="56681" s="8" customFormat="1" x14ac:dyDescent="0.35"/>
    <row r="56682" s="8" customFormat="1" x14ac:dyDescent="0.35"/>
    <row r="56683" s="8" customFormat="1" x14ac:dyDescent="0.35"/>
    <row r="56684" s="8" customFormat="1" x14ac:dyDescent="0.35"/>
    <row r="56685" s="8" customFormat="1" x14ac:dyDescent="0.35"/>
    <row r="56686" s="8" customFormat="1" x14ac:dyDescent="0.35"/>
    <row r="56687" s="8" customFormat="1" x14ac:dyDescent="0.35"/>
    <row r="56688" s="8" customFormat="1" x14ac:dyDescent="0.35"/>
    <row r="56689" s="8" customFormat="1" x14ac:dyDescent="0.35"/>
    <row r="56690" s="8" customFormat="1" x14ac:dyDescent="0.35"/>
    <row r="56691" s="8" customFormat="1" x14ac:dyDescent="0.35"/>
    <row r="56692" s="8" customFormat="1" x14ac:dyDescent="0.35"/>
    <row r="56693" s="8" customFormat="1" x14ac:dyDescent="0.35"/>
    <row r="56694" s="8" customFormat="1" x14ac:dyDescent="0.35"/>
    <row r="56695" s="8" customFormat="1" x14ac:dyDescent="0.35"/>
    <row r="56696" s="8" customFormat="1" x14ac:dyDescent="0.35"/>
    <row r="56697" s="8" customFormat="1" x14ac:dyDescent="0.35"/>
    <row r="56698" s="8" customFormat="1" x14ac:dyDescent="0.35"/>
    <row r="56699" s="8" customFormat="1" x14ac:dyDescent="0.35"/>
    <row r="56700" s="8" customFormat="1" x14ac:dyDescent="0.35"/>
    <row r="56701" s="8" customFormat="1" x14ac:dyDescent="0.35"/>
    <row r="56702" s="8" customFormat="1" x14ac:dyDescent="0.35"/>
    <row r="56703" s="8" customFormat="1" x14ac:dyDescent="0.35"/>
    <row r="56704" s="8" customFormat="1" x14ac:dyDescent="0.35"/>
    <row r="56705" s="8" customFormat="1" x14ac:dyDescent="0.35"/>
    <row r="56706" s="8" customFormat="1" x14ac:dyDescent="0.35"/>
    <row r="56707" s="8" customFormat="1" x14ac:dyDescent="0.35"/>
    <row r="56708" s="8" customFormat="1" x14ac:dyDescent="0.35"/>
    <row r="56709" s="8" customFormat="1" x14ac:dyDescent="0.35"/>
    <row r="56710" s="8" customFormat="1" x14ac:dyDescent="0.35"/>
    <row r="56711" s="8" customFormat="1" x14ac:dyDescent="0.35"/>
    <row r="56712" s="8" customFormat="1" x14ac:dyDescent="0.35"/>
    <row r="56713" s="8" customFormat="1" x14ac:dyDescent="0.35"/>
    <row r="56714" s="8" customFormat="1" x14ac:dyDescent="0.35"/>
    <row r="56715" s="8" customFormat="1" x14ac:dyDescent="0.35"/>
    <row r="56716" s="8" customFormat="1" x14ac:dyDescent="0.35"/>
    <row r="56717" s="8" customFormat="1" x14ac:dyDescent="0.35"/>
    <row r="56718" s="8" customFormat="1" x14ac:dyDescent="0.35"/>
    <row r="56719" s="8" customFormat="1" x14ac:dyDescent="0.35"/>
    <row r="56720" s="8" customFormat="1" x14ac:dyDescent="0.35"/>
    <row r="56721" s="8" customFormat="1" x14ac:dyDescent="0.35"/>
    <row r="56722" s="8" customFormat="1" x14ac:dyDescent="0.35"/>
    <row r="56723" s="8" customFormat="1" x14ac:dyDescent="0.35"/>
    <row r="56724" s="8" customFormat="1" x14ac:dyDescent="0.35"/>
    <row r="56725" s="8" customFormat="1" x14ac:dyDescent="0.35"/>
    <row r="56726" s="8" customFormat="1" x14ac:dyDescent="0.35"/>
    <row r="56727" s="8" customFormat="1" x14ac:dyDescent="0.35"/>
    <row r="56728" s="8" customFormat="1" x14ac:dyDescent="0.35"/>
    <row r="56729" s="8" customFormat="1" x14ac:dyDescent="0.35"/>
    <row r="56730" s="8" customFormat="1" x14ac:dyDescent="0.35"/>
    <row r="56731" s="8" customFormat="1" x14ac:dyDescent="0.35"/>
    <row r="56732" s="8" customFormat="1" x14ac:dyDescent="0.35"/>
    <row r="56733" s="8" customFormat="1" x14ac:dyDescent="0.35"/>
    <row r="56734" s="8" customFormat="1" x14ac:dyDescent="0.35"/>
    <row r="56735" s="8" customFormat="1" x14ac:dyDescent="0.35"/>
    <row r="56736" s="8" customFormat="1" x14ac:dyDescent="0.35"/>
    <row r="56737" s="8" customFormat="1" x14ac:dyDescent="0.35"/>
    <row r="56738" s="8" customFormat="1" x14ac:dyDescent="0.35"/>
    <row r="56739" s="8" customFormat="1" x14ac:dyDescent="0.35"/>
    <row r="56740" s="8" customFormat="1" x14ac:dyDescent="0.35"/>
    <row r="56741" s="8" customFormat="1" x14ac:dyDescent="0.35"/>
    <row r="56742" s="8" customFormat="1" x14ac:dyDescent="0.35"/>
    <row r="56743" s="8" customFormat="1" x14ac:dyDescent="0.35"/>
    <row r="56744" s="8" customFormat="1" x14ac:dyDescent="0.35"/>
    <row r="56745" s="8" customFormat="1" x14ac:dyDescent="0.35"/>
    <row r="56746" s="8" customFormat="1" x14ac:dyDescent="0.35"/>
    <row r="56747" s="8" customFormat="1" x14ac:dyDescent="0.35"/>
    <row r="56748" s="8" customFormat="1" x14ac:dyDescent="0.35"/>
    <row r="56749" s="8" customFormat="1" x14ac:dyDescent="0.35"/>
    <row r="56750" s="8" customFormat="1" x14ac:dyDescent="0.35"/>
    <row r="56751" s="8" customFormat="1" x14ac:dyDescent="0.35"/>
    <row r="56752" s="8" customFormat="1" x14ac:dyDescent="0.35"/>
    <row r="56753" s="8" customFormat="1" x14ac:dyDescent="0.35"/>
    <row r="56754" s="8" customFormat="1" x14ac:dyDescent="0.35"/>
    <row r="56755" s="8" customFormat="1" x14ac:dyDescent="0.35"/>
    <row r="56756" s="8" customFormat="1" x14ac:dyDescent="0.35"/>
    <row r="56757" s="8" customFormat="1" x14ac:dyDescent="0.35"/>
    <row r="56758" s="8" customFormat="1" x14ac:dyDescent="0.35"/>
    <row r="56759" s="8" customFormat="1" x14ac:dyDescent="0.35"/>
    <row r="56760" s="8" customFormat="1" x14ac:dyDescent="0.35"/>
    <row r="56761" s="8" customFormat="1" x14ac:dyDescent="0.35"/>
    <row r="56762" s="8" customFormat="1" x14ac:dyDescent="0.35"/>
    <row r="56763" s="8" customFormat="1" x14ac:dyDescent="0.35"/>
    <row r="56764" s="8" customFormat="1" x14ac:dyDescent="0.35"/>
    <row r="56765" s="8" customFormat="1" x14ac:dyDescent="0.35"/>
    <row r="56766" s="8" customFormat="1" x14ac:dyDescent="0.35"/>
    <row r="56767" s="8" customFormat="1" x14ac:dyDescent="0.35"/>
    <row r="56768" s="8" customFormat="1" x14ac:dyDescent="0.35"/>
    <row r="56769" s="8" customFormat="1" x14ac:dyDescent="0.35"/>
    <row r="56770" s="8" customFormat="1" x14ac:dyDescent="0.35"/>
    <row r="56771" s="8" customFormat="1" x14ac:dyDescent="0.35"/>
    <row r="56772" s="8" customFormat="1" x14ac:dyDescent="0.35"/>
    <row r="56773" s="8" customFormat="1" x14ac:dyDescent="0.35"/>
    <row r="56774" s="8" customFormat="1" x14ac:dyDescent="0.35"/>
    <row r="56775" s="8" customFormat="1" x14ac:dyDescent="0.35"/>
    <row r="56776" s="8" customFormat="1" x14ac:dyDescent="0.35"/>
    <row r="56777" s="8" customFormat="1" x14ac:dyDescent="0.35"/>
    <row r="56778" s="8" customFormat="1" x14ac:dyDescent="0.35"/>
    <row r="56779" s="8" customFormat="1" x14ac:dyDescent="0.35"/>
    <row r="56780" s="8" customFormat="1" x14ac:dyDescent="0.35"/>
    <row r="56781" s="8" customFormat="1" x14ac:dyDescent="0.35"/>
    <row r="56782" s="8" customFormat="1" x14ac:dyDescent="0.35"/>
    <row r="56783" s="8" customFormat="1" x14ac:dyDescent="0.35"/>
    <row r="56784" s="8" customFormat="1" x14ac:dyDescent="0.35"/>
    <row r="56785" s="8" customFormat="1" x14ac:dyDescent="0.35"/>
    <row r="56786" s="8" customFormat="1" x14ac:dyDescent="0.35"/>
    <row r="56787" s="8" customFormat="1" x14ac:dyDescent="0.35"/>
    <row r="56788" s="8" customFormat="1" x14ac:dyDescent="0.35"/>
    <row r="56789" s="8" customFormat="1" x14ac:dyDescent="0.35"/>
    <row r="56790" s="8" customFormat="1" x14ac:dyDescent="0.35"/>
    <row r="56791" s="8" customFormat="1" x14ac:dyDescent="0.35"/>
    <row r="56792" s="8" customFormat="1" x14ac:dyDescent="0.35"/>
    <row r="56793" s="8" customFormat="1" x14ac:dyDescent="0.35"/>
    <row r="56794" s="8" customFormat="1" x14ac:dyDescent="0.35"/>
    <row r="56795" s="8" customFormat="1" x14ac:dyDescent="0.35"/>
    <row r="56796" s="8" customFormat="1" x14ac:dyDescent="0.35"/>
    <row r="56797" s="8" customFormat="1" x14ac:dyDescent="0.35"/>
    <row r="56798" s="8" customFormat="1" x14ac:dyDescent="0.35"/>
    <row r="56799" s="8" customFormat="1" x14ac:dyDescent="0.35"/>
    <row r="56800" s="8" customFormat="1" x14ac:dyDescent="0.35"/>
    <row r="56801" s="8" customFormat="1" x14ac:dyDescent="0.35"/>
    <row r="56802" s="8" customFormat="1" x14ac:dyDescent="0.35"/>
    <row r="56803" s="8" customFormat="1" x14ac:dyDescent="0.35"/>
    <row r="56804" s="8" customFormat="1" x14ac:dyDescent="0.35"/>
    <row r="56805" s="8" customFormat="1" x14ac:dyDescent="0.35"/>
    <row r="56806" s="8" customFormat="1" x14ac:dyDescent="0.35"/>
    <row r="56807" s="8" customFormat="1" x14ac:dyDescent="0.35"/>
    <row r="56808" s="8" customFormat="1" x14ac:dyDescent="0.35"/>
    <row r="56809" s="8" customFormat="1" x14ac:dyDescent="0.35"/>
    <row r="56810" s="8" customFormat="1" x14ac:dyDescent="0.35"/>
    <row r="56811" s="8" customFormat="1" x14ac:dyDescent="0.35"/>
    <row r="56812" s="8" customFormat="1" x14ac:dyDescent="0.35"/>
    <row r="56813" s="8" customFormat="1" x14ac:dyDescent="0.35"/>
    <row r="56814" s="8" customFormat="1" x14ac:dyDescent="0.35"/>
    <row r="56815" s="8" customFormat="1" x14ac:dyDescent="0.35"/>
    <row r="56816" s="8" customFormat="1" x14ac:dyDescent="0.35"/>
    <row r="56817" s="8" customFormat="1" x14ac:dyDescent="0.35"/>
    <row r="56818" s="8" customFormat="1" x14ac:dyDescent="0.35"/>
    <row r="56819" s="8" customFormat="1" x14ac:dyDescent="0.35"/>
    <row r="56820" s="8" customFormat="1" x14ac:dyDescent="0.35"/>
    <row r="56821" s="8" customFormat="1" x14ac:dyDescent="0.35"/>
    <row r="56822" s="8" customFormat="1" x14ac:dyDescent="0.35"/>
    <row r="56823" s="8" customFormat="1" x14ac:dyDescent="0.35"/>
    <row r="56824" s="8" customFormat="1" x14ac:dyDescent="0.35"/>
    <row r="56825" s="8" customFormat="1" x14ac:dyDescent="0.35"/>
    <row r="56826" s="8" customFormat="1" x14ac:dyDescent="0.35"/>
    <row r="56827" s="8" customFormat="1" x14ac:dyDescent="0.35"/>
    <row r="56828" s="8" customFormat="1" x14ac:dyDescent="0.35"/>
    <row r="56829" s="8" customFormat="1" x14ac:dyDescent="0.35"/>
    <row r="56830" s="8" customFormat="1" x14ac:dyDescent="0.35"/>
    <row r="56831" s="8" customFormat="1" x14ac:dyDescent="0.35"/>
    <row r="56832" s="8" customFormat="1" x14ac:dyDescent="0.35"/>
    <row r="56833" s="8" customFormat="1" x14ac:dyDescent="0.35"/>
    <row r="56834" s="8" customFormat="1" x14ac:dyDescent="0.35"/>
    <row r="56835" s="8" customFormat="1" x14ac:dyDescent="0.35"/>
    <row r="56836" s="8" customFormat="1" x14ac:dyDescent="0.35"/>
    <row r="56837" s="8" customFormat="1" x14ac:dyDescent="0.35"/>
    <row r="56838" s="8" customFormat="1" x14ac:dyDescent="0.35"/>
    <row r="56839" s="8" customFormat="1" x14ac:dyDescent="0.35"/>
    <row r="56840" s="8" customFormat="1" x14ac:dyDescent="0.35"/>
    <row r="56841" s="8" customFormat="1" x14ac:dyDescent="0.35"/>
    <row r="56842" s="8" customFormat="1" x14ac:dyDescent="0.35"/>
    <row r="56843" s="8" customFormat="1" x14ac:dyDescent="0.35"/>
    <row r="56844" s="8" customFormat="1" x14ac:dyDescent="0.35"/>
    <row r="56845" s="8" customFormat="1" x14ac:dyDescent="0.35"/>
    <row r="56846" s="8" customFormat="1" x14ac:dyDescent="0.35"/>
    <row r="56847" s="8" customFormat="1" x14ac:dyDescent="0.35"/>
    <row r="56848" s="8" customFormat="1" x14ac:dyDescent="0.35"/>
    <row r="56849" s="8" customFormat="1" x14ac:dyDescent="0.35"/>
    <row r="56850" s="8" customFormat="1" x14ac:dyDescent="0.35"/>
    <row r="56851" s="8" customFormat="1" x14ac:dyDescent="0.35"/>
    <row r="56852" s="8" customFormat="1" x14ac:dyDescent="0.35"/>
    <row r="56853" s="8" customFormat="1" x14ac:dyDescent="0.35"/>
    <row r="56854" s="8" customFormat="1" x14ac:dyDescent="0.35"/>
    <row r="56855" s="8" customFormat="1" x14ac:dyDescent="0.35"/>
    <row r="56856" s="8" customFormat="1" x14ac:dyDescent="0.35"/>
    <row r="56857" s="8" customFormat="1" x14ac:dyDescent="0.35"/>
    <row r="56858" s="8" customFormat="1" x14ac:dyDescent="0.35"/>
    <row r="56859" s="8" customFormat="1" x14ac:dyDescent="0.35"/>
    <row r="56860" s="8" customFormat="1" x14ac:dyDescent="0.35"/>
    <row r="56861" s="8" customFormat="1" x14ac:dyDescent="0.35"/>
    <row r="56862" s="8" customFormat="1" x14ac:dyDescent="0.35"/>
    <row r="56863" s="8" customFormat="1" x14ac:dyDescent="0.35"/>
    <row r="56864" s="8" customFormat="1" x14ac:dyDescent="0.35"/>
    <row r="56865" s="8" customFormat="1" x14ac:dyDescent="0.35"/>
    <row r="56866" s="8" customFormat="1" x14ac:dyDescent="0.35"/>
    <row r="56867" s="8" customFormat="1" x14ac:dyDescent="0.35"/>
    <row r="56868" s="8" customFormat="1" x14ac:dyDescent="0.35"/>
    <row r="56869" s="8" customFormat="1" x14ac:dyDescent="0.35"/>
    <row r="56870" s="8" customFormat="1" x14ac:dyDescent="0.35"/>
    <row r="56871" s="8" customFormat="1" x14ac:dyDescent="0.35"/>
    <row r="56872" s="8" customFormat="1" x14ac:dyDescent="0.35"/>
    <row r="56873" s="8" customFormat="1" x14ac:dyDescent="0.35"/>
    <row r="56874" s="8" customFormat="1" x14ac:dyDescent="0.35"/>
    <row r="56875" s="8" customFormat="1" x14ac:dyDescent="0.35"/>
    <row r="56876" s="8" customFormat="1" x14ac:dyDescent="0.35"/>
    <row r="56877" s="8" customFormat="1" x14ac:dyDescent="0.35"/>
    <row r="56878" s="8" customFormat="1" x14ac:dyDescent="0.35"/>
    <row r="56879" s="8" customFormat="1" x14ac:dyDescent="0.35"/>
    <row r="56880" s="8" customFormat="1" x14ac:dyDescent="0.35"/>
    <row r="56881" s="8" customFormat="1" x14ac:dyDescent="0.35"/>
    <row r="56882" s="8" customFormat="1" x14ac:dyDescent="0.35"/>
    <row r="56883" s="8" customFormat="1" x14ac:dyDescent="0.35"/>
    <row r="56884" s="8" customFormat="1" x14ac:dyDescent="0.35"/>
    <row r="56885" s="8" customFormat="1" x14ac:dyDescent="0.35"/>
    <row r="56886" s="8" customFormat="1" x14ac:dyDescent="0.35"/>
    <row r="56887" s="8" customFormat="1" x14ac:dyDescent="0.35"/>
    <row r="56888" s="8" customFormat="1" x14ac:dyDescent="0.35"/>
    <row r="56889" s="8" customFormat="1" x14ac:dyDescent="0.35"/>
    <row r="56890" s="8" customFormat="1" x14ac:dyDescent="0.35"/>
    <row r="56891" s="8" customFormat="1" x14ac:dyDescent="0.35"/>
    <row r="56892" s="8" customFormat="1" x14ac:dyDescent="0.35"/>
    <row r="56893" s="8" customFormat="1" x14ac:dyDescent="0.35"/>
    <row r="56894" s="8" customFormat="1" x14ac:dyDescent="0.35"/>
    <row r="56895" s="8" customFormat="1" x14ac:dyDescent="0.35"/>
    <row r="56896" s="8" customFormat="1" x14ac:dyDescent="0.35"/>
    <row r="56897" s="8" customFormat="1" x14ac:dyDescent="0.35"/>
    <row r="56898" s="8" customFormat="1" x14ac:dyDescent="0.35"/>
    <row r="56899" s="8" customFormat="1" x14ac:dyDescent="0.35"/>
    <row r="56900" s="8" customFormat="1" x14ac:dyDescent="0.35"/>
    <row r="56901" s="8" customFormat="1" x14ac:dyDescent="0.35"/>
    <row r="56902" s="8" customFormat="1" x14ac:dyDescent="0.35"/>
    <row r="56903" s="8" customFormat="1" x14ac:dyDescent="0.35"/>
    <row r="56904" s="8" customFormat="1" x14ac:dyDescent="0.35"/>
    <row r="56905" s="8" customFormat="1" x14ac:dyDescent="0.35"/>
    <row r="56906" s="8" customFormat="1" x14ac:dyDescent="0.35"/>
    <row r="56907" s="8" customFormat="1" x14ac:dyDescent="0.35"/>
    <row r="56908" s="8" customFormat="1" x14ac:dyDescent="0.35"/>
    <row r="56909" s="8" customFormat="1" x14ac:dyDescent="0.35"/>
    <row r="56910" s="8" customFormat="1" x14ac:dyDescent="0.35"/>
    <row r="56911" s="8" customFormat="1" x14ac:dyDescent="0.35"/>
    <row r="56912" s="8" customFormat="1" x14ac:dyDescent="0.35"/>
    <row r="56913" s="8" customFormat="1" x14ac:dyDescent="0.35"/>
    <row r="56914" s="8" customFormat="1" x14ac:dyDescent="0.35"/>
    <row r="56915" s="8" customFormat="1" x14ac:dyDescent="0.35"/>
    <row r="56916" s="8" customFormat="1" x14ac:dyDescent="0.35"/>
    <row r="56917" s="8" customFormat="1" x14ac:dyDescent="0.35"/>
    <row r="56918" s="8" customFormat="1" x14ac:dyDescent="0.35"/>
    <row r="56919" s="8" customFormat="1" x14ac:dyDescent="0.35"/>
    <row r="56920" s="8" customFormat="1" x14ac:dyDescent="0.35"/>
    <row r="56921" s="8" customFormat="1" x14ac:dyDescent="0.35"/>
    <row r="56922" s="8" customFormat="1" x14ac:dyDescent="0.35"/>
    <row r="56923" s="8" customFormat="1" x14ac:dyDescent="0.35"/>
    <row r="56924" s="8" customFormat="1" x14ac:dyDescent="0.35"/>
    <row r="56925" s="8" customFormat="1" x14ac:dyDescent="0.35"/>
    <row r="56926" s="8" customFormat="1" x14ac:dyDescent="0.35"/>
    <row r="56927" s="8" customFormat="1" x14ac:dyDescent="0.35"/>
    <row r="56928" s="8" customFormat="1" x14ac:dyDescent="0.35"/>
    <row r="56929" s="8" customFormat="1" x14ac:dyDescent="0.35"/>
    <row r="56930" s="8" customFormat="1" x14ac:dyDescent="0.35"/>
    <row r="56931" s="8" customFormat="1" x14ac:dyDescent="0.35"/>
    <row r="56932" s="8" customFormat="1" x14ac:dyDescent="0.35"/>
    <row r="56933" s="8" customFormat="1" x14ac:dyDescent="0.35"/>
    <row r="56934" s="8" customFormat="1" x14ac:dyDescent="0.35"/>
    <row r="56935" s="8" customFormat="1" x14ac:dyDescent="0.35"/>
    <row r="56936" s="8" customFormat="1" x14ac:dyDescent="0.35"/>
    <row r="56937" s="8" customFormat="1" x14ac:dyDescent="0.35"/>
    <row r="56938" s="8" customFormat="1" x14ac:dyDescent="0.35"/>
    <row r="56939" s="8" customFormat="1" x14ac:dyDescent="0.35"/>
    <row r="56940" s="8" customFormat="1" x14ac:dyDescent="0.35"/>
    <row r="56941" s="8" customFormat="1" x14ac:dyDescent="0.35"/>
    <row r="56942" s="8" customFormat="1" x14ac:dyDescent="0.35"/>
    <row r="56943" s="8" customFormat="1" x14ac:dyDescent="0.35"/>
    <row r="56944" s="8" customFormat="1" x14ac:dyDescent="0.35"/>
    <row r="56945" s="8" customFormat="1" x14ac:dyDescent="0.35"/>
    <row r="56946" s="8" customFormat="1" x14ac:dyDescent="0.35"/>
    <row r="56947" s="8" customFormat="1" x14ac:dyDescent="0.35"/>
    <row r="56948" s="8" customFormat="1" x14ac:dyDescent="0.35"/>
    <row r="56949" s="8" customFormat="1" x14ac:dyDescent="0.35"/>
    <row r="56950" s="8" customFormat="1" x14ac:dyDescent="0.35"/>
    <row r="56951" s="8" customFormat="1" x14ac:dyDescent="0.35"/>
    <row r="56952" s="8" customFormat="1" x14ac:dyDescent="0.35"/>
    <row r="56953" s="8" customFormat="1" x14ac:dyDescent="0.35"/>
    <row r="56954" s="8" customFormat="1" x14ac:dyDescent="0.35"/>
    <row r="56955" s="8" customFormat="1" x14ac:dyDescent="0.35"/>
    <row r="56956" s="8" customFormat="1" x14ac:dyDescent="0.35"/>
    <row r="56957" s="8" customFormat="1" x14ac:dyDescent="0.35"/>
    <row r="56958" s="8" customFormat="1" x14ac:dyDescent="0.35"/>
    <row r="56959" s="8" customFormat="1" x14ac:dyDescent="0.35"/>
    <row r="56960" s="8" customFormat="1" x14ac:dyDescent="0.35"/>
    <row r="56961" s="8" customFormat="1" x14ac:dyDescent="0.35"/>
    <row r="56962" s="8" customFormat="1" x14ac:dyDescent="0.35"/>
    <row r="56963" s="8" customFormat="1" x14ac:dyDescent="0.35"/>
    <row r="56964" s="8" customFormat="1" x14ac:dyDescent="0.35"/>
    <row r="56965" s="8" customFormat="1" x14ac:dyDescent="0.35"/>
    <row r="56966" s="8" customFormat="1" x14ac:dyDescent="0.35"/>
    <row r="56967" s="8" customFormat="1" x14ac:dyDescent="0.35"/>
    <row r="56968" s="8" customFormat="1" x14ac:dyDescent="0.35"/>
    <row r="56969" s="8" customFormat="1" x14ac:dyDescent="0.35"/>
    <row r="56970" s="8" customFormat="1" x14ac:dyDescent="0.35"/>
    <row r="56971" s="8" customFormat="1" x14ac:dyDescent="0.35"/>
    <row r="56972" s="8" customFormat="1" x14ac:dyDescent="0.35"/>
    <row r="56973" s="8" customFormat="1" x14ac:dyDescent="0.35"/>
    <row r="56974" s="8" customFormat="1" x14ac:dyDescent="0.35"/>
    <row r="56975" s="8" customFormat="1" x14ac:dyDescent="0.35"/>
    <row r="56976" s="8" customFormat="1" x14ac:dyDescent="0.35"/>
    <row r="56977" s="8" customFormat="1" x14ac:dyDescent="0.35"/>
    <row r="56978" s="8" customFormat="1" x14ac:dyDescent="0.35"/>
    <row r="56979" s="8" customFormat="1" x14ac:dyDescent="0.35"/>
    <row r="56980" s="8" customFormat="1" x14ac:dyDescent="0.35"/>
    <row r="56981" s="8" customFormat="1" x14ac:dyDescent="0.35"/>
    <row r="56982" s="8" customFormat="1" x14ac:dyDescent="0.35"/>
    <row r="56983" s="8" customFormat="1" x14ac:dyDescent="0.35"/>
    <row r="56984" s="8" customFormat="1" x14ac:dyDescent="0.35"/>
    <row r="56985" s="8" customFormat="1" x14ac:dyDescent="0.35"/>
    <row r="56986" s="8" customFormat="1" x14ac:dyDescent="0.35"/>
    <row r="56987" s="8" customFormat="1" x14ac:dyDescent="0.35"/>
    <row r="56988" s="8" customFormat="1" x14ac:dyDescent="0.35"/>
    <row r="56989" s="8" customFormat="1" x14ac:dyDescent="0.35"/>
    <row r="56990" s="8" customFormat="1" x14ac:dyDescent="0.35"/>
    <row r="56991" s="8" customFormat="1" x14ac:dyDescent="0.35"/>
    <row r="56992" s="8" customFormat="1" x14ac:dyDescent="0.35"/>
    <row r="56993" s="8" customFormat="1" x14ac:dyDescent="0.35"/>
    <row r="56994" s="8" customFormat="1" x14ac:dyDescent="0.35"/>
    <row r="56995" s="8" customFormat="1" x14ac:dyDescent="0.35"/>
    <row r="56996" s="8" customFormat="1" x14ac:dyDescent="0.35"/>
    <row r="56997" s="8" customFormat="1" x14ac:dyDescent="0.35"/>
    <row r="56998" s="8" customFormat="1" x14ac:dyDescent="0.35"/>
    <row r="56999" s="8" customFormat="1" x14ac:dyDescent="0.35"/>
    <row r="57000" s="8" customFormat="1" x14ac:dyDescent="0.35"/>
    <row r="57001" s="8" customFormat="1" x14ac:dyDescent="0.35"/>
    <row r="57002" s="8" customFormat="1" x14ac:dyDescent="0.35"/>
    <row r="57003" s="8" customFormat="1" x14ac:dyDescent="0.35"/>
    <row r="57004" s="8" customFormat="1" x14ac:dyDescent="0.35"/>
    <row r="57005" s="8" customFormat="1" x14ac:dyDescent="0.35"/>
    <row r="57006" s="8" customFormat="1" x14ac:dyDescent="0.35"/>
    <row r="57007" s="8" customFormat="1" x14ac:dyDescent="0.35"/>
    <row r="57008" s="8" customFormat="1" x14ac:dyDescent="0.35"/>
    <row r="57009" s="8" customFormat="1" x14ac:dyDescent="0.35"/>
    <row r="57010" s="8" customFormat="1" x14ac:dyDescent="0.35"/>
    <row r="57011" s="8" customFormat="1" x14ac:dyDescent="0.35"/>
    <row r="57012" s="8" customFormat="1" x14ac:dyDescent="0.35"/>
    <row r="57013" s="8" customFormat="1" x14ac:dyDescent="0.35"/>
    <row r="57014" s="8" customFormat="1" x14ac:dyDescent="0.35"/>
    <row r="57015" s="8" customFormat="1" x14ac:dyDescent="0.35"/>
    <row r="57016" s="8" customFormat="1" x14ac:dyDescent="0.35"/>
    <row r="57017" s="8" customFormat="1" x14ac:dyDescent="0.35"/>
    <row r="57018" s="8" customFormat="1" x14ac:dyDescent="0.35"/>
    <row r="57019" s="8" customFormat="1" x14ac:dyDescent="0.35"/>
    <row r="57020" s="8" customFormat="1" x14ac:dyDescent="0.35"/>
    <row r="57021" s="8" customFormat="1" x14ac:dyDescent="0.35"/>
    <row r="57022" s="8" customFormat="1" x14ac:dyDescent="0.35"/>
    <row r="57023" s="8" customFormat="1" x14ac:dyDescent="0.35"/>
    <row r="57024" s="8" customFormat="1" x14ac:dyDescent="0.35"/>
    <row r="57025" s="8" customFormat="1" x14ac:dyDescent="0.35"/>
    <row r="57026" s="8" customFormat="1" x14ac:dyDescent="0.35"/>
    <row r="57027" s="8" customFormat="1" x14ac:dyDescent="0.35"/>
    <row r="57028" s="8" customFormat="1" x14ac:dyDescent="0.35"/>
    <row r="57029" s="8" customFormat="1" x14ac:dyDescent="0.35"/>
    <row r="57030" s="8" customFormat="1" x14ac:dyDescent="0.35"/>
    <row r="57031" s="8" customFormat="1" x14ac:dyDescent="0.35"/>
    <row r="57032" s="8" customFormat="1" x14ac:dyDescent="0.35"/>
    <row r="57033" s="8" customFormat="1" x14ac:dyDescent="0.35"/>
    <row r="57034" s="8" customFormat="1" x14ac:dyDescent="0.35"/>
    <row r="57035" s="8" customFormat="1" x14ac:dyDescent="0.35"/>
    <row r="57036" s="8" customFormat="1" x14ac:dyDescent="0.35"/>
    <row r="57037" s="8" customFormat="1" x14ac:dyDescent="0.35"/>
    <row r="57038" s="8" customFormat="1" x14ac:dyDescent="0.35"/>
    <row r="57039" s="8" customFormat="1" x14ac:dyDescent="0.35"/>
    <row r="57040" s="8" customFormat="1" x14ac:dyDescent="0.35"/>
    <row r="57041" s="8" customFormat="1" x14ac:dyDescent="0.35"/>
    <row r="57042" s="8" customFormat="1" x14ac:dyDescent="0.35"/>
    <row r="57043" s="8" customFormat="1" x14ac:dyDescent="0.35"/>
    <row r="57044" s="8" customFormat="1" x14ac:dyDescent="0.35"/>
    <row r="57045" s="8" customFormat="1" x14ac:dyDescent="0.35"/>
    <row r="57046" s="8" customFormat="1" x14ac:dyDescent="0.35"/>
    <row r="57047" s="8" customFormat="1" x14ac:dyDescent="0.35"/>
    <row r="57048" s="8" customFormat="1" x14ac:dyDescent="0.35"/>
    <row r="57049" s="8" customFormat="1" x14ac:dyDescent="0.35"/>
    <row r="57050" s="8" customFormat="1" x14ac:dyDescent="0.35"/>
    <row r="57051" s="8" customFormat="1" x14ac:dyDescent="0.35"/>
    <row r="57052" s="8" customFormat="1" x14ac:dyDescent="0.35"/>
    <row r="57053" s="8" customFormat="1" x14ac:dyDescent="0.35"/>
    <row r="57054" s="8" customFormat="1" x14ac:dyDescent="0.35"/>
    <row r="57055" s="8" customFormat="1" x14ac:dyDescent="0.35"/>
    <row r="57056" s="8" customFormat="1" x14ac:dyDescent="0.35"/>
    <row r="57057" s="8" customFormat="1" x14ac:dyDescent="0.35"/>
    <row r="57058" s="8" customFormat="1" x14ac:dyDescent="0.35"/>
    <row r="57059" s="8" customFormat="1" x14ac:dyDescent="0.35"/>
    <row r="57060" s="8" customFormat="1" x14ac:dyDescent="0.35"/>
    <row r="57061" s="8" customFormat="1" x14ac:dyDescent="0.35"/>
    <row r="57062" s="8" customFormat="1" x14ac:dyDescent="0.35"/>
    <row r="57063" s="8" customFormat="1" x14ac:dyDescent="0.35"/>
    <row r="57064" s="8" customFormat="1" x14ac:dyDescent="0.35"/>
    <row r="57065" s="8" customFormat="1" x14ac:dyDescent="0.35"/>
    <row r="57066" s="8" customFormat="1" x14ac:dyDescent="0.35"/>
    <row r="57067" s="8" customFormat="1" x14ac:dyDescent="0.35"/>
    <row r="57068" s="8" customFormat="1" x14ac:dyDescent="0.35"/>
    <row r="57069" s="8" customFormat="1" x14ac:dyDescent="0.35"/>
    <row r="57070" s="8" customFormat="1" x14ac:dyDescent="0.35"/>
    <row r="57071" s="8" customFormat="1" x14ac:dyDescent="0.35"/>
    <row r="57072" s="8" customFormat="1" x14ac:dyDescent="0.35"/>
    <row r="57073" s="8" customFormat="1" x14ac:dyDescent="0.35"/>
    <row r="57074" s="8" customFormat="1" x14ac:dyDescent="0.35"/>
    <row r="57075" s="8" customFormat="1" x14ac:dyDescent="0.35"/>
    <row r="57076" s="8" customFormat="1" x14ac:dyDescent="0.35"/>
    <row r="57077" s="8" customFormat="1" x14ac:dyDescent="0.35"/>
    <row r="57078" s="8" customFormat="1" x14ac:dyDescent="0.35"/>
    <row r="57079" s="8" customFormat="1" x14ac:dyDescent="0.35"/>
    <row r="57080" s="8" customFormat="1" x14ac:dyDescent="0.35"/>
    <row r="57081" s="8" customFormat="1" x14ac:dyDescent="0.35"/>
    <row r="57082" s="8" customFormat="1" x14ac:dyDescent="0.35"/>
    <row r="57083" s="8" customFormat="1" x14ac:dyDescent="0.35"/>
    <row r="57084" s="8" customFormat="1" x14ac:dyDescent="0.35"/>
    <row r="57085" s="8" customFormat="1" x14ac:dyDescent="0.35"/>
    <row r="57086" s="8" customFormat="1" x14ac:dyDescent="0.35"/>
    <row r="57087" s="8" customFormat="1" x14ac:dyDescent="0.35"/>
    <row r="57088" s="8" customFormat="1" x14ac:dyDescent="0.35"/>
    <row r="57089" s="8" customFormat="1" x14ac:dyDescent="0.35"/>
    <row r="57090" s="8" customFormat="1" x14ac:dyDescent="0.35"/>
    <row r="57091" s="8" customFormat="1" x14ac:dyDescent="0.35"/>
    <row r="57092" s="8" customFormat="1" x14ac:dyDescent="0.35"/>
    <row r="57093" s="8" customFormat="1" x14ac:dyDescent="0.35"/>
    <row r="57094" s="8" customFormat="1" x14ac:dyDescent="0.35"/>
    <row r="57095" s="8" customFormat="1" x14ac:dyDescent="0.35"/>
    <row r="57096" s="8" customFormat="1" x14ac:dyDescent="0.35"/>
    <row r="57097" s="8" customFormat="1" x14ac:dyDescent="0.35"/>
    <row r="57098" s="8" customFormat="1" x14ac:dyDescent="0.35"/>
    <row r="57099" s="8" customFormat="1" x14ac:dyDescent="0.35"/>
    <row r="57100" s="8" customFormat="1" x14ac:dyDescent="0.35"/>
    <row r="57101" s="8" customFormat="1" x14ac:dyDescent="0.35"/>
    <row r="57102" s="8" customFormat="1" x14ac:dyDescent="0.35"/>
    <row r="57103" s="8" customFormat="1" x14ac:dyDescent="0.35"/>
    <row r="57104" s="8" customFormat="1" x14ac:dyDescent="0.35"/>
    <row r="57105" s="8" customFormat="1" x14ac:dyDescent="0.35"/>
    <row r="57106" s="8" customFormat="1" x14ac:dyDescent="0.35"/>
    <row r="57107" s="8" customFormat="1" x14ac:dyDescent="0.35"/>
    <row r="57108" s="8" customFormat="1" x14ac:dyDescent="0.35"/>
    <row r="57109" s="8" customFormat="1" x14ac:dyDescent="0.35"/>
    <row r="57110" s="8" customFormat="1" x14ac:dyDescent="0.35"/>
    <row r="57111" s="8" customFormat="1" x14ac:dyDescent="0.35"/>
    <row r="57112" s="8" customFormat="1" x14ac:dyDescent="0.35"/>
    <row r="57113" s="8" customFormat="1" x14ac:dyDescent="0.35"/>
    <row r="57114" s="8" customFormat="1" x14ac:dyDescent="0.35"/>
    <row r="57115" s="8" customFormat="1" x14ac:dyDescent="0.35"/>
    <row r="57116" s="8" customFormat="1" x14ac:dyDescent="0.35"/>
    <row r="57117" s="8" customFormat="1" x14ac:dyDescent="0.35"/>
    <row r="57118" s="8" customFormat="1" x14ac:dyDescent="0.35"/>
    <row r="57119" s="8" customFormat="1" x14ac:dyDescent="0.35"/>
    <row r="57120" s="8" customFormat="1" x14ac:dyDescent="0.35"/>
    <row r="57121" s="8" customFormat="1" x14ac:dyDescent="0.35"/>
    <row r="57122" s="8" customFormat="1" x14ac:dyDescent="0.35"/>
    <row r="57123" s="8" customFormat="1" x14ac:dyDescent="0.35"/>
    <row r="57124" s="8" customFormat="1" x14ac:dyDescent="0.35"/>
    <row r="57125" s="8" customFormat="1" x14ac:dyDescent="0.35"/>
    <row r="57126" s="8" customFormat="1" x14ac:dyDescent="0.35"/>
    <row r="57127" s="8" customFormat="1" x14ac:dyDescent="0.35"/>
    <row r="57128" s="8" customFormat="1" x14ac:dyDescent="0.35"/>
    <row r="57129" s="8" customFormat="1" x14ac:dyDescent="0.35"/>
    <row r="57130" s="8" customFormat="1" x14ac:dyDescent="0.35"/>
    <row r="57131" s="8" customFormat="1" x14ac:dyDescent="0.35"/>
    <row r="57132" s="8" customFormat="1" x14ac:dyDescent="0.35"/>
    <row r="57133" s="8" customFormat="1" x14ac:dyDescent="0.35"/>
    <row r="57134" s="8" customFormat="1" x14ac:dyDescent="0.35"/>
    <row r="57135" s="8" customFormat="1" x14ac:dyDescent="0.35"/>
    <row r="57136" s="8" customFormat="1" x14ac:dyDescent="0.35"/>
    <row r="57137" s="8" customFormat="1" x14ac:dyDescent="0.35"/>
    <row r="57138" s="8" customFormat="1" x14ac:dyDescent="0.35"/>
    <row r="57139" s="8" customFormat="1" x14ac:dyDescent="0.35"/>
    <row r="57140" s="8" customFormat="1" x14ac:dyDescent="0.35"/>
    <row r="57141" s="8" customFormat="1" x14ac:dyDescent="0.35"/>
    <row r="57142" s="8" customFormat="1" x14ac:dyDescent="0.35"/>
    <row r="57143" s="8" customFormat="1" x14ac:dyDescent="0.35"/>
    <row r="57144" s="8" customFormat="1" x14ac:dyDescent="0.35"/>
    <row r="57145" s="8" customFormat="1" x14ac:dyDescent="0.35"/>
    <row r="57146" s="8" customFormat="1" x14ac:dyDescent="0.35"/>
    <row r="57147" s="8" customFormat="1" x14ac:dyDescent="0.35"/>
    <row r="57148" s="8" customFormat="1" x14ac:dyDescent="0.35"/>
    <row r="57149" s="8" customFormat="1" x14ac:dyDescent="0.35"/>
    <row r="57150" s="8" customFormat="1" x14ac:dyDescent="0.35"/>
    <row r="57151" s="8" customFormat="1" x14ac:dyDescent="0.35"/>
    <row r="57152" s="8" customFormat="1" x14ac:dyDescent="0.35"/>
    <row r="57153" s="8" customFormat="1" x14ac:dyDescent="0.35"/>
    <row r="57154" s="8" customFormat="1" x14ac:dyDescent="0.35"/>
    <row r="57155" s="8" customFormat="1" x14ac:dyDescent="0.35"/>
    <row r="57156" s="8" customFormat="1" x14ac:dyDescent="0.35"/>
    <row r="57157" s="8" customFormat="1" x14ac:dyDescent="0.35"/>
    <row r="57158" s="8" customFormat="1" x14ac:dyDescent="0.35"/>
    <row r="57159" s="8" customFormat="1" x14ac:dyDescent="0.35"/>
    <row r="57160" s="8" customFormat="1" x14ac:dyDescent="0.35"/>
    <row r="57161" s="8" customFormat="1" x14ac:dyDescent="0.35"/>
    <row r="57162" s="8" customFormat="1" x14ac:dyDescent="0.35"/>
    <row r="57163" s="8" customFormat="1" x14ac:dyDescent="0.35"/>
    <row r="57164" s="8" customFormat="1" x14ac:dyDescent="0.35"/>
    <row r="57165" s="8" customFormat="1" x14ac:dyDescent="0.35"/>
    <row r="57166" s="8" customFormat="1" x14ac:dyDescent="0.35"/>
    <row r="57167" s="8" customFormat="1" x14ac:dyDescent="0.35"/>
    <row r="57168" s="8" customFormat="1" x14ac:dyDescent="0.35"/>
    <row r="57169" s="8" customFormat="1" x14ac:dyDescent="0.35"/>
    <row r="57170" s="8" customFormat="1" x14ac:dyDescent="0.35"/>
    <row r="57171" s="8" customFormat="1" x14ac:dyDescent="0.35"/>
    <row r="57172" s="8" customFormat="1" x14ac:dyDescent="0.35"/>
    <row r="57173" s="8" customFormat="1" x14ac:dyDescent="0.35"/>
    <row r="57174" s="8" customFormat="1" x14ac:dyDescent="0.35"/>
    <row r="57175" s="8" customFormat="1" x14ac:dyDescent="0.35"/>
    <row r="57176" s="8" customFormat="1" x14ac:dyDescent="0.35"/>
    <row r="57177" s="8" customFormat="1" x14ac:dyDescent="0.35"/>
    <row r="57178" s="8" customFormat="1" x14ac:dyDescent="0.35"/>
    <row r="57179" s="8" customFormat="1" x14ac:dyDescent="0.35"/>
    <row r="57180" s="8" customFormat="1" x14ac:dyDescent="0.35"/>
    <row r="57181" s="8" customFormat="1" x14ac:dyDescent="0.35"/>
    <row r="57182" s="8" customFormat="1" x14ac:dyDescent="0.35"/>
    <row r="57183" s="8" customFormat="1" x14ac:dyDescent="0.35"/>
    <row r="57184" s="8" customFormat="1" x14ac:dyDescent="0.35"/>
    <row r="57185" s="8" customFormat="1" x14ac:dyDescent="0.35"/>
    <row r="57186" s="8" customFormat="1" x14ac:dyDescent="0.35"/>
    <row r="57187" s="8" customFormat="1" x14ac:dyDescent="0.35"/>
    <row r="57188" s="8" customFormat="1" x14ac:dyDescent="0.35"/>
    <row r="57189" s="8" customFormat="1" x14ac:dyDescent="0.35"/>
    <row r="57190" s="8" customFormat="1" x14ac:dyDescent="0.35"/>
    <row r="57191" s="8" customFormat="1" x14ac:dyDescent="0.35"/>
    <row r="57192" s="8" customFormat="1" x14ac:dyDescent="0.35"/>
    <row r="57193" s="8" customFormat="1" x14ac:dyDescent="0.35"/>
    <row r="57194" s="8" customFormat="1" x14ac:dyDescent="0.35"/>
    <row r="57195" s="8" customFormat="1" x14ac:dyDescent="0.35"/>
    <row r="57196" s="8" customFormat="1" x14ac:dyDescent="0.35"/>
    <row r="57197" s="8" customFormat="1" x14ac:dyDescent="0.35"/>
    <row r="57198" s="8" customFormat="1" x14ac:dyDescent="0.35"/>
    <row r="57199" s="8" customFormat="1" x14ac:dyDescent="0.35"/>
    <row r="57200" s="8" customFormat="1" x14ac:dyDescent="0.35"/>
    <row r="57201" s="8" customFormat="1" x14ac:dyDescent="0.35"/>
    <row r="57202" s="8" customFormat="1" x14ac:dyDescent="0.35"/>
    <row r="57203" s="8" customFormat="1" x14ac:dyDescent="0.35"/>
    <row r="57204" s="8" customFormat="1" x14ac:dyDescent="0.35"/>
    <row r="57205" s="8" customFormat="1" x14ac:dyDescent="0.35"/>
    <row r="57206" s="8" customFormat="1" x14ac:dyDescent="0.35"/>
    <row r="57207" s="8" customFormat="1" x14ac:dyDescent="0.35"/>
    <row r="57208" s="8" customFormat="1" x14ac:dyDescent="0.35"/>
    <row r="57209" s="8" customFormat="1" x14ac:dyDescent="0.35"/>
    <row r="57210" s="8" customFormat="1" x14ac:dyDescent="0.35"/>
    <row r="57211" s="8" customFormat="1" x14ac:dyDescent="0.35"/>
    <row r="57212" s="8" customFormat="1" x14ac:dyDescent="0.35"/>
    <row r="57213" s="8" customFormat="1" x14ac:dyDescent="0.35"/>
    <row r="57214" s="8" customFormat="1" x14ac:dyDescent="0.35"/>
    <row r="57215" s="8" customFormat="1" x14ac:dyDescent="0.35"/>
    <row r="57216" s="8" customFormat="1" x14ac:dyDescent="0.35"/>
    <row r="57217" s="8" customFormat="1" x14ac:dyDescent="0.35"/>
    <row r="57218" s="8" customFormat="1" x14ac:dyDescent="0.35"/>
    <row r="57219" s="8" customFormat="1" x14ac:dyDescent="0.35"/>
    <row r="57220" s="8" customFormat="1" x14ac:dyDescent="0.35"/>
    <row r="57221" s="8" customFormat="1" x14ac:dyDescent="0.35"/>
    <row r="57222" s="8" customFormat="1" x14ac:dyDescent="0.35"/>
    <row r="57223" s="8" customFormat="1" x14ac:dyDescent="0.35"/>
    <row r="57224" s="8" customFormat="1" x14ac:dyDescent="0.35"/>
    <row r="57225" s="8" customFormat="1" x14ac:dyDescent="0.35"/>
    <row r="57226" s="8" customFormat="1" x14ac:dyDescent="0.35"/>
    <row r="57227" s="8" customFormat="1" x14ac:dyDescent="0.35"/>
    <row r="57228" s="8" customFormat="1" x14ac:dyDescent="0.35"/>
    <row r="57229" s="8" customFormat="1" x14ac:dyDescent="0.35"/>
    <row r="57230" s="8" customFormat="1" x14ac:dyDescent="0.35"/>
    <row r="57231" s="8" customFormat="1" x14ac:dyDescent="0.35"/>
    <row r="57232" s="8" customFormat="1" x14ac:dyDescent="0.35"/>
    <row r="57233" s="8" customFormat="1" x14ac:dyDescent="0.35"/>
    <row r="57234" s="8" customFormat="1" x14ac:dyDescent="0.35"/>
    <row r="57235" s="8" customFormat="1" x14ac:dyDescent="0.35"/>
    <row r="57236" s="8" customFormat="1" x14ac:dyDescent="0.35"/>
    <row r="57237" s="8" customFormat="1" x14ac:dyDescent="0.35"/>
    <row r="57238" s="8" customFormat="1" x14ac:dyDescent="0.35"/>
    <row r="57239" s="8" customFormat="1" x14ac:dyDescent="0.35"/>
    <row r="57240" s="8" customFormat="1" x14ac:dyDescent="0.35"/>
    <row r="57241" s="8" customFormat="1" x14ac:dyDescent="0.35"/>
    <row r="57242" s="8" customFormat="1" x14ac:dyDescent="0.35"/>
    <row r="57243" s="8" customFormat="1" x14ac:dyDescent="0.35"/>
    <row r="57244" s="8" customFormat="1" x14ac:dyDescent="0.35"/>
    <row r="57245" s="8" customFormat="1" x14ac:dyDescent="0.35"/>
    <row r="57246" s="8" customFormat="1" x14ac:dyDescent="0.35"/>
    <row r="57247" s="8" customFormat="1" x14ac:dyDescent="0.35"/>
    <row r="57248" s="8" customFormat="1" x14ac:dyDescent="0.35"/>
    <row r="57249" s="8" customFormat="1" x14ac:dyDescent="0.35"/>
    <row r="57250" s="8" customFormat="1" x14ac:dyDescent="0.35"/>
    <row r="57251" s="8" customFormat="1" x14ac:dyDescent="0.35"/>
    <row r="57252" s="8" customFormat="1" x14ac:dyDescent="0.35"/>
    <row r="57253" s="8" customFormat="1" x14ac:dyDescent="0.35"/>
    <row r="57254" s="8" customFormat="1" x14ac:dyDescent="0.35"/>
    <row r="57255" s="8" customFormat="1" x14ac:dyDescent="0.35"/>
    <row r="57256" s="8" customFormat="1" x14ac:dyDescent="0.35"/>
    <row r="57257" s="8" customFormat="1" x14ac:dyDescent="0.35"/>
    <row r="57258" s="8" customFormat="1" x14ac:dyDescent="0.35"/>
    <row r="57259" s="8" customFormat="1" x14ac:dyDescent="0.35"/>
    <row r="57260" s="8" customFormat="1" x14ac:dyDescent="0.35"/>
    <row r="57261" s="8" customFormat="1" x14ac:dyDescent="0.35"/>
    <row r="57262" s="8" customFormat="1" x14ac:dyDescent="0.35"/>
    <row r="57263" s="8" customFormat="1" x14ac:dyDescent="0.35"/>
    <row r="57264" s="8" customFormat="1" x14ac:dyDescent="0.35"/>
    <row r="57265" s="8" customFormat="1" x14ac:dyDescent="0.35"/>
    <row r="57266" s="8" customFormat="1" x14ac:dyDescent="0.35"/>
    <row r="57267" s="8" customFormat="1" x14ac:dyDescent="0.35"/>
    <row r="57268" s="8" customFormat="1" x14ac:dyDescent="0.35"/>
    <row r="57269" s="8" customFormat="1" x14ac:dyDescent="0.35"/>
    <row r="57270" s="8" customFormat="1" x14ac:dyDescent="0.35"/>
    <row r="57271" s="8" customFormat="1" x14ac:dyDescent="0.35"/>
    <row r="57272" s="8" customFormat="1" x14ac:dyDescent="0.35"/>
    <row r="57273" s="8" customFormat="1" x14ac:dyDescent="0.35"/>
    <row r="57274" s="8" customFormat="1" x14ac:dyDescent="0.35"/>
    <row r="57275" s="8" customFormat="1" x14ac:dyDescent="0.35"/>
    <row r="57276" s="8" customFormat="1" x14ac:dyDescent="0.35"/>
    <row r="57277" s="8" customFormat="1" x14ac:dyDescent="0.35"/>
    <row r="57278" s="8" customFormat="1" x14ac:dyDescent="0.35"/>
    <row r="57279" s="8" customFormat="1" x14ac:dyDescent="0.35"/>
    <row r="57280" s="8" customFormat="1" x14ac:dyDescent="0.35"/>
    <row r="57281" s="8" customFormat="1" x14ac:dyDescent="0.35"/>
    <row r="57282" s="8" customFormat="1" x14ac:dyDescent="0.35"/>
    <row r="57283" s="8" customFormat="1" x14ac:dyDescent="0.35"/>
    <row r="57284" s="8" customFormat="1" x14ac:dyDescent="0.35"/>
    <row r="57285" s="8" customFormat="1" x14ac:dyDescent="0.35"/>
    <row r="57286" s="8" customFormat="1" x14ac:dyDescent="0.35"/>
    <row r="57287" s="8" customFormat="1" x14ac:dyDescent="0.35"/>
    <row r="57288" s="8" customFormat="1" x14ac:dyDescent="0.35"/>
    <row r="57289" s="8" customFormat="1" x14ac:dyDescent="0.35"/>
    <row r="57290" s="8" customFormat="1" x14ac:dyDescent="0.35"/>
    <row r="57291" s="8" customFormat="1" x14ac:dyDescent="0.35"/>
    <row r="57292" s="8" customFormat="1" x14ac:dyDescent="0.35"/>
    <row r="57293" s="8" customFormat="1" x14ac:dyDescent="0.35"/>
    <row r="57294" s="8" customFormat="1" x14ac:dyDescent="0.35"/>
    <row r="57295" s="8" customFormat="1" x14ac:dyDescent="0.35"/>
    <row r="57296" s="8" customFormat="1" x14ac:dyDescent="0.35"/>
    <row r="57297" s="8" customFormat="1" x14ac:dyDescent="0.35"/>
    <row r="57298" s="8" customFormat="1" x14ac:dyDescent="0.35"/>
    <row r="57299" s="8" customFormat="1" x14ac:dyDescent="0.35"/>
    <row r="57300" s="8" customFormat="1" x14ac:dyDescent="0.35"/>
    <row r="57301" s="8" customFormat="1" x14ac:dyDescent="0.35"/>
    <row r="57302" s="8" customFormat="1" x14ac:dyDescent="0.35"/>
    <row r="57303" s="8" customFormat="1" x14ac:dyDescent="0.35"/>
    <row r="57304" s="8" customFormat="1" x14ac:dyDescent="0.35"/>
    <row r="57305" s="8" customFormat="1" x14ac:dyDescent="0.35"/>
    <row r="57306" s="8" customFormat="1" x14ac:dyDescent="0.35"/>
    <row r="57307" s="8" customFormat="1" x14ac:dyDescent="0.35"/>
    <row r="57308" s="8" customFormat="1" x14ac:dyDescent="0.35"/>
    <row r="57309" s="8" customFormat="1" x14ac:dyDescent="0.35"/>
    <row r="57310" s="8" customFormat="1" x14ac:dyDescent="0.35"/>
    <row r="57311" s="8" customFormat="1" x14ac:dyDescent="0.35"/>
    <row r="57312" s="8" customFormat="1" x14ac:dyDescent="0.35"/>
    <row r="57313" s="8" customFormat="1" x14ac:dyDescent="0.35"/>
    <row r="57314" s="8" customFormat="1" x14ac:dyDescent="0.35"/>
    <row r="57315" s="8" customFormat="1" x14ac:dyDescent="0.35"/>
    <row r="57316" s="8" customFormat="1" x14ac:dyDescent="0.35"/>
    <row r="57317" s="8" customFormat="1" x14ac:dyDescent="0.35"/>
    <row r="57318" s="8" customFormat="1" x14ac:dyDescent="0.35"/>
    <row r="57319" s="8" customFormat="1" x14ac:dyDescent="0.35"/>
    <row r="57320" s="8" customFormat="1" x14ac:dyDescent="0.35"/>
    <row r="57321" s="8" customFormat="1" x14ac:dyDescent="0.35"/>
    <row r="57322" s="8" customFormat="1" x14ac:dyDescent="0.35"/>
    <row r="57323" s="8" customFormat="1" x14ac:dyDescent="0.35"/>
    <row r="57324" s="8" customFormat="1" x14ac:dyDescent="0.35"/>
    <row r="57325" s="8" customFormat="1" x14ac:dyDescent="0.35"/>
    <row r="57326" s="8" customFormat="1" x14ac:dyDescent="0.35"/>
    <row r="57327" s="8" customFormat="1" x14ac:dyDescent="0.35"/>
    <row r="57328" s="8" customFormat="1" x14ac:dyDescent="0.35"/>
    <row r="57329" s="8" customFormat="1" x14ac:dyDescent="0.35"/>
    <row r="57330" s="8" customFormat="1" x14ac:dyDescent="0.35"/>
    <row r="57331" s="8" customFormat="1" x14ac:dyDescent="0.35"/>
    <row r="57332" s="8" customFormat="1" x14ac:dyDescent="0.35"/>
    <row r="57333" s="8" customFormat="1" x14ac:dyDescent="0.35"/>
    <row r="57334" s="8" customFormat="1" x14ac:dyDescent="0.35"/>
    <row r="57335" s="8" customFormat="1" x14ac:dyDescent="0.35"/>
    <row r="57336" s="8" customFormat="1" x14ac:dyDescent="0.35"/>
    <row r="57337" s="8" customFormat="1" x14ac:dyDescent="0.35"/>
    <row r="57338" s="8" customFormat="1" x14ac:dyDescent="0.35"/>
    <row r="57339" s="8" customFormat="1" x14ac:dyDescent="0.35"/>
    <row r="57340" s="8" customFormat="1" x14ac:dyDescent="0.35"/>
    <row r="57341" s="8" customFormat="1" x14ac:dyDescent="0.35"/>
    <row r="57342" s="8" customFormat="1" x14ac:dyDescent="0.35"/>
    <row r="57343" s="8" customFormat="1" x14ac:dyDescent="0.35"/>
    <row r="57344" s="8" customFormat="1" x14ac:dyDescent="0.35"/>
    <row r="57345" s="8" customFormat="1" x14ac:dyDescent="0.35"/>
    <row r="57346" s="8" customFormat="1" x14ac:dyDescent="0.35"/>
    <row r="57347" s="8" customFormat="1" x14ac:dyDescent="0.35"/>
    <row r="57348" s="8" customFormat="1" x14ac:dyDescent="0.35"/>
    <row r="57349" s="8" customFormat="1" x14ac:dyDescent="0.35"/>
    <row r="57350" s="8" customFormat="1" x14ac:dyDescent="0.35"/>
    <row r="57351" s="8" customFormat="1" x14ac:dyDescent="0.35"/>
    <row r="57352" s="8" customFormat="1" x14ac:dyDescent="0.35"/>
    <row r="57353" s="8" customFormat="1" x14ac:dyDescent="0.35"/>
    <row r="57354" s="8" customFormat="1" x14ac:dyDescent="0.35"/>
    <row r="57355" s="8" customFormat="1" x14ac:dyDescent="0.35"/>
    <row r="57356" s="8" customFormat="1" x14ac:dyDescent="0.35"/>
    <row r="57357" s="8" customFormat="1" x14ac:dyDescent="0.35"/>
    <row r="57358" s="8" customFormat="1" x14ac:dyDescent="0.35"/>
    <row r="57359" s="8" customFormat="1" x14ac:dyDescent="0.35"/>
    <row r="57360" s="8" customFormat="1" x14ac:dyDescent="0.35"/>
    <row r="57361" s="8" customFormat="1" x14ac:dyDescent="0.35"/>
    <row r="57362" s="8" customFormat="1" x14ac:dyDescent="0.35"/>
    <row r="57363" s="8" customFormat="1" x14ac:dyDescent="0.35"/>
    <row r="57364" s="8" customFormat="1" x14ac:dyDescent="0.35"/>
    <row r="57365" s="8" customFormat="1" x14ac:dyDescent="0.35"/>
    <row r="57366" s="8" customFormat="1" x14ac:dyDescent="0.35"/>
    <row r="57367" s="8" customFormat="1" x14ac:dyDescent="0.35"/>
    <row r="57368" s="8" customFormat="1" x14ac:dyDescent="0.35"/>
    <row r="57369" s="8" customFormat="1" x14ac:dyDescent="0.35"/>
    <row r="57370" s="8" customFormat="1" x14ac:dyDescent="0.35"/>
    <row r="57371" s="8" customFormat="1" x14ac:dyDescent="0.35"/>
    <row r="57372" s="8" customFormat="1" x14ac:dyDescent="0.35"/>
    <row r="57373" s="8" customFormat="1" x14ac:dyDescent="0.35"/>
    <row r="57374" s="8" customFormat="1" x14ac:dyDescent="0.35"/>
    <row r="57375" s="8" customFormat="1" x14ac:dyDescent="0.35"/>
    <row r="57376" s="8" customFormat="1" x14ac:dyDescent="0.35"/>
    <row r="57377" s="8" customFormat="1" x14ac:dyDescent="0.35"/>
    <row r="57378" s="8" customFormat="1" x14ac:dyDescent="0.35"/>
    <row r="57379" s="8" customFormat="1" x14ac:dyDescent="0.35"/>
    <row r="57380" s="8" customFormat="1" x14ac:dyDescent="0.35"/>
    <row r="57381" s="8" customFormat="1" x14ac:dyDescent="0.35"/>
    <row r="57382" s="8" customFormat="1" x14ac:dyDescent="0.35"/>
    <row r="57383" s="8" customFormat="1" x14ac:dyDescent="0.35"/>
    <row r="57384" s="8" customFormat="1" x14ac:dyDescent="0.35"/>
    <row r="57385" s="8" customFormat="1" x14ac:dyDescent="0.35"/>
    <row r="57386" s="8" customFormat="1" x14ac:dyDescent="0.35"/>
    <row r="57387" s="8" customFormat="1" x14ac:dyDescent="0.35"/>
    <row r="57388" s="8" customFormat="1" x14ac:dyDescent="0.35"/>
    <row r="57389" s="8" customFormat="1" x14ac:dyDescent="0.35"/>
    <row r="57390" s="8" customFormat="1" x14ac:dyDescent="0.35"/>
    <row r="57391" s="8" customFormat="1" x14ac:dyDescent="0.35"/>
    <row r="57392" s="8" customFormat="1" x14ac:dyDescent="0.35"/>
    <row r="57393" s="8" customFormat="1" x14ac:dyDescent="0.35"/>
    <row r="57394" s="8" customFormat="1" x14ac:dyDescent="0.35"/>
    <row r="57395" s="8" customFormat="1" x14ac:dyDescent="0.35"/>
    <row r="57396" s="8" customFormat="1" x14ac:dyDescent="0.35"/>
    <row r="57397" s="8" customFormat="1" x14ac:dyDescent="0.35"/>
    <row r="57398" s="8" customFormat="1" x14ac:dyDescent="0.35"/>
    <row r="57399" s="8" customFormat="1" x14ac:dyDescent="0.35"/>
    <row r="57400" s="8" customFormat="1" x14ac:dyDescent="0.35"/>
    <row r="57401" s="8" customFormat="1" x14ac:dyDescent="0.35"/>
    <row r="57402" s="8" customFormat="1" x14ac:dyDescent="0.35"/>
    <row r="57403" s="8" customFormat="1" x14ac:dyDescent="0.35"/>
    <row r="57404" s="8" customFormat="1" x14ac:dyDescent="0.35"/>
    <row r="57405" s="8" customFormat="1" x14ac:dyDescent="0.35"/>
    <row r="57406" s="8" customFormat="1" x14ac:dyDescent="0.35"/>
    <row r="57407" s="8" customFormat="1" x14ac:dyDescent="0.35"/>
    <row r="57408" s="8" customFormat="1" x14ac:dyDescent="0.35"/>
    <row r="57409" s="8" customFormat="1" x14ac:dyDescent="0.35"/>
    <row r="57410" s="8" customFormat="1" x14ac:dyDescent="0.35"/>
    <row r="57411" s="8" customFormat="1" x14ac:dyDescent="0.35"/>
    <row r="57412" s="8" customFormat="1" x14ac:dyDescent="0.35"/>
    <row r="57413" s="8" customFormat="1" x14ac:dyDescent="0.35"/>
    <row r="57414" s="8" customFormat="1" x14ac:dyDescent="0.35"/>
    <row r="57415" s="8" customFormat="1" x14ac:dyDescent="0.35"/>
    <row r="57416" s="8" customFormat="1" x14ac:dyDescent="0.35"/>
    <row r="57417" s="8" customFormat="1" x14ac:dyDescent="0.35"/>
    <row r="57418" s="8" customFormat="1" x14ac:dyDescent="0.35"/>
    <row r="57419" s="8" customFormat="1" x14ac:dyDescent="0.35"/>
    <row r="57420" s="8" customFormat="1" x14ac:dyDescent="0.35"/>
    <row r="57421" s="8" customFormat="1" x14ac:dyDescent="0.35"/>
    <row r="57422" s="8" customFormat="1" x14ac:dyDescent="0.35"/>
    <row r="57423" s="8" customFormat="1" x14ac:dyDescent="0.35"/>
    <row r="57424" s="8" customFormat="1" x14ac:dyDescent="0.35"/>
    <row r="57425" s="8" customFormat="1" x14ac:dyDescent="0.35"/>
    <row r="57426" s="8" customFormat="1" x14ac:dyDescent="0.35"/>
    <row r="57427" s="8" customFormat="1" x14ac:dyDescent="0.35"/>
    <row r="57428" s="8" customFormat="1" x14ac:dyDescent="0.35"/>
    <row r="57429" s="8" customFormat="1" x14ac:dyDescent="0.35"/>
    <row r="57430" s="8" customFormat="1" x14ac:dyDescent="0.35"/>
    <row r="57431" s="8" customFormat="1" x14ac:dyDescent="0.35"/>
    <row r="57432" s="8" customFormat="1" x14ac:dyDescent="0.35"/>
    <row r="57433" s="8" customFormat="1" x14ac:dyDescent="0.35"/>
    <row r="57434" s="8" customFormat="1" x14ac:dyDescent="0.35"/>
    <row r="57435" s="8" customFormat="1" x14ac:dyDescent="0.35"/>
    <row r="57436" s="8" customFormat="1" x14ac:dyDescent="0.35"/>
    <row r="57437" s="8" customFormat="1" x14ac:dyDescent="0.35"/>
    <row r="57438" s="8" customFormat="1" x14ac:dyDescent="0.35"/>
    <row r="57439" s="8" customFormat="1" x14ac:dyDescent="0.35"/>
    <row r="57440" s="8" customFormat="1" x14ac:dyDescent="0.35"/>
    <row r="57441" s="8" customFormat="1" x14ac:dyDescent="0.35"/>
    <row r="57442" s="8" customFormat="1" x14ac:dyDescent="0.35"/>
    <row r="57443" s="8" customFormat="1" x14ac:dyDescent="0.35"/>
    <row r="57444" s="8" customFormat="1" x14ac:dyDescent="0.35"/>
    <row r="57445" s="8" customFormat="1" x14ac:dyDescent="0.35"/>
    <row r="57446" s="8" customFormat="1" x14ac:dyDescent="0.35"/>
    <row r="57447" s="8" customFormat="1" x14ac:dyDescent="0.35"/>
    <row r="57448" s="8" customFormat="1" x14ac:dyDescent="0.35"/>
    <row r="57449" s="8" customFormat="1" x14ac:dyDescent="0.35"/>
    <row r="57450" s="8" customFormat="1" x14ac:dyDescent="0.35"/>
    <row r="57451" s="8" customFormat="1" x14ac:dyDescent="0.35"/>
    <row r="57452" s="8" customFormat="1" x14ac:dyDescent="0.35"/>
    <row r="57453" s="8" customFormat="1" x14ac:dyDescent="0.35"/>
    <row r="57454" s="8" customFormat="1" x14ac:dyDescent="0.35"/>
    <row r="57455" s="8" customFormat="1" x14ac:dyDescent="0.35"/>
    <row r="57456" s="8" customFormat="1" x14ac:dyDescent="0.35"/>
    <row r="57457" s="8" customFormat="1" x14ac:dyDescent="0.35"/>
    <row r="57458" s="8" customFormat="1" x14ac:dyDescent="0.35"/>
    <row r="57459" s="8" customFormat="1" x14ac:dyDescent="0.35"/>
    <row r="57460" s="8" customFormat="1" x14ac:dyDescent="0.35"/>
    <row r="57461" s="8" customFormat="1" x14ac:dyDescent="0.35"/>
    <row r="57462" s="8" customFormat="1" x14ac:dyDescent="0.35"/>
    <row r="57463" s="8" customFormat="1" x14ac:dyDescent="0.35"/>
    <row r="57464" s="8" customFormat="1" x14ac:dyDescent="0.35"/>
    <row r="57465" s="8" customFormat="1" x14ac:dyDescent="0.35"/>
    <row r="57466" s="8" customFormat="1" x14ac:dyDescent="0.35"/>
    <row r="57467" s="8" customFormat="1" x14ac:dyDescent="0.35"/>
    <row r="57468" s="8" customFormat="1" x14ac:dyDescent="0.35"/>
    <row r="57469" s="8" customFormat="1" x14ac:dyDescent="0.35"/>
    <row r="57470" s="8" customFormat="1" x14ac:dyDescent="0.35"/>
    <row r="57471" s="8" customFormat="1" x14ac:dyDescent="0.35"/>
    <row r="57472" s="8" customFormat="1" x14ac:dyDescent="0.35"/>
    <row r="57473" s="8" customFormat="1" x14ac:dyDescent="0.35"/>
    <row r="57474" s="8" customFormat="1" x14ac:dyDescent="0.35"/>
    <row r="57475" s="8" customFormat="1" x14ac:dyDescent="0.35"/>
    <row r="57476" s="8" customFormat="1" x14ac:dyDescent="0.35"/>
    <row r="57477" s="8" customFormat="1" x14ac:dyDescent="0.35"/>
    <row r="57478" s="8" customFormat="1" x14ac:dyDescent="0.35"/>
    <row r="57479" s="8" customFormat="1" x14ac:dyDescent="0.35"/>
    <row r="57480" s="8" customFormat="1" x14ac:dyDescent="0.35"/>
    <row r="57481" s="8" customFormat="1" x14ac:dyDescent="0.35"/>
    <row r="57482" s="8" customFormat="1" x14ac:dyDescent="0.35"/>
    <row r="57483" s="8" customFormat="1" x14ac:dyDescent="0.35"/>
    <row r="57484" s="8" customFormat="1" x14ac:dyDescent="0.35"/>
    <row r="57485" s="8" customFormat="1" x14ac:dyDescent="0.35"/>
    <row r="57486" s="8" customFormat="1" x14ac:dyDescent="0.35"/>
    <row r="57487" s="8" customFormat="1" x14ac:dyDescent="0.35"/>
    <row r="57488" s="8" customFormat="1" x14ac:dyDescent="0.35"/>
    <row r="57489" s="8" customFormat="1" x14ac:dyDescent="0.35"/>
    <row r="57490" s="8" customFormat="1" x14ac:dyDescent="0.35"/>
    <row r="57491" s="8" customFormat="1" x14ac:dyDescent="0.35"/>
    <row r="57492" s="8" customFormat="1" x14ac:dyDescent="0.35"/>
    <row r="57493" s="8" customFormat="1" x14ac:dyDescent="0.35"/>
    <row r="57494" s="8" customFormat="1" x14ac:dyDescent="0.35"/>
    <row r="57495" s="8" customFormat="1" x14ac:dyDescent="0.35"/>
    <row r="57496" s="8" customFormat="1" x14ac:dyDescent="0.35"/>
    <row r="57497" s="8" customFormat="1" x14ac:dyDescent="0.35"/>
    <row r="57498" s="8" customFormat="1" x14ac:dyDescent="0.35"/>
    <row r="57499" s="8" customFormat="1" x14ac:dyDescent="0.35"/>
    <row r="57500" s="8" customFormat="1" x14ac:dyDescent="0.35"/>
    <row r="57501" s="8" customFormat="1" x14ac:dyDescent="0.35"/>
    <row r="57502" s="8" customFormat="1" x14ac:dyDescent="0.35"/>
    <row r="57503" s="8" customFormat="1" x14ac:dyDescent="0.35"/>
    <row r="57504" s="8" customFormat="1" x14ac:dyDescent="0.35"/>
    <row r="57505" s="8" customFormat="1" x14ac:dyDescent="0.35"/>
    <row r="57506" s="8" customFormat="1" x14ac:dyDescent="0.35"/>
    <row r="57507" s="8" customFormat="1" x14ac:dyDescent="0.35"/>
    <row r="57508" s="8" customFormat="1" x14ac:dyDescent="0.35"/>
    <row r="57509" s="8" customFormat="1" x14ac:dyDescent="0.35"/>
    <row r="57510" s="8" customFormat="1" x14ac:dyDescent="0.35"/>
    <row r="57511" s="8" customFormat="1" x14ac:dyDescent="0.35"/>
    <row r="57512" s="8" customFormat="1" x14ac:dyDescent="0.35"/>
    <row r="57513" s="8" customFormat="1" x14ac:dyDescent="0.35"/>
    <row r="57514" s="8" customFormat="1" x14ac:dyDescent="0.35"/>
    <row r="57515" s="8" customFormat="1" x14ac:dyDescent="0.35"/>
    <row r="57516" s="8" customFormat="1" x14ac:dyDescent="0.35"/>
    <row r="57517" s="8" customFormat="1" x14ac:dyDescent="0.35"/>
    <row r="57518" s="8" customFormat="1" x14ac:dyDescent="0.35"/>
    <row r="57519" s="8" customFormat="1" x14ac:dyDescent="0.35"/>
    <row r="57520" s="8" customFormat="1" x14ac:dyDescent="0.35"/>
    <row r="57521" s="8" customFormat="1" x14ac:dyDescent="0.35"/>
    <row r="57522" s="8" customFormat="1" x14ac:dyDescent="0.35"/>
    <row r="57523" s="8" customFormat="1" x14ac:dyDescent="0.35"/>
    <row r="57524" s="8" customFormat="1" x14ac:dyDescent="0.35"/>
    <row r="57525" s="8" customFormat="1" x14ac:dyDescent="0.35"/>
    <row r="57526" s="8" customFormat="1" x14ac:dyDescent="0.35"/>
    <row r="57527" s="8" customFormat="1" x14ac:dyDescent="0.35"/>
    <row r="57528" s="8" customFormat="1" x14ac:dyDescent="0.35"/>
    <row r="57529" s="8" customFormat="1" x14ac:dyDescent="0.35"/>
    <row r="57530" s="8" customFormat="1" x14ac:dyDescent="0.35"/>
    <row r="57531" s="8" customFormat="1" x14ac:dyDescent="0.35"/>
    <row r="57532" s="8" customFormat="1" x14ac:dyDescent="0.35"/>
    <row r="57533" s="8" customFormat="1" x14ac:dyDescent="0.35"/>
    <row r="57534" s="8" customFormat="1" x14ac:dyDescent="0.35"/>
    <row r="57535" s="8" customFormat="1" x14ac:dyDescent="0.35"/>
    <row r="57536" s="8" customFormat="1" x14ac:dyDescent="0.35"/>
    <row r="57537" s="8" customFormat="1" x14ac:dyDescent="0.35"/>
    <row r="57538" s="8" customFormat="1" x14ac:dyDescent="0.35"/>
    <row r="57539" s="8" customFormat="1" x14ac:dyDescent="0.35"/>
    <row r="57540" s="8" customFormat="1" x14ac:dyDescent="0.35"/>
    <row r="57541" s="8" customFormat="1" x14ac:dyDescent="0.35"/>
    <row r="57542" s="8" customFormat="1" x14ac:dyDescent="0.35"/>
    <row r="57543" s="8" customFormat="1" x14ac:dyDescent="0.35"/>
    <row r="57544" s="8" customFormat="1" x14ac:dyDescent="0.35"/>
    <row r="57545" s="8" customFormat="1" x14ac:dyDescent="0.35"/>
    <row r="57546" s="8" customFormat="1" x14ac:dyDescent="0.35"/>
    <row r="57547" s="8" customFormat="1" x14ac:dyDescent="0.35"/>
    <row r="57548" s="8" customFormat="1" x14ac:dyDescent="0.35"/>
    <row r="57549" s="8" customFormat="1" x14ac:dyDescent="0.35"/>
    <row r="57550" s="8" customFormat="1" x14ac:dyDescent="0.35"/>
    <row r="57551" s="8" customFormat="1" x14ac:dyDescent="0.35"/>
    <row r="57552" s="8" customFormat="1" x14ac:dyDescent="0.35"/>
    <row r="57553" s="8" customFormat="1" x14ac:dyDescent="0.35"/>
    <row r="57554" s="8" customFormat="1" x14ac:dyDescent="0.35"/>
    <row r="57555" s="8" customFormat="1" x14ac:dyDescent="0.35"/>
    <row r="57556" s="8" customFormat="1" x14ac:dyDescent="0.35"/>
    <row r="57557" s="8" customFormat="1" x14ac:dyDescent="0.35"/>
    <row r="57558" s="8" customFormat="1" x14ac:dyDescent="0.35"/>
    <row r="57559" s="8" customFormat="1" x14ac:dyDescent="0.35"/>
    <row r="57560" s="8" customFormat="1" x14ac:dyDescent="0.35"/>
    <row r="57561" s="8" customFormat="1" x14ac:dyDescent="0.35"/>
    <row r="57562" s="8" customFormat="1" x14ac:dyDescent="0.35"/>
    <row r="57563" s="8" customFormat="1" x14ac:dyDescent="0.35"/>
    <row r="57564" s="8" customFormat="1" x14ac:dyDescent="0.35"/>
    <row r="57565" s="8" customFormat="1" x14ac:dyDescent="0.35"/>
    <row r="57566" s="8" customFormat="1" x14ac:dyDescent="0.35"/>
    <row r="57567" s="8" customFormat="1" x14ac:dyDescent="0.35"/>
    <row r="57568" s="8" customFormat="1" x14ac:dyDescent="0.35"/>
    <row r="57569" s="8" customFormat="1" x14ac:dyDescent="0.35"/>
    <row r="57570" s="8" customFormat="1" x14ac:dyDescent="0.35"/>
    <row r="57571" s="8" customFormat="1" x14ac:dyDescent="0.35"/>
    <row r="57572" s="8" customFormat="1" x14ac:dyDescent="0.35"/>
    <row r="57573" s="8" customFormat="1" x14ac:dyDescent="0.35"/>
    <row r="57574" s="8" customFormat="1" x14ac:dyDescent="0.35"/>
    <row r="57575" s="8" customFormat="1" x14ac:dyDescent="0.35"/>
    <row r="57576" s="8" customFormat="1" x14ac:dyDescent="0.35"/>
    <row r="57577" s="8" customFormat="1" x14ac:dyDescent="0.35"/>
    <row r="57578" s="8" customFormat="1" x14ac:dyDescent="0.35"/>
    <row r="57579" s="8" customFormat="1" x14ac:dyDescent="0.35"/>
    <row r="57580" s="8" customFormat="1" x14ac:dyDescent="0.35"/>
    <row r="57581" s="8" customFormat="1" x14ac:dyDescent="0.35"/>
    <row r="57582" s="8" customFormat="1" x14ac:dyDescent="0.35"/>
    <row r="57583" s="8" customFormat="1" x14ac:dyDescent="0.35"/>
    <row r="57584" s="8" customFormat="1" x14ac:dyDescent="0.35"/>
    <row r="57585" s="8" customFormat="1" x14ac:dyDescent="0.35"/>
    <row r="57586" s="8" customFormat="1" x14ac:dyDescent="0.35"/>
    <row r="57587" s="8" customFormat="1" x14ac:dyDescent="0.35"/>
    <row r="57588" s="8" customFormat="1" x14ac:dyDescent="0.35"/>
    <row r="57589" s="8" customFormat="1" x14ac:dyDescent="0.35"/>
    <row r="57590" s="8" customFormat="1" x14ac:dyDescent="0.35"/>
    <row r="57591" s="8" customFormat="1" x14ac:dyDescent="0.35"/>
    <row r="57592" s="8" customFormat="1" x14ac:dyDescent="0.35"/>
    <row r="57593" s="8" customFormat="1" x14ac:dyDescent="0.35"/>
    <row r="57594" s="8" customFormat="1" x14ac:dyDescent="0.35"/>
    <row r="57595" s="8" customFormat="1" x14ac:dyDescent="0.35"/>
    <row r="57596" s="8" customFormat="1" x14ac:dyDescent="0.35"/>
    <row r="57597" s="8" customFormat="1" x14ac:dyDescent="0.35"/>
    <row r="57598" s="8" customFormat="1" x14ac:dyDescent="0.35"/>
    <row r="57599" s="8" customFormat="1" x14ac:dyDescent="0.35"/>
    <row r="57600" s="8" customFormat="1" x14ac:dyDescent="0.35"/>
    <row r="57601" s="8" customFormat="1" x14ac:dyDescent="0.35"/>
    <row r="57602" s="8" customFormat="1" x14ac:dyDescent="0.35"/>
    <row r="57603" s="8" customFormat="1" x14ac:dyDescent="0.35"/>
    <row r="57604" s="8" customFormat="1" x14ac:dyDescent="0.35"/>
    <row r="57605" s="8" customFormat="1" x14ac:dyDescent="0.35"/>
    <row r="57606" s="8" customFormat="1" x14ac:dyDescent="0.35"/>
    <row r="57607" s="8" customFormat="1" x14ac:dyDescent="0.35"/>
    <row r="57608" s="8" customFormat="1" x14ac:dyDescent="0.35"/>
    <row r="57609" s="8" customFormat="1" x14ac:dyDescent="0.35"/>
    <row r="57610" s="8" customFormat="1" x14ac:dyDescent="0.35"/>
    <row r="57611" s="8" customFormat="1" x14ac:dyDescent="0.35"/>
    <row r="57612" s="8" customFormat="1" x14ac:dyDescent="0.35"/>
    <row r="57613" s="8" customFormat="1" x14ac:dyDescent="0.35"/>
    <row r="57614" s="8" customFormat="1" x14ac:dyDescent="0.35"/>
    <row r="57615" s="8" customFormat="1" x14ac:dyDescent="0.35"/>
    <row r="57616" s="8" customFormat="1" x14ac:dyDescent="0.35"/>
    <row r="57617" s="8" customFormat="1" x14ac:dyDescent="0.35"/>
    <row r="57618" s="8" customFormat="1" x14ac:dyDescent="0.35"/>
    <row r="57619" s="8" customFormat="1" x14ac:dyDescent="0.35"/>
    <row r="57620" s="8" customFormat="1" x14ac:dyDescent="0.35"/>
    <row r="57621" s="8" customFormat="1" x14ac:dyDescent="0.35"/>
    <row r="57622" s="8" customFormat="1" x14ac:dyDescent="0.35"/>
    <row r="57623" s="8" customFormat="1" x14ac:dyDescent="0.35"/>
    <row r="57624" s="8" customFormat="1" x14ac:dyDescent="0.35"/>
    <row r="57625" s="8" customFormat="1" x14ac:dyDescent="0.35"/>
    <row r="57626" s="8" customFormat="1" x14ac:dyDescent="0.35"/>
    <row r="57627" s="8" customFormat="1" x14ac:dyDescent="0.35"/>
    <row r="57628" s="8" customFormat="1" x14ac:dyDescent="0.35"/>
    <row r="57629" s="8" customFormat="1" x14ac:dyDescent="0.35"/>
    <row r="57630" s="8" customFormat="1" x14ac:dyDescent="0.35"/>
    <row r="57631" s="8" customFormat="1" x14ac:dyDescent="0.35"/>
    <row r="57632" s="8" customFormat="1" x14ac:dyDescent="0.35"/>
    <row r="57633" s="8" customFormat="1" x14ac:dyDescent="0.35"/>
    <row r="57634" s="8" customFormat="1" x14ac:dyDescent="0.35"/>
    <row r="57635" s="8" customFormat="1" x14ac:dyDescent="0.35"/>
    <row r="57636" s="8" customFormat="1" x14ac:dyDescent="0.35"/>
    <row r="57637" s="8" customFormat="1" x14ac:dyDescent="0.35"/>
    <row r="57638" s="8" customFormat="1" x14ac:dyDescent="0.35"/>
    <row r="57639" s="8" customFormat="1" x14ac:dyDescent="0.35"/>
    <row r="57640" s="8" customFormat="1" x14ac:dyDescent="0.35"/>
    <row r="57641" s="8" customFormat="1" x14ac:dyDescent="0.35"/>
    <row r="57642" s="8" customFormat="1" x14ac:dyDescent="0.35"/>
    <row r="57643" s="8" customFormat="1" x14ac:dyDescent="0.35"/>
    <row r="57644" s="8" customFormat="1" x14ac:dyDescent="0.35"/>
    <row r="57645" s="8" customFormat="1" x14ac:dyDescent="0.35"/>
    <row r="57646" s="8" customFormat="1" x14ac:dyDescent="0.35"/>
    <row r="57647" s="8" customFormat="1" x14ac:dyDescent="0.35"/>
    <row r="57648" s="8" customFormat="1" x14ac:dyDescent="0.35"/>
    <row r="57649" s="8" customFormat="1" x14ac:dyDescent="0.35"/>
    <row r="57650" s="8" customFormat="1" x14ac:dyDescent="0.35"/>
    <row r="57651" s="8" customFormat="1" x14ac:dyDescent="0.35"/>
    <row r="57652" s="8" customFormat="1" x14ac:dyDescent="0.35"/>
    <row r="57653" s="8" customFormat="1" x14ac:dyDescent="0.35"/>
    <row r="57654" s="8" customFormat="1" x14ac:dyDescent="0.35"/>
    <row r="57655" s="8" customFormat="1" x14ac:dyDescent="0.35"/>
    <row r="57656" s="8" customFormat="1" x14ac:dyDescent="0.35"/>
    <row r="57657" s="8" customFormat="1" x14ac:dyDescent="0.35"/>
    <row r="57658" s="8" customFormat="1" x14ac:dyDescent="0.35"/>
    <row r="57659" s="8" customFormat="1" x14ac:dyDescent="0.35"/>
    <row r="57660" s="8" customFormat="1" x14ac:dyDescent="0.35"/>
    <row r="57661" s="8" customFormat="1" x14ac:dyDescent="0.35"/>
    <row r="57662" s="8" customFormat="1" x14ac:dyDescent="0.35"/>
    <row r="57663" s="8" customFormat="1" x14ac:dyDescent="0.35"/>
    <row r="57664" s="8" customFormat="1" x14ac:dyDescent="0.35"/>
    <row r="57665" s="8" customFormat="1" x14ac:dyDescent="0.35"/>
    <row r="57666" s="8" customFormat="1" x14ac:dyDescent="0.35"/>
    <row r="57667" s="8" customFormat="1" x14ac:dyDescent="0.35"/>
    <row r="57668" s="8" customFormat="1" x14ac:dyDescent="0.35"/>
    <row r="57669" s="8" customFormat="1" x14ac:dyDescent="0.35"/>
    <row r="57670" s="8" customFormat="1" x14ac:dyDescent="0.35"/>
    <row r="57671" s="8" customFormat="1" x14ac:dyDescent="0.35"/>
    <row r="57672" s="8" customFormat="1" x14ac:dyDescent="0.35"/>
    <row r="57673" s="8" customFormat="1" x14ac:dyDescent="0.35"/>
    <row r="57674" s="8" customFormat="1" x14ac:dyDescent="0.35"/>
    <row r="57675" s="8" customFormat="1" x14ac:dyDescent="0.35"/>
    <row r="57676" s="8" customFormat="1" x14ac:dyDescent="0.35"/>
    <row r="57677" s="8" customFormat="1" x14ac:dyDescent="0.35"/>
    <row r="57678" s="8" customFormat="1" x14ac:dyDescent="0.35"/>
    <row r="57679" s="8" customFormat="1" x14ac:dyDescent="0.35"/>
    <row r="57680" s="8" customFormat="1" x14ac:dyDescent="0.35"/>
    <row r="57681" s="8" customFormat="1" x14ac:dyDescent="0.35"/>
    <row r="57682" s="8" customFormat="1" x14ac:dyDescent="0.35"/>
    <row r="57683" s="8" customFormat="1" x14ac:dyDescent="0.35"/>
    <row r="57684" s="8" customFormat="1" x14ac:dyDescent="0.35"/>
    <row r="57685" s="8" customFormat="1" x14ac:dyDescent="0.35"/>
    <row r="57686" s="8" customFormat="1" x14ac:dyDescent="0.35"/>
    <row r="57687" s="8" customFormat="1" x14ac:dyDescent="0.35"/>
    <row r="57688" s="8" customFormat="1" x14ac:dyDescent="0.35"/>
    <row r="57689" s="8" customFormat="1" x14ac:dyDescent="0.35"/>
    <row r="57690" s="8" customFormat="1" x14ac:dyDescent="0.35"/>
    <row r="57691" s="8" customFormat="1" x14ac:dyDescent="0.35"/>
    <row r="57692" s="8" customFormat="1" x14ac:dyDescent="0.35"/>
    <row r="57693" s="8" customFormat="1" x14ac:dyDescent="0.35"/>
    <row r="57694" s="8" customFormat="1" x14ac:dyDescent="0.35"/>
    <row r="57695" s="8" customFormat="1" x14ac:dyDescent="0.35"/>
    <row r="57696" s="8" customFormat="1" x14ac:dyDescent="0.35"/>
    <row r="57697" s="8" customFormat="1" x14ac:dyDescent="0.35"/>
    <row r="57698" s="8" customFormat="1" x14ac:dyDescent="0.35"/>
    <row r="57699" s="8" customFormat="1" x14ac:dyDescent="0.35"/>
    <row r="57700" s="8" customFormat="1" x14ac:dyDescent="0.35"/>
    <row r="57701" s="8" customFormat="1" x14ac:dyDescent="0.35"/>
    <row r="57702" s="8" customFormat="1" x14ac:dyDescent="0.35"/>
    <row r="57703" s="8" customFormat="1" x14ac:dyDescent="0.35"/>
    <row r="57704" s="8" customFormat="1" x14ac:dyDescent="0.35"/>
    <row r="57705" s="8" customFormat="1" x14ac:dyDescent="0.35"/>
    <row r="57706" s="8" customFormat="1" x14ac:dyDescent="0.35"/>
    <row r="57707" s="8" customFormat="1" x14ac:dyDescent="0.35"/>
    <row r="57708" s="8" customFormat="1" x14ac:dyDescent="0.35"/>
    <row r="57709" s="8" customFormat="1" x14ac:dyDescent="0.35"/>
    <row r="57710" s="8" customFormat="1" x14ac:dyDescent="0.35"/>
    <row r="57711" s="8" customFormat="1" x14ac:dyDescent="0.35"/>
    <row r="57712" s="8" customFormat="1" x14ac:dyDescent="0.35"/>
    <row r="57713" s="8" customFormat="1" x14ac:dyDescent="0.35"/>
    <row r="57714" s="8" customFormat="1" x14ac:dyDescent="0.35"/>
    <row r="57715" s="8" customFormat="1" x14ac:dyDescent="0.35"/>
    <row r="57716" s="8" customFormat="1" x14ac:dyDescent="0.35"/>
    <row r="57717" s="8" customFormat="1" x14ac:dyDescent="0.35"/>
    <row r="57718" s="8" customFormat="1" x14ac:dyDescent="0.35"/>
    <row r="57719" s="8" customFormat="1" x14ac:dyDescent="0.35"/>
    <row r="57720" s="8" customFormat="1" x14ac:dyDescent="0.35"/>
    <row r="57721" s="8" customFormat="1" x14ac:dyDescent="0.35"/>
    <row r="57722" s="8" customFormat="1" x14ac:dyDescent="0.35"/>
    <row r="57723" s="8" customFormat="1" x14ac:dyDescent="0.35"/>
    <row r="57724" s="8" customFormat="1" x14ac:dyDescent="0.35"/>
    <row r="57725" s="8" customFormat="1" x14ac:dyDescent="0.35"/>
    <row r="57726" s="8" customFormat="1" x14ac:dyDescent="0.35"/>
    <row r="57727" s="8" customFormat="1" x14ac:dyDescent="0.35"/>
    <row r="57728" s="8" customFormat="1" x14ac:dyDescent="0.35"/>
    <row r="57729" s="8" customFormat="1" x14ac:dyDescent="0.35"/>
    <row r="57730" s="8" customFormat="1" x14ac:dyDescent="0.35"/>
    <row r="57731" s="8" customFormat="1" x14ac:dyDescent="0.35"/>
    <row r="57732" s="8" customFormat="1" x14ac:dyDescent="0.35"/>
    <row r="57733" s="8" customFormat="1" x14ac:dyDescent="0.35"/>
    <row r="57734" s="8" customFormat="1" x14ac:dyDescent="0.35"/>
    <row r="57735" s="8" customFormat="1" x14ac:dyDescent="0.35"/>
    <row r="57736" s="8" customFormat="1" x14ac:dyDescent="0.35"/>
    <row r="57737" s="8" customFormat="1" x14ac:dyDescent="0.35"/>
    <row r="57738" s="8" customFormat="1" x14ac:dyDescent="0.35"/>
    <row r="57739" s="8" customFormat="1" x14ac:dyDescent="0.35"/>
    <row r="57740" s="8" customFormat="1" x14ac:dyDescent="0.35"/>
    <row r="57741" s="8" customFormat="1" x14ac:dyDescent="0.35"/>
    <row r="57742" s="8" customFormat="1" x14ac:dyDescent="0.35"/>
    <row r="57743" s="8" customFormat="1" x14ac:dyDescent="0.35"/>
    <row r="57744" s="8" customFormat="1" x14ac:dyDescent="0.35"/>
    <row r="57745" s="8" customFormat="1" x14ac:dyDescent="0.35"/>
    <row r="57746" s="8" customFormat="1" x14ac:dyDescent="0.35"/>
    <row r="57747" s="8" customFormat="1" x14ac:dyDescent="0.35"/>
    <row r="57748" s="8" customFormat="1" x14ac:dyDescent="0.35"/>
    <row r="57749" s="8" customFormat="1" x14ac:dyDescent="0.35"/>
    <row r="57750" s="8" customFormat="1" x14ac:dyDescent="0.35"/>
    <row r="57751" s="8" customFormat="1" x14ac:dyDescent="0.35"/>
    <row r="57752" s="8" customFormat="1" x14ac:dyDescent="0.35"/>
    <row r="57753" s="8" customFormat="1" x14ac:dyDescent="0.35"/>
    <row r="57754" s="8" customFormat="1" x14ac:dyDescent="0.35"/>
    <row r="57755" s="8" customFormat="1" x14ac:dyDescent="0.35"/>
    <row r="57756" s="8" customFormat="1" x14ac:dyDescent="0.35"/>
    <row r="57757" s="8" customFormat="1" x14ac:dyDescent="0.35"/>
    <row r="57758" s="8" customFormat="1" x14ac:dyDescent="0.35"/>
    <row r="57759" s="8" customFormat="1" x14ac:dyDescent="0.35"/>
    <row r="57760" s="8" customFormat="1" x14ac:dyDescent="0.35"/>
    <row r="57761" s="8" customFormat="1" x14ac:dyDescent="0.35"/>
    <row r="57762" s="8" customFormat="1" x14ac:dyDescent="0.35"/>
    <row r="57763" s="8" customFormat="1" x14ac:dyDescent="0.35"/>
    <row r="57764" s="8" customFormat="1" x14ac:dyDescent="0.35"/>
    <row r="57765" s="8" customFormat="1" x14ac:dyDescent="0.35"/>
    <row r="57766" s="8" customFormat="1" x14ac:dyDescent="0.35"/>
    <row r="57767" s="8" customFormat="1" x14ac:dyDescent="0.35"/>
    <row r="57768" s="8" customFormat="1" x14ac:dyDescent="0.35"/>
    <row r="57769" s="8" customFormat="1" x14ac:dyDescent="0.35"/>
    <row r="57770" s="8" customFormat="1" x14ac:dyDescent="0.35"/>
    <row r="57771" s="8" customFormat="1" x14ac:dyDescent="0.35"/>
    <row r="57772" s="8" customFormat="1" x14ac:dyDescent="0.35"/>
    <row r="57773" s="8" customFormat="1" x14ac:dyDescent="0.35"/>
    <row r="57774" s="8" customFormat="1" x14ac:dyDescent="0.35"/>
    <row r="57775" s="8" customFormat="1" x14ac:dyDescent="0.35"/>
    <row r="57776" s="8" customFormat="1" x14ac:dyDescent="0.35"/>
    <row r="57777" s="8" customFormat="1" x14ac:dyDescent="0.35"/>
    <row r="57778" s="8" customFormat="1" x14ac:dyDescent="0.35"/>
    <row r="57779" s="8" customFormat="1" x14ac:dyDescent="0.35"/>
    <row r="57780" s="8" customFormat="1" x14ac:dyDescent="0.35"/>
    <row r="57781" s="8" customFormat="1" x14ac:dyDescent="0.35"/>
    <row r="57782" s="8" customFormat="1" x14ac:dyDescent="0.35"/>
    <row r="57783" s="8" customFormat="1" x14ac:dyDescent="0.35"/>
    <row r="57784" s="8" customFormat="1" x14ac:dyDescent="0.35"/>
    <row r="57785" s="8" customFormat="1" x14ac:dyDescent="0.35"/>
    <row r="57786" s="8" customFormat="1" x14ac:dyDescent="0.35"/>
    <row r="57787" s="8" customFormat="1" x14ac:dyDescent="0.35"/>
    <row r="57788" s="8" customFormat="1" x14ac:dyDescent="0.35"/>
    <row r="57789" s="8" customFormat="1" x14ac:dyDescent="0.35"/>
    <row r="57790" s="8" customFormat="1" x14ac:dyDescent="0.35"/>
    <row r="57791" s="8" customFormat="1" x14ac:dyDescent="0.35"/>
    <row r="57792" s="8" customFormat="1" x14ac:dyDescent="0.35"/>
    <row r="57793" s="8" customFormat="1" x14ac:dyDescent="0.35"/>
    <row r="57794" s="8" customFormat="1" x14ac:dyDescent="0.35"/>
    <row r="57795" s="8" customFormat="1" x14ac:dyDescent="0.35"/>
    <row r="57796" s="8" customFormat="1" x14ac:dyDescent="0.35"/>
    <row r="57797" s="8" customFormat="1" x14ac:dyDescent="0.35"/>
    <row r="57798" s="8" customFormat="1" x14ac:dyDescent="0.35"/>
    <row r="57799" s="8" customFormat="1" x14ac:dyDescent="0.35"/>
    <row r="57800" s="8" customFormat="1" x14ac:dyDescent="0.35"/>
    <row r="57801" s="8" customFormat="1" x14ac:dyDescent="0.35"/>
    <row r="57802" s="8" customFormat="1" x14ac:dyDescent="0.35"/>
    <row r="57803" s="8" customFormat="1" x14ac:dyDescent="0.35"/>
    <row r="57804" s="8" customFormat="1" x14ac:dyDescent="0.35"/>
    <row r="57805" s="8" customFormat="1" x14ac:dyDescent="0.35"/>
    <row r="57806" s="8" customFormat="1" x14ac:dyDescent="0.35"/>
    <row r="57807" s="8" customFormat="1" x14ac:dyDescent="0.35"/>
    <row r="57808" s="8" customFormat="1" x14ac:dyDescent="0.35"/>
    <row r="57809" s="8" customFormat="1" x14ac:dyDescent="0.35"/>
    <row r="57810" s="8" customFormat="1" x14ac:dyDescent="0.35"/>
    <row r="57811" s="8" customFormat="1" x14ac:dyDescent="0.35"/>
    <row r="57812" s="8" customFormat="1" x14ac:dyDescent="0.35"/>
    <row r="57813" s="8" customFormat="1" x14ac:dyDescent="0.35"/>
    <row r="57814" s="8" customFormat="1" x14ac:dyDescent="0.35"/>
    <row r="57815" s="8" customFormat="1" x14ac:dyDescent="0.35"/>
    <row r="57816" s="8" customFormat="1" x14ac:dyDescent="0.35"/>
    <row r="57817" s="8" customFormat="1" x14ac:dyDescent="0.35"/>
    <row r="57818" s="8" customFormat="1" x14ac:dyDescent="0.35"/>
    <row r="57819" s="8" customFormat="1" x14ac:dyDescent="0.35"/>
    <row r="57820" s="8" customFormat="1" x14ac:dyDescent="0.35"/>
    <row r="57821" s="8" customFormat="1" x14ac:dyDescent="0.35"/>
    <row r="57822" s="8" customFormat="1" x14ac:dyDescent="0.35"/>
    <row r="57823" s="8" customFormat="1" x14ac:dyDescent="0.35"/>
    <row r="57824" s="8" customFormat="1" x14ac:dyDescent="0.35"/>
    <row r="57825" s="8" customFormat="1" x14ac:dyDescent="0.35"/>
    <row r="57826" s="8" customFormat="1" x14ac:dyDescent="0.35"/>
    <row r="57827" s="8" customFormat="1" x14ac:dyDescent="0.35"/>
    <row r="57828" s="8" customFormat="1" x14ac:dyDescent="0.35"/>
    <row r="57829" s="8" customFormat="1" x14ac:dyDescent="0.35"/>
    <row r="57830" s="8" customFormat="1" x14ac:dyDescent="0.35"/>
    <row r="57831" s="8" customFormat="1" x14ac:dyDescent="0.35"/>
    <row r="57832" s="8" customFormat="1" x14ac:dyDescent="0.35"/>
    <row r="57833" s="8" customFormat="1" x14ac:dyDescent="0.35"/>
    <row r="57834" s="8" customFormat="1" x14ac:dyDescent="0.35"/>
    <row r="57835" s="8" customFormat="1" x14ac:dyDescent="0.35"/>
    <row r="57836" s="8" customFormat="1" x14ac:dyDescent="0.35"/>
    <row r="57837" s="8" customFormat="1" x14ac:dyDescent="0.35"/>
    <row r="57838" s="8" customFormat="1" x14ac:dyDescent="0.35"/>
    <row r="57839" s="8" customFormat="1" x14ac:dyDescent="0.35"/>
    <row r="57840" s="8" customFormat="1" x14ac:dyDescent="0.35"/>
    <row r="57841" s="8" customFormat="1" x14ac:dyDescent="0.35"/>
    <row r="57842" s="8" customFormat="1" x14ac:dyDescent="0.35"/>
    <row r="57843" s="8" customFormat="1" x14ac:dyDescent="0.35"/>
    <row r="57844" s="8" customFormat="1" x14ac:dyDescent="0.35"/>
    <row r="57845" s="8" customFormat="1" x14ac:dyDescent="0.35"/>
    <row r="57846" s="8" customFormat="1" x14ac:dyDescent="0.35"/>
    <row r="57847" s="8" customFormat="1" x14ac:dyDescent="0.35"/>
    <row r="57848" s="8" customFormat="1" x14ac:dyDescent="0.35"/>
    <row r="57849" s="8" customFormat="1" x14ac:dyDescent="0.35"/>
    <row r="57850" s="8" customFormat="1" x14ac:dyDescent="0.35"/>
    <row r="57851" s="8" customFormat="1" x14ac:dyDescent="0.35"/>
    <row r="57852" s="8" customFormat="1" x14ac:dyDescent="0.35"/>
    <row r="57853" s="8" customFormat="1" x14ac:dyDescent="0.35"/>
    <row r="57854" s="8" customFormat="1" x14ac:dyDescent="0.35"/>
    <row r="57855" s="8" customFormat="1" x14ac:dyDescent="0.35"/>
    <row r="57856" s="8" customFormat="1" x14ac:dyDescent="0.35"/>
    <row r="57857" s="8" customFormat="1" x14ac:dyDescent="0.35"/>
    <row r="57858" s="8" customFormat="1" x14ac:dyDescent="0.35"/>
    <row r="57859" s="8" customFormat="1" x14ac:dyDescent="0.35"/>
    <row r="57860" s="8" customFormat="1" x14ac:dyDescent="0.35"/>
    <row r="57861" s="8" customFormat="1" x14ac:dyDescent="0.35"/>
    <row r="57862" s="8" customFormat="1" x14ac:dyDescent="0.35"/>
    <row r="57863" s="8" customFormat="1" x14ac:dyDescent="0.35"/>
    <row r="57864" s="8" customFormat="1" x14ac:dyDescent="0.35"/>
    <row r="57865" s="8" customFormat="1" x14ac:dyDescent="0.35"/>
    <row r="57866" s="8" customFormat="1" x14ac:dyDescent="0.35"/>
    <row r="57867" s="8" customFormat="1" x14ac:dyDescent="0.35"/>
    <row r="57868" s="8" customFormat="1" x14ac:dyDescent="0.35"/>
    <row r="57869" s="8" customFormat="1" x14ac:dyDescent="0.35"/>
    <row r="57870" s="8" customFormat="1" x14ac:dyDescent="0.35"/>
    <row r="57871" s="8" customFormat="1" x14ac:dyDescent="0.35"/>
    <row r="57872" s="8" customFormat="1" x14ac:dyDescent="0.35"/>
    <row r="57873" s="8" customFormat="1" x14ac:dyDescent="0.35"/>
    <row r="57874" s="8" customFormat="1" x14ac:dyDescent="0.35"/>
    <row r="57875" s="8" customFormat="1" x14ac:dyDescent="0.35"/>
    <row r="57876" s="8" customFormat="1" x14ac:dyDescent="0.35"/>
    <row r="57877" s="8" customFormat="1" x14ac:dyDescent="0.35"/>
    <row r="57878" s="8" customFormat="1" x14ac:dyDescent="0.35"/>
    <row r="57879" s="8" customFormat="1" x14ac:dyDescent="0.35"/>
    <row r="57880" s="8" customFormat="1" x14ac:dyDescent="0.35"/>
    <row r="57881" s="8" customFormat="1" x14ac:dyDescent="0.35"/>
    <row r="57882" s="8" customFormat="1" x14ac:dyDescent="0.35"/>
    <row r="57883" s="8" customFormat="1" x14ac:dyDescent="0.35"/>
    <row r="57884" s="8" customFormat="1" x14ac:dyDescent="0.35"/>
    <row r="57885" s="8" customFormat="1" x14ac:dyDescent="0.35"/>
    <row r="57886" s="8" customFormat="1" x14ac:dyDescent="0.35"/>
    <row r="57887" s="8" customFormat="1" x14ac:dyDescent="0.35"/>
    <row r="57888" s="8" customFormat="1" x14ac:dyDescent="0.35"/>
    <row r="57889" s="8" customFormat="1" x14ac:dyDescent="0.35"/>
    <row r="57890" s="8" customFormat="1" x14ac:dyDescent="0.35"/>
    <row r="57891" s="8" customFormat="1" x14ac:dyDescent="0.35"/>
    <row r="57892" s="8" customFormat="1" x14ac:dyDescent="0.35"/>
    <row r="57893" s="8" customFormat="1" x14ac:dyDescent="0.35"/>
    <row r="57894" s="8" customFormat="1" x14ac:dyDescent="0.35"/>
    <row r="57895" s="8" customFormat="1" x14ac:dyDescent="0.35"/>
    <row r="57896" s="8" customFormat="1" x14ac:dyDescent="0.35"/>
    <row r="57897" s="8" customFormat="1" x14ac:dyDescent="0.35"/>
    <row r="57898" s="8" customFormat="1" x14ac:dyDescent="0.35"/>
    <row r="57899" s="8" customFormat="1" x14ac:dyDescent="0.35"/>
    <row r="57900" s="8" customFormat="1" x14ac:dyDescent="0.35"/>
    <row r="57901" s="8" customFormat="1" x14ac:dyDescent="0.35"/>
    <row r="57902" s="8" customFormat="1" x14ac:dyDescent="0.35"/>
    <row r="57903" s="8" customFormat="1" x14ac:dyDescent="0.35"/>
    <row r="57904" s="8" customFormat="1" x14ac:dyDescent="0.35"/>
    <row r="57905" s="8" customFormat="1" x14ac:dyDescent="0.35"/>
    <row r="57906" s="8" customFormat="1" x14ac:dyDescent="0.35"/>
    <row r="57907" s="8" customFormat="1" x14ac:dyDescent="0.35"/>
    <row r="57908" s="8" customFormat="1" x14ac:dyDescent="0.35"/>
    <row r="57909" s="8" customFormat="1" x14ac:dyDescent="0.35"/>
    <row r="57910" s="8" customFormat="1" x14ac:dyDescent="0.35"/>
    <row r="57911" s="8" customFormat="1" x14ac:dyDescent="0.35"/>
    <row r="57912" s="8" customFormat="1" x14ac:dyDescent="0.35"/>
    <row r="57913" s="8" customFormat="1" x14ac:dyDescent="0.35"/>
    <row r="57914" s="8" customFormat="1" x14ac:dyDescent="0.35"/>
    <row r="57915" s="8" customFormat="1" x14ac:dyDescent="0.35"/>
    <row r="57916" s="8" customFormat="1" x14ac:dyDescent="0.35"/>
    <row r="57917" s="8" customFormat="1" x14ac:dyDescent="0.35"/>
    <row r="57918" s="8" customFormat="1" x14ac:dyDescent="0.35"/>
    <row r="57919" s="8" customFormat="1" x14ac:dyDescent="0.35"/>
    <row r="57920" s="8" customFormat="1" x14ac:dyDescent="0.35"/>
    <row r="57921" s="8" customFormat="1" x14ac:dyDescent="0.35"/>
    <row r="57922" s="8" customFormat="1" x14ac:dyDescent="0.35"/>
    <row r="57923" s="8" customFormat="1" x14ac:dyDescent="0.35"/>
    <row r="57924" s="8" customFormat="1" x14ac:dyDescent="0.35"/>
    <row r="57925" s="8" customFormat="1" x14ac:dyDescent="0.35"/>
    <row r="57926" s="8" customFormat="1" x14ac:dyDescent="0.35"/>
    <row r="57927" s="8" customFormat="1" x14ac:dyDescent="0.35"/>
    <row r="57928" s="8" customFormat="1" x14ac:dyDescent="0.35"/>
    <row r="57929" s="8" customFormat="1" x14ac:dyDescent="0.35"/>
    <row r="57930" s="8" customFormat="1" x14ac:dyDescent="0.35"/>
    <row r="57931" s="8" customFormat="1" x14ac:dyDescent="0.35"/>
    <row r="57932" s="8" customFormat="1" x14ac:dyDescent="0.35"/>
    <row r="57933" s="8" customFormat="1" x14ac:dyDescent="0.35"/>
    <row r="57934" s="8" customFormat="1" x14ac:dyDescent="0.35"/>
    <row r="57935" s="8" customFormat="1" x14ac:dyDescent="0.35"/>
    <row r="57936" s="8" customFormat="1" x14ac:dyDescent="0.35"/>
    <row r="57937" s="8" customFormat="1" x14ac:dyDescent="0.35"/>
    <row r="57938" s="8" customFormat="1" x14ac:dyDescent="0.35"/>
    <row r="57939" s="8" customFormat="1" x14ac:dyDescent="0.35"/>
    <row r="57940" s="8" customFormat="1" x14ac:dyDescent="0.35"/>
    <row r="57941" s="8" customFormat="1" x14ac:dyDescent="0.35"/>
    <row r="57942" s="8" customFormat="1" x14ac:dyDescent="0.35"/>
    <row r="57943" s="8" customFormat="1" x14ac:dyDescent="0.35"/>
    <row r="57944" s="8" customFormat="1" x14ac:dyDescent="0.35"/>
    <row r="57945" s="8" customFormat="1" x14ac:dyDescent="0.35"/>
    <row r="57946" s="8" customFormat="1" x14ac:dyDescent="0.35"/>
    <row r="57947" s="8" customFormat="1" x14ac:dyDescent="0.35"/>
    <row r="57948" s="8" customFormat="1" x14ac:dyDescent="0.35"/>
    <row r="57949" s="8" customFormat="1" x14ac:dyDescent="0.35"/>
    <row r="57950" s="8" customFormat="1" x14ac:dyDescent="0.35"/>
    <row r="57951" s="8" customFormat="1" x14ac:dyDescent="0.35"/>
    <row r="57952" s="8" customFormat="1" x14ac:dyDescent="0.35"/>
    <row r="57953" s="8" customFormat="1" x14ac:dyDescent="0.35"/>
    <row r="57954" s="8" customFormat="1" x14ac:dyDescent="0.35"/>
    <row r="57955" s="8" customFormat="1" x14ac:dyDescent="0.35"/>
    <row r="57956" s="8" customFormat="1" x14ac:dyDescent="0.35"/>
    <row r="57957" s="8" customFormat="1" x14ac:dyDescent="0.35"/>
    <row r="57958" s="8" customFormat="1" x14ac:dyDescent="0.35"/>
    <row r="57959" s="8" customFormat="1" x14ac:dyDescent="0.35"/>
    <row r="57960" s="8" customFormat="1" x14ac:dyDescent="0.35"/>
    <row r="57961" s="8" customFormat="1" x14ac:dyDescent="0.35"/>
    <row r="57962" s="8" customFormat="1" x14ac:dyDescent="0.35"/>
    <row r="57963" s="8" customFormat="1" x14ac:dyDescent="0.35"/>
    <row r="57964" s="8" customFormat="1" x14ac:dyDescent="0.35"/>
    <row r="57965" s="8" customFormat="1" x14ac:dyDescent="0.35"/>
    <row r="57966" s="8" customFormat="1" x14ac:dyDescent="0.35"/>
    <row r="57967" s="8" customFormat="1" x14ac:dyDescent="0.35"/>
    <row r="57968" s="8" customFormat="1" x14ac:dyDescent="0.35"/>
    <row r="57969" s="8" customFormat="1" x14ac:dyDescent="0.35"/>
    <row r="57970" s="8" customFormat="1" x14ac:dyDescent="0.35"/>
    <row r="57971" s="8" customFormat="1" x14ac:dyDescent="0.35"/>
    <row r="57972" s="8" customFormat="1" x14ac:dyDescent="0.35"/>
    <row r="57973" s="8" customFormat="1" x14ac:dyDescent="0.35"/>
    <row r="57974" s="8" customFormat="1" x14ac:dyDescent="0.35"/>
    <row r="57975" s="8" customFormat="1" x14ac:dyDescent="0.35"/>
    <row r="57976" s="8" customFormat="1" x14ac:dyDescent="0.35"/>
    <row r="57977" s="8" customFormat="1" x14ac:dyDescent="0.35"/>
    <row r="57978" s="8" customFormat="1" x14ac:dyDescent="0.35"/>
    <row r="57979" s="8" customFormat="1" x14ac:dyDescent="0.35"/>
    <row r="57980" s="8" customFormat="1" x14ac:dyDescent="0.35"/>
    <row r="57981" s="8" customFormat="1" x14ac:dyDescent="0.35"/>
    <row r="57982" s="8" customFormat="1" x14ac:dyDescent="0.35"/>
    <row r="57983" s="8" customFormat="1" x14ac:dyDescent="0.35"/>
    <row r="57984" s="8" customFormat="1" x14ac:dyDescent="0.35"/>
    <row r="57985" s="8" customFormat="1" x14ac:dyDescent="0.35"/>
    <row r="57986" s="8" customFormat="1" x14ac:dyDescent="0.35"/>
    <row r="57987" s="8" customFormat="1" x14ac:dyDescent="0.35"/>
    <row r="57988" s="8" customFormat="1" x14ac:dyDescent="0.35"/>
    <row r="57989" s="8" customFormat="1" x14ac:dyDescent="0.35"/>
    <row r="57990" s="8" customFormat="1" x14ac:dyDescent="0.35"/>
    <row r="57991" s="8" customFormat="1" x14ac:dyDescent="0.35"/>
    <row r="57992" s="8" customFormat="1" x14ac:dyDescent="0.35"/>
    <row r="57993" s="8" customFormat="1" x14ac:dyDescent="0.35"/>
    <row r="57994" s="8" customFormat="1" x14ac:dyDescent="0.35"/>
    <row r="57995" s="8" customFormat="1" x14ac:dyDescent="0.35"/>
    <row r="57996" s="8" customFormat="1" x14ac:dyDescent="0.35"/>
    <row r="57997" s="8" customFormat="1" x14ac:dyDescent="0.35"/>
    <row r="57998" s="8" customFormat="1" x14ac:dyDescent="0.35"/>
    <row r="57999" s="8" customFormat="1" x14ac:dyDescent="0.35"/>
    <row r="58000" s="8" customFormat="1" x14ac:dyDescent="0.35"/>
    <row r="58001" s="8" customFormat="1" x14ac:dyDescent="0.35"/>
    <row r="58002" s="8" customFormat="1" x14ac:dyDescent="0.35"/>
    <row r="58003" s="8" customFormat="1" x14ac:dyDescent="0.35"/>
    <row r="58004" s="8" customFormat="1" x14ac:dyDescent="0.35"/>
    <row r="58005" s="8" customFormat="1" x14ac:dyDescent="0.35"/>
    <row r="58006" s="8" customFormat="1" x14ac:dyDescent="0.35"/>
    <row r="58007" s="8" customFormat="1" x14ac:dyDescent="0.35"/>
    <row r="58008" s="8" customFormat="1" x14ac:dyDescent="0.35"/>
    <row r="58009" s="8" customFormat="1" x14ac:dyDescent="0.35"/>
    <row r="58010" s="8" customFormat="1" x14ac:dyDescent="0.35"/>
    <row r="58011" s="8" customFormat="1" x14ac:dyDescent="0.35"/>
    <row r="58012" s="8" customFormat="1" x14ac:dyDescent="0.35"/>
    <row r="58013" s="8" customFormat="1" x14ac:dyDescent="0.35"/>
    <row r="58014" s="8" customFormat="1" x14ac:dyDescent="0.35"/>
    <row r="58015" s="8" customFormat="1" x14ac:dyDescent="0.35"/>
    <row r="58016" s="8" customFormat="1" x14ac:dyDescent="0.35"/>
    <row r="58017" s="8" customFormat="1" x14ac:dyDescent="0.35"/>
    <row r="58018" s="8" customFormat="1" x14ac:dyDescent="0.35"/>
    <row r="58019" s="8" customFormat="1" x14ac:dyDescent="0.35"/>
    <row r="58020" s="8" customFormat="1" x14ac:dyDescent="0.35"/>
    <row r="58021" s="8" customFormat="1" x14ac:dyDescent="0.35"/>
    <row r="58022" s="8" customFormat="1" x14ac:dyDescent="0.35"/>
    <row r="58023" s="8" customFormat="1" x14ac:dyDescent="0.35"/>
    <row r="58024" s="8" customFormat="1" x14ac:dyDescent="0.35"/>
    <row r="58025" s="8" customFormat="1" x14ac:dyDescent="0.35"/>
    <row r="58026" s="8" customFormat="1" x14ac:dyDescent="0.35"/>
    <row r="58027" s="8" customFormat="1" x14ac:dyDescent="0.35"/>
    <row r="58028" s="8" customFormat="1" x14ac:dyDescent="0.35"/>
    <row r="58029" s="8" customFormat="1" x14ac:dyDescent="0.35"/>
    <row r="58030" s="8" customFormat="1" x14ac:dyDescent="0.35"/>
    <row r="58031" s="8" customFormat="1" x14ac:dyDescent="0.35"/>
    <row r="58032" s="8" customFormat="1" x14ac:dyDescent="0.35"/>
    <row r="58033" s="8" customFormat="1" x14ac:dyDescent="0.35"/>
    <row r="58034" s="8" customFormat="1" x14ac:dyDescent="0.35"/>
    <row r="58035" s="8" customFormat="1" x14ac:dyDescent="0.35"/>
    <row r="58036" s="8" customFormat="1" x14ac:dyDescent="0.35"/>
    <row r="58037" s="8" customFormat="1" x14ac:dyDescent="0.35"/>
    <row r="58038" s="8" customFormat="1" x14ac:dyDescent="0.35"/>
    <row r="58039" s="8" customFormat="1" x14ac:dyDescent="0.35"/>
    <row r="58040" s="8" customFormat="1" x14ac:dyDescent="0.35"/>
    <row r="58041" s="8" customFormat="1" x14ac:dyDescent="0.35"/>
    <row r="58042" s="8" customFormat="1" x14ac:dyDescent="0.35"/>
    <row r="58043" s="8" customFormat="1" x14ac:dyDescent="0.35"/>
    <row r="58044" s="8" customFormat="1" x14ac:dyDescent="0.35"/>
    <row r="58045" s="8" customFormat="1" x14ac:dyDescent="0.35"/>
    <row r="58046" s="8" customFormat="1" x14ac:dyDescent="0.35"/>
    <row r="58047" s="8" customFormat="1" x14ac:dyDescent="0.35"/>
    <row r="58048" s="8" customFormat="1" x14ac:dyDescent="0.35"/>
    <row r="58049" s="8" customFormat="1" x14ac:dyDescent="0.35"/>
    <row r="58050" s="8" customFormat="1" x14ac:dyDescent="0.35"/>
    <row r="58051" s="8" customFormat="1" x14ac:dyDescent="0.35"/>
    <row r="58052" s="8" customFormat="1" x14ac:dyDescent="0.35"/>
    <row r="58053" s="8" customFormat="1" x14ac:dyDescent="0.35"/>
    <row r="58054" s="8" customFormat="1" x14ac:dyDescent="0.35"/>
    <row r="58055" s="8" customFormat="1" x14ac:dyDescent="0.35"/>
    <row r="58056" s="8" customFormat="1" x14ac:dyDescent="0.35"/>
    <row r="58057" s="8" customFormat="1" x14ac:dyDescent="0.35"/>
    <row r="58058" s="8" customFormat="1" x14ac:dyDescent="0.35"/>
    <row r="58059" s="8" customFormat="1" x14ac:dyDescent="0.35"/>
    <row r="58060" s="8" customFormat="1" x14ac:dyDescent="0.35"/>
    <row r="58061" s="8" customFormat="1" x14ac:dyDescent="0.35"/>
    <row r="58062" s="8" customFormat="1" x14ac:dyDescent="0.35"/>
    <row r="58063" s="8" customFormat="1" x14ac:dyDescent="0.35"/>
    <row r="58064" s="8" customFormat="1" x14ac:dyDescent="0.35"/>
    <row r="58065" s="8" customFormat="1" x14ac:dyDescent="0.35"/>
    <row r="58066" s="8" customFormat="1" x14ac:dyDescent="0.35"/>
    <row r="58067" s="8" customFormat="1" x14ac:dyDescent="0.35"/>
    <row r="58068" s="8" customFormat="1" x14ac:dyDescent="0.35"/>
    <row r="58069" s="8" customFormat="1" x14ac:dyDescent="0.35"/>
    <row r="58070" s="8" customFormat="1" x14ac:dyDescent="0.35"/>
    <row r="58071" s="8" customFormat="1" x14ac:dyDescent="0.35"/>
    <row r="58072" s="8" customFormat="1" x14ac:dyDescent="0.35"/>
    <row r="58073" s="8" customFormat="1" x14ac:dyDescent="0.35"/>
    <row r="58074" s="8" customFormat="1" x14ac:dyDescent="0.35"/>
    <row r="58075" s="8" customFormat="1" x14ac:dyDescent="0.35"/>
    <row r="58076" s="8" customFormat="1" x14ac:dyDescent="0.35"/>
    <row r="58077" s="8" customFormat="1" x14ac:dyDescent="0.35"/>
    <row r="58078" s="8" customFormat="1" x14ac:dyDescent="0.35"/>
    <row r="58079" s="8" customFormat="1" x14ac:dyDescent="0.35"/>
    <row r="58080" s="8" customFormat="1" x14ac:dyDescent="0.35"/>
    <row r="58081" s="8" customFormat="1" x14ac:dyDescent="0.35"/>
    <row r="58082" s="8" customFormat="1" x14ac:dyDescent="0.35"/>
    <row r="58083" s="8" customFormat="1" x14ac:dyDescent="0.35"/>
    <row r="58084" s="8" customFormat="1" x14ac:dyDescent="0.35"/>
    <row r="58085" s="8" customFormat="1" x14ac:dyDescent="0.35"/>
    <row r="58086" s="8" customFormat="1" x14ac:dyDescent="0.35"/>
    <row r="58087" s="8" customFormat="1" x14ac:dyDescent="0.35"/>
    <row r="58088" s="8" customFormat="1" x14ac:dyDescent="0.35"/>
    <row r="58089" s="8" customFormat="1" x14ac:dyDescent="0.35"/>
    <row r="58090" s="8" customFormat="1" x14ac:dyDescent="0.35"/>
    <row r="58091" s="8" customFormat="1" x14ac:dyDescent="0.35"/>
    <row r="58092" s="8" customFormat="1" x14ac:dyDescent="0.35"/>
    <row r="58093" s="8" customFormat="1" x14ac:dyDescent="0.35"/>
    <row r="58094" s="8" customFormat="1" x14ac:dyDescent="0.35"/>
    <row r="58095" s="8" customFormat="1" x14ac:dyDescent="0.35"/>
    <row r="58096" s="8" customFormat="1" x14ac:dyDescent="0.35"/>
    <row r="58097" s="8" customFormat="1" x14ac:dyDescent="0.35"/>
    <row r="58098" s="8" customFormat="1" x14ac:dyDescent="0.35"/>
    <row r="58099" s="8" customFormat="1" x14ac:dyDescent="0.35"/>
    <row r="58100" s="8" customFormat="1" x14ac:dyDescent="0.35"/>
    <row r="58101" s="8" customFormat="1" x14ac:dyDescent="0.35"/>
    <row r="58102" s="8" customFormat="1" x14ac:dyDescent="0.35"/>
    <row r="58103" s="8" customFormat="1" x14ac:dyDescent="0.35"/>
    <row r="58104" s="8" customFormat="1" x14ac:dyDescent="0.35"/>
    <row r="58105" s="8" customFormat="1" x14ac:dyDescent="0.35"/>
    <row r="58106" s="8" customFormat="1" x14ac:dyDescent="0.35"/>
    <row r="58107" s="8" customFormat="1" x14ac:dyDescent="0.35"/>
    <row r="58108" s="8" customFormat="1" x14ac:dyDescent="0.35"/>
    <row r="58109" s="8" customFormat="1" x14ac:dyDescent="0.35"/>
    <row r="58110" s="8" customFormat="1" x14ac:dyDescent="0.35"/>
    <row r="58111" s="8" customFormat="1" x14ac:dyDescent="0.35"/>
    <row r="58112" s="8" customFormat="1" x14ac:dyDescent="0.35"/>
    <row r="58113" s="8" customFormat="1" x14ac:dyDescent="0.35"/>
    <row r="58114" s="8" customFormat="1" x14ac:dyDescent="0.35"/>
    <row r="58115" s="8" customFormat="1" x14ac:dyDescent="0.35"/>
    <row r="58116" s="8" customFormat="1" x14ac:dyDescent="0.35"/>
    <row r="58117" s="8" customFormat="1" x14ac:dyDescent="0.35"/>
    <row r="58118" s="8" customFormat="1" x14ac:dyDescent="0.35"/>
    <row r="58119" s="8" customFormat="1" x14ac:dyDescent="0.35"/>
    <row r="58120" s="8" customFormat="1" x14ac:dyDescent="0.35"/>
    <row r="58121" s="8" customFormat="1" x14ac:dyDescent="0.35"/>
    <row r="58122" s="8" customFormat="1" x14ac:dyDescent="0.35"/>
    <row r="58123" s="8" customFormat="1" x14ac:dyDescent="0.35"/>
    <row r="58124" s="8" customFormat="1" x14ac:dyDescent="0.35"/>
    <row r="58125" s="8" customFormat="1" x14ac:dyDescent="0.35"/>
    <row r="58126" s="8" customFormat="1" x14ac:dyDescent="0.35"/>
    <row r="58127" s="8" customFormat="1" x14ac:dyDescent="0.35"/>
    <row r="58128" s="8" customFormat="1" x14ac:dyDescent="0.35"/>
    <row r="58129" s="8" customFormat="1" x14ac:dyDescent="0.35"/>
    <row r="58130" s="8" customFormat="1" x14ac:dyDescent="0.35"/>
    <row r="58131" s="8" customFormat="1" x14ac:dyDescent="0.35"/>
    <row r="58132" s="8" customFormat="1" x14ac:dyDescent="0.35"/>
    <row r="58133" s="8" customFormat="1" x14ac:dyDescent="0.35"/>
    <row r="58134" s="8" customFormat="1" x14ac:dyDescent="0.35"/>
    <row r="58135" s="8" customFormat="1" x14ac:dyDescent="0.35"/>
    <row r="58136" s="8" customFormat="1" x14ac:dyDescent="0.35"/>
    <row r="58137" s="8" customFormat="1" x14ac:dyDescent="0.35"/>
    <row r="58138" s="8" customFormat="1" x14ac:dyDescent="0.35"/>
    <row r="58139" s="8" customFormat="1" x14ac:dyDescent="0.35"/>
    <row r="58140" s="8" customFormat="1" x14ac:dyDescent="0.35"/>
    <row r="58141" s="8" customFormat="1" x14ac:dyDescent="0.35"/>
    <row r="58142" s="8" customFormat="1" x14ac:dyDescent="0.35"/>
    <row r="58143" s="8" customFormat="1" x14ac:dyDescent="0.35"/>
    <row r="58144" s="8" customFormat="1" x14ac:dyDescent="0.35"/>
    <row r="58145" s="8" customFormat="1" x14ac:dyDescent="0.35"/>
    <row r="58146" s="8" customFormat="1" x14ac:dyDescent="0.35"/>
    <row r="58147" s="8" customFormat="1" x14ac:dyDescent="0.35"/>
    <row r="58148" s="8" customFormat="1" x14ac:dyDescent="0.35"/>
    <row r="58149" s="8" customFormat="1" x14ac:dyDescent="0.35"/>
    <row r="58150" s="8" customFormat="1" x14ac:dyDescent="0.35"/>
    <row r="58151" s="8" customFormat="1" x14ac:dyDescent="0.35"/>
    <row r="58152" s="8" customFormat="1" x14ac:dyDescent="0.35"/>
    <row r="58153" s="8" customFormat="1" x14ac:dyDescent="0.35"/>
    <row r="58154" s="8" customFormat="1" x14ac:dyDescent="0.35"/>
    <row r="58155" s="8" customFormat="1" x14ac:dyDescent="0.35"/>
    <row r="58156" s="8" customFormat="1" x14ac:dyDescent="0.35"/>
    <row r="58157" s="8" customFormat="1" x14ac:dyDescent="0.35"/>
    <row r="58158" s="8" customFormat="1" x14ac:dyDescent="0.35"/>
    <row r="58159" s="8" customFormat="1" x14ac:dyDescent="0.35"/>
    <row r="58160" s="8" customFormat="1" x14ac:dyDescent="0.35"/>
    <row r="58161" s="8" customFormat="1" x14ac:dyDescent="0.35"/>
    <row r="58162" s="8" customFormat="1" x14ac:dyDescent="0.35"/>
    <row r="58163" s="8" customFormat="1" x14ac:dyDescent="0.35"/>
    <row r="58164" s="8" customFormat="1" x14ac:dyDescent="0.35"/>
    <row r="58165" s="8" customFormat="1" x14ac:dyDescent="0.35"/>
    <row r="58166" s="8" customFormat="1" x14ac:dyDescent="0.35"/>
    <row r="58167" s="8" customFormat="1" x14ac:dyDescent="0.35"/>
    <row r="58168" s="8" customFormat="1" x14ac:dyDescent="0.35"/>
    <row r="58169" s="8" customFormat="1" x14ac:dyDescent="0.35"/>
    <row r="58170" s="8" customFormat="1" x14ac:dyDescent="0.35"/>
    <row r="58171" s="8" customFormat="1" x14ac:dyDescent="0.35"/>
    <row r="58172" s="8" customFormat="1" x14ac:dyDescent="0.35"/>
    <row r="58173" s="8" customFormat="1" x14ac:dyDescent="0.35"/>
    <row r="58174" s="8" customFormat="1" x14ac:dyDescent="0.35"/>
    <row r="58175" s="8" customFormat="1" x14ac:dyDescent="0.35"/>
    <row r="58176" s="8" customFormat="1" x14ac:dyDescent="0.35"/>
    <row r="58177" s="8" customFormat="1" x14ac:dyDescent="0.35"/>
    <row r="58178" s="8" customFormat="1" x14ac:dyDescent="0.35"/>
    <row r="58179" s="8" customFormat="1" x14ac:dyDescent="0.35"/>
    <row r="58180" s="8" customFormat="1" x14ac:dyDescent="0.35"/>
    <row r="58181" s="8" customFormat="1" x14ac:dyDescent="0.35"/>
    <row r="58182" s="8" customFormat="1" x14ac:dyDescent="0.35"/>
    <row r="58183" s="8" customFormat="1" x14ac:dyDescent="0.35"/>
    <row r="58184" s="8" customFormat="1" x14ac:dyDescent="0.35"/>
    <row r="58185" s="8" customFormat="1" x14ac:dyDescent="0.35"/>
    <row r="58186" s="8" customFormat="1" x14ac:dyDescent="0.35"/>
    <row r="58187" s="8" customFormat="1" x14ac:dyDescent="0.35"/>
    <row r="58188" s="8" customFormat="1" x14ac:dyDescent="0.35"/>
    <row r="58189" s="8" customFormat="1" x14ac:dyDescent="0.35"/>
    <row r="58190" s="8" customFormat="1" x14ac:dyDescent="0.35"/>
    <row r="58191" s="8" customFormat="1" x14ac:dyDescent="0.35"/>
    <row r="58192" s="8" customFormat="1" x14ac:dyDescent="0.35"/>
    <row r="58193" s="8" customFormat="1" x14ac:dyDescent="0.35"/>
    <row r="58194" s="8" customFormat="1" x14ac:dyDescent="0.35"/>
    <row r="58195" s="8" customFormat="1" x14ac:dyDescent="0.35"/>
    <row r="58196" s="8" customFormat="1" x14ac:dyDescent="0.35"/>
    <row r="58197" s="8" customFormat="1" x14ac:dyDescent="0.35"/>
    <row r="58198" s="8" customFormat="1" x14ac:dyDescent="0.35"/>
    <row r="58199" s="8" customFormat="1" x14ac:dyDescent="0.35"/>
    <row r="58200" s="8" customFormat="1" x14ac:dyDescent="0.35"/>
    <row r="58201" s="8" customFormat="1" x14ac:dyDescent="0.35"/>
    <row r="58202" s="8" customFormat="1" x14ac:dyDescent="0.35"/>
    <row r="58203" s="8" customFormat="1" x14ac:dyDescent="0.35"/>
    <row r="58204" s="8" customFormat="1" x14ac:dyDescent="0.35"/>
    <row r="58205" s="8" customFormat="1" x14ac:dyDescent="0.35"/>
    <row r="58206" s="8" customFormat="1" x14ac:dyDescent="0.35"/>
    <row r="58207" s="8" customFormat="1" x14ac:dyDescent="0.35"/>
    <row r="58208" s="8" customFormat="1" x14ac:dyDescent="0.35"/>
    <row r="58209" s="8" customFormat="1" x14ac:dyDescent="0.35"/>
    <row r="58210" s="8" customFormat="1" x14ac:dyDescent="0.35"/>
    <row r="58211" s="8" customFormat="1" x14ac:dyDescent="0.35"/>
    <row r="58212" s="8" customFormat="1" x14ac:dyDescent="0.35"/>
    <row r="58213" s="8" customFormat="1" x14ac:dyDescent="0.35"/>
    <row r="58214" s="8" customFormat="1" x14ac:dyDescent="0.35"/>
    <row r="58215" s="8" customFormat="1" x14ac:dyDescent="0.35"/>
    <row r="58216" s="8" customFormat="1" x14ac:dyDescent="0.35"/>
    <row r="58217" s="8" customFormat="1" x14ac:dyDescent="0.35"/>
    <row r="58218" s="8" customFormat="1" x14ac:dyDescent="0.35"/>
    <row r="58219" s="8" customFormat="1" x14ac:dyDescent="0.35"/>
    <row r="58220" s="8" customFormat="1" x14ac:dyDescent="0.35"/>
    <row r="58221" s="8" customFormat="1" x14ac:dyDescent="0.35"/>
    <row r="58222" s="8" customFormat="1" x14ac:dyDescent="0.35"/>
    <row r="58223" s="8" customFormat="1" x14ac:dyDescent="0.35"/>
    <row r="58224" s="8" customFormat="1" x14ac:dyDescent="0.35"/>
    <row r="58225" s="8" customFormat="1" x14ac:dyDescent="0.35"/>
    <row r="58226" s="8" customFormat="1" x14ac:dyDescent="0.35"/>
    <row r="58227" s="8" customFormat="1" x14ac:dyDescent="0.35"/>
    <row r="58228" s="8" customFormat="1" x14ac:dyDescent="0.35"/>
    <row r="58229" s="8" customFormat="1" x14ac:dyDescent="0.35"/>
    <row r="58230" s="8" customFormat="1" x14ac:dyDescent="0.35"/>
    <row r="58231" s="8" customFormat="1" x14ac:dyDescent="0.35"/>
    <row r="58232" s="8" customFormat="1" x14ac:dyDescent="0.35"/>
    <row r="58233" s="8" customFormat="1" x14ac:dyDescent="0.35"/>
    <row r="58234" s="8" customFormat="1" x14ac:dyDescent="0.35"/>
    <row r="58235" s="8" customFormat="1" x14ac:dyDescent="0.35"/>
    <row r="58236" s="8" customFormat="1" x14ac:dyDescent="0.35"/>
    <row r="58237" s="8" customFormat="1" x14ac:dyDescent="0.35"/>
    <row r="58238" s="8" customFormat="1" x14ac:dyDescent="0.35"/>
    <row r="58239" s="8" customFormat="1" x14ac:dyDescent="0.35"/>
    <row r="58240" s="8" customFormat="1" x14ac:dyDescent="0.35"/>
    <row r="58241" s="8" customFormat="1" x14ac:dyDescent="0.35"/>
    <row r="58242" s="8" customFormat="1" x14ac:dyDescent="0.35"/>
    <row r="58243" s="8" customFormat="1" x14ac:dyDescent="0.35"/>
    <row r="58244" s="8" customFormat="1" x14ac:dyDescent="0.35"/>
    <row r="58245" s="8" customFormat="1" x14ac:dyDescent="0.35"/>
    <row r="58246" s="8" customFormat="1" x14ac:dyDescent="0.35"/>
    <row r="58247" s="8" customFormat="1" x14ac:dyDescent="0.35"/>
    <row r="58248" s="8" customFormat="1" x14ac:dyDescent="0.35"/>
    <row r="58249" s="8" customFormat="1" x14ac:dyDescent="0.35"/>
    <row r="58250" s="8" customFormat="1" x14ac:dyDescent="0.35"/>
    <row r="58251" s="8" customFormat="1" x14ac:dyDescent="0.35"/>
    <row r="58252" s="8" customFormat="1" x14ac:dyDescent="0.35"/>
    <row r="58253" s="8" customFormat="1" x14ac:dyDescent="0.35"/>
    <row r="58254" s="8" customFormat="1" x14ac:dyDescent="0.35"/>
    <row r="58255" s="8" customFormat="1" x14ac:dyDescent="0.35"/>
    <row r="58256" s="8" customFormat="1" x14ac:dyDescent="0.35"/>
    <row r="58257" s="8" customFormat="1" x14ac:dyDescent="0.35"/>
    <row r="58258" s="8" customFormat="1" x14ac:dyDescent="0.35"/>
    <row r="58259" s="8" customFormat="1" x14ac:dyDescent="0.35"/>
    <row r="58260" s="8" customFormat="1" x14ac:dyDescent="0.35"/>
    <row r="58261" s="8" customFormat="1" x14ac:dyDescent="0.35"/>
    <row r="58262" s="8" customFormat="1" x14ac:dyDescent="0.35"/>
    <row r="58263" s="8" customFormat="1" x14ac:dyDescent="0.35"/>
    <row r="58264" s="8" customFormat="1" x14ac:dyDescent="0.35"/>
    <row r="58265" s="8" customFormat="1" x14ac:dyDescent="0.35"/>
    <row r="58266" s="8" customFormat="1" x14ac:dyDescent="0.35"/>
    <row r="58267" s="8" customFormat="1" x14ac:dyDescent="0.35"/>
    <row r="58268" s="8" customFormat="1" x14ac:dyDescent="0.35"/>
    <row r="58269" s="8" customFormat="1" x14ac:dyDescent="0.35"/>
    <row r="58270" s="8" customFormat="1" x14ac:dyDescent="0.35"/>
    <row r="58271" s="8" customFormat="1" x14ac:dyDescent="0.35"/>
    <row r="58272" s="8" customFormat="1" x14ac:dyDescent="0.35"/>
    <row r="58273" s="8" customFormat="1" x14ac:dyDescent="0.35"/>
    <row r="58274" s="8" customFormat="1" x14ac:dyDescent="0.35"/>
    <row r="58275" s="8" customFormat="1" x14ac:dyDescent="0.35"/>
    <row r="58276" s="8" customFormat="1" x14ac:dyDescent="0.35"/>
    <row r="58277" s="8" customFormat="1" x14ac:dyDescent="0.35"/>
    <row r="58278" s="8" customFormat="1" x14ac:dyDescent="0.35"/>
    <row r="58279" s="8" customFormat="1" x14ac:dyDescent="0.35"/>
    <row r="58280" s="8" customFormat="1" x14ac:dyDescent="0.35"/>
    <row r="58281" s="8" customFormat="1" x14ac:dyDescent="0.35"/>
    <row r="58282" s="8" customFormat="1" x14ac:dyDescent="0.35"/>
    <row r="58283" s="8" customFormat="1" x14ac:dyDescent="0.35"/>
    <row r="58284" s="8" customFormat="1" x14ac:dyDescent="0.35"/>
    <row r="58285" s="8" customFormat="1" x14ac:dyDescent="0.35"/>
    <row r="58286" s="8" customFormat="1" x14ac:dyDescent="0.35"/>
    <row r="58287" s="8" customFormat="1" x14ac:dyDescent="0.35"/>
    <row r="58288" s="8" customFormat="1" x14ac:dyDescent="0.35"/>
    <row r="58289" s="8" customFormat="1" x14ac:dyDescent="0.35"/>
    <row r="58290" s="8" customFormat="1" x14ac:dyDescent="0.35"/>
    <row r="58291" s="8" customFormat="1" x14ac:dyDescent="0.35"/>
    <row r="58292" s="8" customFormat="1" x14ac:dyDescent="0.35"/>
    <row r="58293" s="8" customFormat="1" x14ac:dyDescent="0.35"/>
    <row r="58294" s="8" customFormat="1" x14ac:dyDescent="0.35"/>
    <row r="58295" s="8" customFormat="1" x14ac:dyDescent="0.35"/>
    <row r="58296" s="8" customFormat="1" x14ac:dyDescent="0.35"/>
    <row r="58297" s="8" customFormat="1" x14ac:dyDescent="0.35"/>
    <row r="58298" s="8" customFormat="1" x14ac:dyDescent="0.35"/>
    <row r="58299" s="8" customFormat="1" x14ac:dyDescent="0.35"/>
    <row r="58300" s="8" customFormat="1" x14ac:dyDescent="0.35"/>
    <row r="58301" s="8" customFormat="1" x14ac:dyDescent="0.35"/>
    <row r="58302" s="8" customFormat="1" x14ac:dyDescent="0.35"/>
    <row r="58303" s="8" customFormat="1" x14ac:dyDescent="0.35"/>
    <row r="58304" s="8" customFormat="1" x14ac:dyDescent="0.35"/>
    <row r="58305" s="8" customFormat="1" x14ac:dyDescent="0.35"/>
    <row r="58306" s="8" customFormat="1" x14ac:dyDescent="0.35"/>
    <row r="58307" s="8" customFormat="1" x14ac:dyDescent="0.35"/>
    <row r="58308" s="8" customFormat="1" x14ac:dyDescent="0.35"/>
    <row r="58309" s="8" customFormat="1" x14ac:dyDescent="0.35"/>
    <row r="58310" s="8" customFormat="1" x14ac:dyDescent="0.35"/>
    <row r="58311" s="8" customFormat="1" x14ac:dyDescent="0.35"/>
    <row r="58312" s="8" customFormat="1" x14ac:dyDescent="0.35"/>
    <row r="58313" s="8" customFormat="1" x14ac:dyDescent="0.35"/>
    <row r="58314" s="8" customFormat="1" x14ac:dyDescent="0.35"/>
    <row r="58315" s="8" customFormat="1" x14ac:dyDescent="0.35"/>
    <row r="58316" s="8" customFormat="1" x14ac:dyDescent="0.35"/>
    <row r="58317" s="8" customFormat="1" x14ac:dyDescent="0.35"/>
    <row r="58318" s="8" customFormat="1" x14ac:dyDescent="0.35"/>
    <row r="58319" s="8" customFormat="1" x14ac:dyDescent="0.35"/>
    <row r="58320" s="8" customFormat="1" x14ac:dyDescent="0.35"/>
    <row r="58321" s="8" customFormat="1" x14ac:dyDescent="0.35"/>
    <row r="58322" s="8" customFormat="1" x14ac:dyDescent="0.35"/>
    <row r="58323" s="8" customFormat="1" x14ac:dyDescent="0.35"/>
    <row r="58324" s="8" customFormat="1" x14ac:dyDescent="0.35"/>
    <row r="58325" s="8" customFormat="1" x14ac:dyDescent="0.35"/>
    <row r="58326" s="8" customFormat="1" x14ac:dyDescent="0.35"/>
    <row r="58327" s="8" customFormat="1" x14ac:dyDescent="0.35"/>
    <row r="58328" s="8" customFormat="1" x14ac:dyDescent="0.35"/>
    <row r="58329" s="8" customFormat="1" x14ac:dyDescent="0.35"/>
    <row r="58330" s="8" customFormat="1" x14ac:dyDescent="0.35"/>
    <row r="58331" s="8" customFormat="1" x14ac:dyDescent="0.35"/>
    <row r="58332" s="8" customFormat="1" x14ac:dyDescent="0.35"/>
    <row r="58333" s="8" customFormat="1" x14ac:dyDescent="0.35"/>
    <row r="58334" s="8" customFormat="1" x14ac:dyDescent="0.35"/>
    <row r="58335" s="8" customFormat="1" x14ac:dyDescent="0.35"/>
    <row r="58336" s="8" customFormat="1" x14ac:dyDescent="0.35"/>
    <row r="58337" s="8" customFormat="1" x14ac:dyDescent="0.35"/>
    <row r="58338" s="8" customFormat="1" x14ac:dyDescent="0.35"/>
    <row r="58339" s="8" customFormat="1" x14ac:dyDescent="0.35"/>
    <row r="58340" s="8" customFormat="1" x14ac:dyDescent="0.35"/>
    <row r="58341" s="8" customFormat="1" x14ac:dyDescent="0.35"/>
    <row r="58342" s="8" customFormat="1" x14ac:dyDescent="0.35"/>
    <row r="58343" s="8" customFormat="1" x14ac:dyDescent="0.35"/>
    <row r="58344" s="8" customFormat="1" x14ac:dyDescent="0.35"/>
    <row r="58345" s="8" customFormat="1" x14ac:dyDescent="0.35"/>
    <row r="58346" s="8" customFormat="1" x14ac:dyDescent="0.35"/>
    <row r="58347" s="8" customFormat="1" x14ac:dyDescent="0.35"/>
    <row r="58348" s="8" customFormat="1" x14ac:dyDescent="0.35"/>
    <row r="58349" s="8" customFormat="1" x14ac:dyDescent="0.35"/>
    <row r="58350" s="8" customFormat="1" x14ac:dyDescent="0.35"/>
    <row r="58351" s="8" customFormat="1" x14ac:dyDescent="0.35"/>
    <row r="58352" s="8" customFormat="1" x14ac:dyDescent="0.35"/>
    <row r="58353" s="8" customFormat="1" x14ac:dyDescent="0.35"/>
    <row r="58354" s="8" customFormat="1" x14ac:dyDescent="0.35"/>
    <row r="58355" s="8" customFormat="1" x14ac:dyDescent="0.35"/>
    <row r="58356" s="8" customFormat="1" x14ac:dyDescent="0.35"/>
    <row r="58357" s="8" customFormat="1" x14ac:dyDescent="0.35"/>
    <row r="58358" s="8" customFormat="1" x14ac:dyDescent="0.35"/>
    <row r="58359" s="8" customFormat="1" x14ac:dyDescent="0.35"/>
    <row r="58360" s="8" customFormat="1" x14ac:dyDescent="0.35"/>
    <row r="58361" s="8" customFormat="1" x14ac:dyDescent="0.35"/>
    <row r="58362" s="8" customFormat="1" x14ac:dyDescent="0.35"/>
    <row r="58363" s="8" customFormat="1" x14ac:dyDescent="0.35"/>
    <row r="58364" s="8" customFormat="1" x14ac:dyDescent="0.35"/>
    <row r="58365" s="8" customFormat="1" x14ac:dyDescent="0.35"/>
    <row r="58366" s="8" customFormat="1" x14ac:dyDescent="0.35"/>
    <row r="58367" s="8" customFormat="1" x14ac:dyDescent="0.35"/>
    <row r="58368" s="8" customFormat="1" x14ac:dyDescent="0.35"/>
    <row r="58369" s="8" customFormat="1" x14ac:dyDescent="0.35"/>
    <row r="58370" s="8" customFormat="1" x14ac:dyDescent="0.35"/>
    <row r="58371" s="8" customFormat="1" x14ac:dyDescent="0.35"/>
    <row r="58372" s="8" customFormat="1" x14ac:dyDescent="0.35"/>
    <row r="58373" s="8" customFormat="1" x14ac:dyDescent="0.35"/>
    <row r="58374" s="8" customFormat="1" x14ac:dyDescent="0.35"/>
    <row r="58375" s="8" customFormat="1" x14ac:dyDescent="0.35"/>
    <row r="58376" s="8" customFormat="1" x14ac:dyDescent="0.35"/>
    <row r="58377" s="8" customFormat="1" x14ac:dyDescent="0.35"/>
    <row r="58378" s="8" customFormat="1" x14ac:dyDescent="0.35"/>
    <row r="58379" s="8" customFormat="1" x14ac:dyDescent="0.35"/>
    <row r="58380" s="8" customFormat="1" x14ac:dyDescent="0.35"/>
    <row r="58381" s="8" customFormat="1" x14ac:dyDescent="0.35"/>
    <row r="58382" s="8" customFormat="1" x14ac:dyDescent="0.35"/>
    <row r="58383" s="8" customFormat="1" x14ac:dyDescent="0.35"/>
    <row r="58384" s="8" customFormat="1" x14ac:dyDescent="0.35"/>
    <row r="58385" s="8" customFormat="1" x14ac:dyDescent="0.35"/>
    <row r="58386" s="8" customFormat="1" x14ac:dyDescent="0.35"/>
    <row r="58387" s="8" customFormat="1" x14ac:dyDescent="0.35"/>
    <row r="58388" s="8" customFormat="1" x14ac:dyDescent="0.35"/>
    <row r="58389" s="8" customFormat="1" x14ac:dyDescent="0.35"/>
    <row r="58390" s="8" customFormat="1" x14ac:dyDescent="0.35"/>
    <row r="58391" s="8" customFormat="1" x14ac:dyDescent="0.35"/>
    <row r="58392" s="8" customFormat="1" x14ac:dyDescent="0.35"/>
    <row r="58393" s="8" customFormat="1" x14ac:dyDescent="0.35"/>
    <row r="58394" s="8" customFormat="1" x14ac:dyDescent="0.35"/>
    <row r="58395" s="8" customFormat="1" x14ac:dyDescent="0.35"/>
    <row r="58396" s="8" customFormat="1" x14ac:dyDescent="0.35"/>
    <row r="58397" s="8" customFormat="1" x14ac:dyDescent="0.35"/>
    <row r="58398" s="8" customFormat="1" x14ac:dyDescent="0.35"/>
    <row r="58399" s="8" customFormat="1" x14ac:dyDescent="0.35"/>
    <row r="58400" s="8" customFormat="1" x14ac:dyDescent="0.35"/>
    <row r="58401" s="8" customFormat="1" x14ac:dyDescent="0.35"/>
    <row r="58402" s="8" customFormat="1" x14ac:dyDescent="0.35"/>
    <row r="58403" s="8" customFormat="1" x14ac:dyDescent="0.35"/>
    <row r="58404" s="8" customFormat="1" x14ac:dyDescent="0.35"/>
    <row r="58405" s="8" customFormat="1" x14ac:dyDescent="0.35"/>
    <row r="58406" s="8" customFormat="1" x14ac:dyDescent="0.35"/>
    <row r="58407" s="8" customFormat="1" x14ac:dyDescent="0.35"/>
    <row r="58408" s="8" customFormat="1" x14ac:dyDescent="0.35"/>
    <row r="58409" s="8" customFormat="1" x14ac:dyDescent="0.35"/>
    <row r="58410" s="8" customFormat="1" x14ac:dyDescent="0.35"/>
    <row r="58411" s="8" customFormat="1" x14ac:dyDescent="0.35"/>
    <row r="58412" s="8" customFormat="1" x14ac:dyDescent="0.35"/>
    <row r="58413" s="8" customFormat="1" x14ac:dyDescent="0.35"/>
    <row r="58414" s="8" customFormat="1" x14ac:dyDescent="0.35"/>
    <row r="58415" s="8" customFormat="1" x14ac:dyDescent="0.35"/>
    <row r="58416" s="8" customFormat="1" x14ac:dyDescent="0.35"/>
    <row r="58417" s="8" customFormat="1" x14ac:dyDescent="0.35"/>
    <row r="58418" s="8" customFormat="1" x14ac:dyDescent="0.35"/>
    <row r="58419" s="8" customFormat="1" x14ac:dyDescent="0.35"/>
    <row r="58420" s="8" customFormat="1" x14ac:dyDescent="0.35"/>
    <row r="58421" s="8" customFormat="1" x14ac:dyDescent="0.35"/>
    <row r="58422" s="8" customFormat="1" x14ac:dyDescent="0.35"/>
    <row r="58423" s="8" customFormat="1" x14ac:dyDescent="0.35"/>
    <row r="58424" s="8" customFormat="1" x14ac:dyDescent="0.35"/>
    <row r="58425" s="8" customFormat="1" x14ac:dyDescent="0.35"/>
    <row r="58426" s="8" customFormat="1" x14ac:dyDescent="0.35"/>
    <row r="58427" s="8" customFormat="1" x14ac:dyDescent="0.35"/>
    <row r="58428" s="8" customFormat="1" x14ac:dyDescent="0.35"/>
    <row r="58429" s="8" customFormat="1" x14ac:dyDescent="0.35"/>
    <row r="58430" s="8" customFormat="1" x14ac:dyDescent="0.35"/>
    <row r="58431" s="8" customFormat="1" x14ac:dyDescent="0.35"/>
    <row r="58432" s="8" customFormat="1" x14ac:dyDescent="0.35"/>
    <row r="58433" s="8" customFormat="1" x14ac:dyDescent="0.35"/>
    <row r="58434" s="8" customFormat="1" x14ac:dyDescent="0.35"/>
    <row r="58435" s="8" customFormat="1" x14ac:dyDescent="0.35"/>
    <row r="58436" s="8" customFormat="1" x14ac:dyDescent="0.35"/>
    <row r="58437" s="8" customFormat="1" x14ac:dyDescent="0.35"/>
    <row r="58438" s="8" customFormat="1" x14ac:dyDescent="0.35"/>
    <row r="58439" s="8" customFormat="1" x14ac:dyDescent="0.35"/>
    <row r="58440" s="8" customFormat="1" x14ac:dyDescent="0.35"/>
    <row r="58441" s="8" customFormat="1" x14ac:dyDescent="0.35"/>
    <row r="58442" s="8" customFormat="1" x14ac:dyDescent="0.35"/>
    <row r="58443" s="8" customFormat="1" x14ac:dyDescent="0.35"/>
    <row r="58444" s="8" customFormat="1" x14ac:dyDescent="0.35"/>
    <row r="58445" s="8" customFormat="1" x14ac:dyDescent="0.35"/>
    <row r="58446" s="8" customFormat="1" x14ac:dyDescent="0.35"/>
    <row r="58447" s="8" customFormat="1" x14ac:dyDescent="0.35"/>
    <row r="58448" s="8" customFormat="1" x14ac:dyDescent="0.35"/>
    <row r="58449" s="8" customFormat="1" x14ac:dyDescent="0.35"/>
    <row r="58450" s="8" customFormat="1" x14ac:dyDescent="0.35"/>
    <row r="58451" s="8" customFormat="1" x14ac:dyDescent="0.35"/>
    <row r="58452" s="8" customFormat="1" x14ac:dyDescent="0.35"/>
    <row r="58453" s="8" customFormat="1" x14ac:dyDescent="0.35"/>
    <row r="58454" s="8" customFormat="1" x14ac:dyDescent="0.35"/>
    <row r="58455" s="8" customFormat="1" x14ac:dyDescent="0.35"/>
    <row r="58456" s="8" customFormat="1" x14ac:dyDescent="0.35"/>
    <row r="58457" s="8" customFormat="1" x14ac:dyDescent="0.35"/>
    <row r="58458" s="8" customFormat="1" x14ac:dyDescent="0.35"/>
    <row r="58459" s="8" customFormat="1" x14ac:dyDescent="0.35"/>
    <row r="58460" s="8" customFormat="1" x14ac:dyDescent="0.35"/>
    <row r="58461" s="8" customFormat="1" x14ac:dyDescent="0.35"/>
    <row r="58462" s="8" customFormat="1" x14ac:dyDescent="0.35"/>
    <row r="58463" s="8" customFormat="1" x14ac:dyDescent="0.35"/>
    <row r="58464" s="8" customFormat="1" x14ac:dyDescent="0.35"/>
    <row r="58465" s="8" customFormat="1" x14ac:dyDescent="0.35"/>
    <row r="58466" s="8" customFormat="1" x14ac:dyDescent="0.35"/>
    <row r="58467" s="8" customFormat="1" x14ac:dyDescent="0.35"/>
    <row r="58468" s="8" customFormat="1" x14ac:dyDescent="0.35"/>
    <row r="58469" s="8" customFormat="1" x14ac:dyDescent="0.35"/>
    <row r="58470" s="8" customFormat="1" x14ac:dyDescent="0.35"/>
    <row r="58471" s="8" customFormat="1" x14ac:dyDescent="0.35"/>
    <row r="58472" s="8" customFormat="1" x14ac:dyDescent="0.35"/>
    <row r="58473" s="8" customFormat="1" x14ac:dyDescent="0.35"/>
    <row r="58474" s="8" customFormat="1" x14ac:dyDescent="0.35"/>
    <row r="58475" s="8" customFormat="1" x14ac:dyDescent="0.35"/>
    <row r="58476" s="8" customFormat="1" x14ac:dyDescent="0.35"/>
    <row r="58477" s="8" customFormat="1" x14ac:dyDescent="0.35"/>
    <row r="58478" s="8" customFormat="1" x14ac:dyDescent="0.35"/>
    <row r="58479" s="8" customFormat="1" x14ac:dyDescent="0.35"/>
    <row r="58480" s="8" customFormat="1" x14ac:dyDescent="0.35"/>
    <row r="58481" s="8" customFormat="1" x14ac:dyDescent="0.35"/>
    <row r="58482" s="8" customFormat="1" x14ac:dyDescent="0.35"/>
    <row r="58483" s="8" customFormat="1" x14ac:dyDescent="0.35"/>
    <row r="58484" s="8" customFormat="1" x14ac:dyDescent="0.35"/>
    <row r="58485" s="8" customFormat="1" x14ac:dyDescent="0.35"/>
    <row r="58486" s="8" customFormat="1" x14ac:dyDescent="0.35"/>
    <row r="58487" s="8" customFormat="1" x14ac:dyDescent="0.35"/>
    <row r="58488" s="8" customFormat="1" x14ac:dyDescent="0.35"/>
    <row r="58489" s="8" customFormat="1" x14ac:dyDescent="0.35"/>
    <row r="58490" s="8" customFormat="1" x14ac:dyDescent="0.35"/>
    <row r="58491" s="8" customFormat="1" x14ac:dyDescent="0.35"/>
    <row r="58492" s="8" customFormat="1" x14ac:dyDescent="0.35"/>
    <row r="58493" s="8" customFormat="1" x14ac:dyDescent="0.35"/>
    <row r="58494" s="8" customFormat="1" x14ac:dyDescent="0.35"/>
    <row r="58495" s="8" customFormat="1" x14ac:dyDescent="0.35"/>
    <row r="58496" s="8" customFormat="1" x14ac:dyDescent="0.35"/>
    <row r="58497" s="8" customFormat="1" x14ac:dyDescent="0.35"/>
    <row r="58498" s="8" customFormat="1" x14ac:dyDescent="0.35"/>
    <row r="58499" s="8" customFormat="1" x14ac:dyDescent="0.35"/>
    <row r="58500" s="8" customFormat="1" x14ac:dyDescent="0.35"/>
    <row r="58501" s="8" customFormat="1" x14ac:dyDescent="0.35"/>
    <row r="58502" s="8" customFormat="1" x14ac:dyDescent="0.35"/>
    <row r="58503" s="8" customFormat="1" x14ac:dyDescent="0.35"/>
    <row r="58504" s="8" customFormat="1" x14ac:dyDescent="0.35"/>
    <row r="58505" s="8" customFormat="1" x14ac:dyDescent="0.35"/>
    <row r="58506" s="8" customFormat="1" x14ac:dyDescent="0.35"/>
    <row r="58507" s="8" customFormat="1" x14ac:dyDescent="0.35"/>
    <row r="58508" s="8" customFormat="1" x14ac:dyDescent="0.35"/>
    <row r="58509" s="8" customFormat="1" x14ac:dyDescent="0.35"/>
    <row r="58510" s="8" customFormat="1" x14ac:dyDescent="0.35"/>
    <row r="58511" s="8" customFormat="1" x14ac:dyDescent="0.35"/>
    <row r="58512" s="8" customFormat="1" x14ac:dyDescent="0.35"/>
    <row r="58513" s="8" customFormat="1" x14ac:dyDescent="0.35"/>
    <row r="58514" s="8" customFormat="1" x14ac:dyDescent="0.35"/>
    <row r="58515" s="8" customFormat="1" x14ac:dyDescent="0.35"/>
    <row r="58516" s="8" customFormat="1" x14ac:dyDescent="0.35"/>
    <row r="58517" s="8" customFormat="1" x14ac:dyDescent="0.35"/>
    <row r="58518" s="8" customFormat="1" x14ac:dyDescent="0.35"/>
    <row r="58519" s="8" customFormat="1" x14ac:dyDescent="0.35"/>
    <row r="58520" s="8" customFormat="1" x14ac:dyDescent="0.35"/>
    <row r="58521" s="8" customFormat="1" x14ac:dyDescent="0.35"/>
    <row r="58522" s="8" customFormat="1" x14ac:dyDescent="0.35"/>
    <row r="58523" s="8" customFormat="1" x14ac:dyDescent="0.35"/>
    <row r="58524" s="8" customFormat="1" x14ac:dyDescent="0.35"/>
    <row r="58525" s="8" customFormat="1" x14ac:dyDescent="0.35"/>
    <row r="58526" s="8" customFormat="1" x14ac:dyDescent="0.35"/>
    <row r="58527" s="8" customFormat="1" x14ac:dyDescent="0.35"/>
    <row r="58528" s="8" customFormat="1" x14ac:dyDescent="0.35"/>
    <row r="58529" s="8" customFormat="1" x14ac:dyDescent="0.35"/>
    <row r="58530" s="8" customFormat="1" x14ac:dyDescent="0.35"/>
    <row r="58531" s="8" customFormat="1" x14ac:dyDescent="0.35"/>
    <row r="58532" s="8" customFormat="1" x14ac:dyDescent="0.35"/>
    <row r="58533" s="8" customFormat="1" x14ac:dyDescent="0.35"/>
    <row r="58534" s="8" customFormat="1" x14ac:dyDescent="0.35"/>
    <row r="58535" s="8" customFormat="1" x14ac:dyDescent="0.35"/>
    <row r="58536" s="8" customFormat="1" x14ac:dyDescent="0.35"/>
    <row r="58537" s="8" customFormat="1" x14ac:dyDescent="0.35"/>
    <row r="58538" s="8" customFormat="1" x14ac:dyDescent="0.35"/>
    <row r="58539" s="8" customFormat="1" x14ac:dyDescent="0.35"/>
    <row r="58540" s="8" customFormat="1" x14ac:dyDescent="0.35"/>
    <row r="58541" s="8" customFormat="1" x14ac:dyDescent="0.35"/>
    <row r="58542" s="8" customFormat="1" x14ac:dyDescent="0.35"/>
    <row r="58543" s="8" customFormat="1" x14ac:dyDescent="0.35"/>
    <row r="58544" s="8" customFormat="1" x14ac:dyDescent="0.35"/>
    <row r="58545" s="8" customFormat="1" x14ac:dyDescent="0.35"/>
    <row r="58546" s="8" customFormat="1" x14ac:dyDescent="0.35"/>
    <row r="58547" s="8" customFormat="1" x14ac:dyDescent="0.35"/>
    <row r="58548" s="8" customFormat="1" x14ac:dyDescent="0.35"/>
    <row r="58549" s="8" customFormat="1" x14ac:dyDescent="0.35"/>
    <row r="58550" s="8" customFormat="1" x14ac:dyDescent="0.35"/>
    <row r="58551" s="8" customFormat="1" x14ac:dyDescent="0.35"/>
    <row r="58552" s="8" customFormat="1" x14ac:dyDescent="0.35"/>
    <row r="58553" s="8" customFormat="1" x14ac:dyDescent="0.35"/>
    <row r="58554" s="8" customFormat="1" x14ac:dyDescent="0.35"/>
    <row r="58555" s="8" customFormat="1" x14ac:dyDescent="0.35"/>
    <row r="58556" s="8" customFormat="1" x14ac:dyDescent="0.35"/>
    <row r="58557" s="8" customFormat="1" x14ac:dyDescent="0.35"/>
    <row r="58558" s="8" customFormat="1" x14ac:dyDescent="0.35"/>
    <row r="58559" s="8" customFormat="1" x14ac:dyDescent="0.35"/>
    <row r="58560" s="8" customFormat="1" x14ac:dyDescent="0.35"/>
    <row r="58561" s="8" customFormat="1" x14ac:dyDescent="0.35"/>
    <row r="58562" s="8" customFormat="1" x14ac:dyDescent="0.35"/>
    <row r="58563" s="8" customFormat="1" x14ac:dyDescent="0.35"/>
    <row r="58564" s="8" customFormat="1" x14ac:dyDescent="0.35"/>
    <row r="58565" s="8" customFormat="1" x14ac:dyDescent="0.35"/>
    <row r="58566" s="8" customFormat="1" x14ac:dyDescent="0.35"/>
    <row r="58567" s="8" customFormat="1" x14ac:dyDescent="0.35"/>
    <row r="58568" s="8" customFormat="1" x14ac:dyDescent="0.35"/>
    <row r="58569" s="8" customFormat="1" x14ac:dyDescent="0.35"/>
    <row r="58570" s="8" customFormat="1" x14ac:dyDescent="0.35"/>
    <row r="58571" s="8" customFormat="1" x14ac:dyDescent="0.35"/>
    <row r="58572" s="8" customFormat="1" x14ac:dyDescent="0.35"/>
    <row r="58573" s="8" customFormat="1" x14ac:dyDescent="0.35"/>
    <row r="58574" s="8" customFormat="1" x14ac:dyDescent="0.35"/>
    <row r="58575" s="8" customFormat="1" x14ac:dyDescent="0.35"/>
    <row r="58576" s="8" customFormat="1" x14ac:dyDescent="0.35"/>
    <row r="58577" s="8" customFormat="1" x14ac:dyDescent="0.35"/>
    <row r="58578" s="8" customFormat="1" x14ac:dyDescent="0.35"/>
    <row r="58579" s="8" customFormat="1" x14ac:dyDescent="0.35"/>
    <row r="58580" s="8" customFormat="1" x14ac:dyDescent="0.35"/>
    <row r="58581" s="8" customFormat="1" x14ac:dyDescent="0.35"/>
    <row r="58582" s="8" customFormat="1" x14ac:dyDescent="0.35"/>
    <row r="58583" s="8" customFormat="1" x14ac:dyDescent="0.35"/>
    <row r="58584" s="8" customFormat="1" x14ac:dyDescent="0.35"/>
    <row r="58585" s="8" customFormat="1" x14ac:dyDescent="0.35"/>
    <row r="58586" s="8" customFormat="1" x14ac:dyDescent="0.35"/>
    <row r="58587" s="8" customFormat="1" x14ac:dyDescent="0.35"/>
    <row r="58588" s="8" customFormat="1" x14ac:dyDescent="0.35"/>
    <row r="58589" s="8" customFormat="1" x14ac:dyDescent="0.35"/>
    <row r="58590" s="8" customFormat="1" x14ac:dyDescent="0.35"/>
    <row r="58591" s="8" customFormat="1" x14ac:dyDescent="0.35"/>
    <row r="58592" s="8" customFormat="1" x14ac:dyDescent="0.35"/>
    <row r="58593" s="8" customFormat="1" x14ac:dyDescent="0.35"/>
    <row r="58594" s="8" customFormat="1" x14ac:dyDescent="0.35"/>
    <row r="58595" s="8" customFormat="1" x14ac:dyDescent="0.35"/>
    <row r="58596" s="8" customFormat="1" x14ac:dyDescent="0.35"/>
    <row r="58597" s="8" customFormat="1" x14ac:dyDescent="0.35"/>
    <row r="58598" s="8" customFormat="1" x14ac:dyDescent="0.35"/>
    <row r="58599" s="8" customFormat="1" x14ac:dyDescent="0.35"/>
    <row r="58600" s="8" customFormat="1" x14ac:dyDescent="0.35"/>
    <row r="58601" s="8" customFormat="1" x14ac:dyDescent="0.35"/>
    <row r="58602" s="8" customFormat="1" x14ac:dyDescent="0.35"/>
    <row r="58603" s="8" customFormat="1" x14ac:dyDescent="0.35"/>
    <row r="58604" s="8" customFormat="1" x14ac:dyDescent="0.35"/>
    <row r="58605" s="8" customFormat="1" x14ac:dyDescent="0.35"/>
    <row r="58606" s="8" customFormat="1" x14ac:dyDescent="0.35"/>
    <row r="58607" s="8" customFormat="1" x14ac:dyDescent="0.35"/>
    <row r="58608" s="8" customFormat="1" x14ac:dyDescent="0.35"/>
    <row r="58609" s="8" customFormat="1" x14ac:dyDescent="0.35"/>
    <row r="58610" s="8" customFormat="1" x14ac:dyDescent="0.35"/>
    <row r="58611" s="8" customFormat="1" x14ac:dyDescent="0.35"/>
    <row r="58612" s="8" customFormat="1" x14ac:dyDescent="0.35"/>
    <row r="58613" s="8" customFormat="1" x14ac:dyDescent="0.35"/>
    <row r="58614" s="8" customFormat="1" x14ac:dyDescent="0.35"/>
    <row r="58615" s="8" customFormat="1" x14ac:dyDescent="0.35"/>
    <row r="58616" s="8" customFormat="1" x14ac:dyDescent="0.35"/>
    <row r="58617" s="8" customFormat="1" x14ac:dyDescent="0.35"/>
    <row r="58618" s="8" customFormat="1" x14ac:dyDescent="0.35"/>
    <row r="58619" s="8" customFormat="1" x14ac:dyDescent="0.35"/>
    <row r="58620" s="8" customFormat="1" x14ac:dyDescent="0.35"/>
    <row r="58621" s="8" customFormat="1" x14ac:dyDescent="0.35"/>
    <row r="58622" s="8" customFormat="1" x14ac:dyDescent="0.35"/>
    <row r="58623" s="8" customFormat="1" x14ac:dyDescent="0.35"/>
    <row r="58624" s="8" customFormat="1" x14ac:dyDescent="0.35"/>
    <row r="58625" s="8" customFormat="1" x14ac:dyDescent="0.35"/>
    <row r="58626" s="8" customFormat="1" x14ac:dyDescent="0.35"/>
    <row r="58627" s="8" customFormat="1" x14ac:dyDescent="0.35"/>
    <row r="58628" s="8" customFormat="1" x14ac:dyDescent="0.35"/>
    <row r="58629" s="8" customFormat="1" x14ac:dyDescent="0.35"/>
    <row r="58630" s="8" customFormat="1" x14ac:dyDescent="0.35"/>
    <row r="58631" s="8" customFormat="1" x14ac:dyDescent="0.35"/>
    <row r="58632" s="8" customFormat="1" x14ac:dyDescent="0.35"/>
    <row r="58633" s="8" customFormat="1" x14ac:dyDescent="0.35"/>
    <row r="58634" s="8" customFormat="1" x14ac:dyDescent="0.35"/>
    <row r="58635" s="8" customFormat="1" x14ac:dyDescent="0.35"/>
    <row r="58636" s="8" customFormat="1" x14ac:dyDescent="0.35"/>
    <row r="58637" s="8" customFormat="1" x14ac:dyDescent="0.35"/>
    <row r="58638" s="8" customFormat="1" x14ac:dyDescent="0.35"/>
    <row r="58639" s="8" customFormat="1" x14ac:dyDescent="0.35"/>
    <row r="58640" s="8" customFormat="1" x14ac:dyDescent="0.35"/>
    <row r="58641" s="8" customFormat="1" x14ac:dyDescent="0.35"/>
    <row r="58642" s="8" customFormat="1" x14ac:dyDescent="0.35"/>
    <row r="58643" s="8" customFormat="1" x14ac:dyDescent="0.35"/>
    <row r="58644" s="8" customFormat="1" x14ac:dyDescent="0.35"/>
    <row r="58645" s="8" customFormat="1" x14ac:dyDescent="0.35"/>
    <row r="58646" s="8" customFormat="1" x14ac:dyDescent="0.35"/>
    <row r="58647" s="8" customFormat="1" x14ac:dyDescent="0.35"/>
    <row r="58648" s="8" customFormat="1" x14ac:dyDescent="0.35"/>
    <row r="58649" s="8" customFormat="1" x14ac:dyDescent="0.35"/>
    <row r="58650" s="8" customFormat="1" x14ac:dyDescent="0.35"/>
    <row r="58651" s="8" customFormat="1" x14ac:dyDescent="0.35"/>
    <row r="58652" s="8" customFormat="1" x14ac:dyDescent="0.35"/>
    <row r="58653" s="8" customFormat="1" x14ac:dyDescent="0.35"/>
    <row r="58654" s="8" customFormat="1" x14ac:dyDescent="0.35"/>
    <row r="58655" s="8" customFormat="1" x14ac:dyDescent="0.35"/>
    <row r="58656" s="8" customFormat="1" x14ac:dyDescent="0.35"/>
    <row r="58657" s="8" customFormat="1" x14ac:dyDescent="0.35"/>
    <row r="58658" s="8" customFormat="1" x14ac:dyDescent="0.35"/>
    <row r="58659" s="8" customFormat="1" x14ac:dyDescent="0.35"/>
    <row r="58660" s="8" customFormat="1" x14ac:dyDescent="0.35"/>
    <row r="58661" s="8" customFormat="1" x14ac:dyDescent="0.35"/>
    <row r="58662" s="8" customFormat="1" x14ac:dyDescent="0.35"/>
    <row r="58663" s="8" customFormat="1" x14ac:dyDescent="0.35"/>
    <row r="58664" s="8" customFormat="1" x14ac:dyDescent="0.35"/>
    <row r="58665" s="8" customFormat="1" x14ac:dyDescent="0.35"/>
    <row r="58666" s="8" customFormat="1" x14ac:dyDescent="0.35"/>
    <row r="58667" s="8" customFormat="1" x14ac:dyDescent="0.35"/>
    <row r="58668" s="8" customFormat="1" x14ac:dyDescent="0.35"/>
    <row r="58669" s="8" customFormat="1" x14ac:dyDescent="0.35"/>
    <row r="58670" s="8" customFormat="1" x14ac:dyDescent="0.35"/>
    <row r="58671" s="8" customFormat="1" x14ac:dyDescent="0.35"/>
    <row r="58672" s="8" customFormat="1" x14ac:dyDescent="0.35"/>
    <row r="58673" s="8" customFormat="1" x14ac:dyDescent="0.35"/>
    <row r="58674" s="8" customFormat="1" x14ac:dyDescent="0.35"/>
    <row r="58675" s="8" customFormat="1" x14ac:dyDescent="0.35"/>
    <row r="58676" s="8" customFormat="1" x14ac:dyDescent="0.35"/>
    <row r="58677" s="8" customFormat="1" x14ac:dyDescent="0.35"/>
    <row r="58678" s="8" customFormat="1" x14ac:dyDescent="0.35"/>
    <row r="58679" s="8" customFormat="1" x14ac:dyDescent="0.35"/>
    <row r="58680" s="8" customFormat="1" x14ac:dyDescent="0.35"/>
    <row r="58681" s="8" customFormat="1" x14ac:dyDescent="0.35"/>
    <row r="58682" s="8" customFormat="1" x14ac:dyDescent="0.35"/>
    <row r="58683" s="8" customFormat="1" x14ac:dyDescent="0.35"/>
    <row r="58684" s="8" customFormat="1" x14ac:dyDescent="0.35"/>
    <row r="58685" s="8" customFormat="1" x14ac:dyDescent="0.35"/>
    <row r="58686" s="8" customFormat="1" x14ac:dyDescent="0.35"/>
    <row r="58687" s="8" customFormat="1" x14ac:dyDescent="0.35"/>
    <row r="58688" s="8" customFormat="1" x14ac:dyDescent="0.35"/>
    <row r="58689" s="8" customFormat="1" x14ac:dyDescent="0.35"/>
    <row r="58690" s="8" customFormat="1" x14ac:dyDescent="0.35"/>
    <row r="58691" s="8" customFormat="1" x14ac:dyDescent="0.35"/>
    <row r="58692" s="8" customFormat="1" x14ac:dyDescent="0.35"/>
    <row r="58693" s="8" customFormat="1" x14ac:dyDescent="0.35"/>
    <row r="58694" s="8" customFormat="1" x14ac:dyDescent="0.35"/>
    <row r="58695" s="8" customFormat="1" x14ac:dyDescent="0.35"/>
    <row r="58696" s="8" customFormat="1" x14ac:dyDescent="0.35"/>
    <row r="58697" s="8" customFormat="1" x14ac:dyDescent="0.35"/>
    <row r="58698" s="8" customFormat="1" x14ac:dyDescent="0.35"/>
    <row r="58699" s="8" customFormat="1" x14ac:dyDescent="0.35"/>
    <row r="58700" s="8" customFormat="1" x14ac:dyDescent="0.35"/>
    <row r="58701" s="8" customFormat="1" x14ac:dyDescent="0.35"/>
    <row r="58702" s="8" customFormat="1" x14ac:dyDescent="0.35"/>
    <row r="58703" s="8" customFormat="1" x14ac:dyDescent="0.35"/>
    <row r="58704" s="8" customFormat="1" x14ac:dyDescent="0.35"/>
    <row r="58705" s="8" customFormat="1" x14ac:dyDescent="0.35"/>
    <row r="58706" s="8" customFormat="1" x14ac:dyDescent="0.35"/>
    <row r="58707" s="8" customFormat="1" x14ac:dyDescent="0.35"/>
    <row r="58708" s="8" customFormat="1" x14ac:dyDescent="0.35"/>
    <row r="58709" s="8" customFormat="1" x14ac:dyDescent="0.35"/>
    <row r="58710" s="8" customFormat="1" x14ac:dyDescent="0.35"/>
    <row r="58711" s="8" customFormat="1" x14ac:dyDescent="0.35"/>
    <row r="58712" s="8" customFormat="1" x14ac:dyDescent="0.35"/>
    <row r="58713" s="8" customFormat="1" x14ac:dyDescent="0.35"/>
    <row r="58714" s="8" customFormat="1" x14ac:dyDescent="0.35"/>
    <row r="58715" s="8" customFormat="1" x14ac:dyDescent="0.35"/>
    <row r="58716" s="8" customFormat="1" x14ac:dyDescent="0.35"/>
    <row r="58717" s="8" customFormat="1" x14ac:dyDescent="0.35"/>
    <row r="58718" s="8" customFormat="1" x14ac:dyDescent="0.35"/>
    <row r="58719" s="8" customFormat="1" x14ac:dyDescent="0.35"/>
    <row r="58720" s="8" customFormat="1" x14ac:dyDescent="0.35"/>
    <row r="58721" s="8" customFormat="1" x14ac:dyDescent="0.35"/>
    <row r="58722" s="8" customFormat="1" x14ac:dyDescent="0.35"/>
    <row r="58723" s="8" customFormat="1" x14ac:dyDescent="0.35"/>
    <row r="58724" s="8" customFormat="1" x14ac:dyDescent="0.35"/>
    <row r="58725" s="8" customFormat="1" x14ac:dyDescent="0.35"/>
    <row r="58726" s="8" customFormat="1" x14ac:dyDescent="0.35"/>
    <row r="58727" s="8" customFormat="1" x14ac:dyDescent="0.35"/>
    <row r="58728" s="8" customFormat="1" x14ac:dyDescent="0.35"/>
    <row r="58729" s="8" customFormat="1" x14ac:dyDescent="0.35"/>
    <row r="58730" s="8" customFormat="1" x14ac:dyDescent="0.35"/>
    <row r="58731" s="8" customFormat="1" x14ac:dyDescent="0.35"/>
    <row r="58732" s="8" customFormat="1" x14ac:dyDescent="0.35"/>
    <row r="58733" s="8" customFormat="1" x14ac:dyDescent="0.35"/>
    <row r="58734" s="8" customFormat="1" x14ac:dyDescent="0.35"/>
    <row r="58735" s="8" customFormat="1" x14ac:dyDescent="0.35"/>
    <row r="58736" s="8" customFormat="1" x14ac:dyDescent="0.35"/>
    <row r="58737" s="8" customFormat="1" x14ac:dyDescent="0.35"/>
    <row r="58738" s="8" customFormat="1" x14ac:dyDescent="0.35"/>
    <row r="58739" s="8" customFormat="1" x14ac:dyDescent="0.35"/>
    <row r="58740" s="8" customFormat="1" x14ac:dyDescent="0.35"/>
    <row r="58741" s="8" customFormat="1" x14ac:dyDescent="0.35"/>
    <row r="58742" s="8" customFormat="1" x14ac:dyDescent="0.35"/>
    <row r="58743" s="8" customFormat="1" x14ac:dyDescent="0.35"/>
    <row r="58744" s="8" customFormat="1" x14ac:dyDescent="0.35"/>
    <row r="58745" s="8" customFormat="1" x14ac:dyDescent="0.35"/>
    <row r="58746" s="8" customFormat="1" x14ac:dyDescent="0.35"/>
    <row r="58747" s="8" customFormat="1" x14ac:dyDescent="0.35"/>
    <row r="58748" s="8" customFormat="1" x14ac:dyDescent="0.35"/>
    <row r="58749" s="8" customFormat="1" x14ac:dyDescent="0.35"/>
    <row r="58750" s="8" customFormat="1" x14ac:dyDescent="0.35"/>
    <row r="58751" s="8" customFormat="1" x14ac:dyDescent="0.35"/>
    <row r="58752" s="8" customFormat="1" x14ac:dyDescent="0.35"/>
    <row r="58753" s="8" customFormat="1" x14ac:dyDescent="0.35"/>
    <row r="58754" s="8" customFormat="1" x14ac:dyDescent="0.35"/>
    <row r="58755" s="8" customFormat="1" x14ac:dyDescent="0.35"/>
    <row r="58756" s="8" customFormat="1" x14ac:dyDescent="0.35"/>
    <row r="58757" s="8" customFormat="1" x14ac:dyDescent="0.35"/>
    <row r="58758" s="8" customFormat="1" x14ac:dyDescent="0.35"/>
    <row r="58759" s="8" customFormat="1" x14ac:dyDescent="0.35"/>
    <row r="58760" s="8" customFormat="1" x14ac:dyDescent="0.35"/>
    <row r="58761" s="8" customFormat="1" x14ac:dyDescent="0.35"/>
    <row r="58762" s="8" customFormat="1" x14ac:dyDescent="0.35"/>
    <row r="58763" s="8" customFormat="1" x14ac:dyDescent="0.35"/>
    <row r="58764" s="8" customFormat="1" x14ac:dyDescent="0.35"/>
    <row r="58765" s="8" customFormat="1" x14ac:dyDescent="0.35"/>
    <row r="58766" s="8" customFormat="1" x14ac:dyDescent="0.35"/>
    <row r="58767" s="8" customFormat="1" x14ac:dyDescent="0.35"/>
    <row r="58768" s="8" customFormat="1" x14ac:dyDescent="0.35"/>
    <row r="58769" s="8" customFormat="1" x14ac:dyDescent="0.35"/>
    <row r="58770" s="8" customFormat="1" x14ac:dyDescent="0.35"/>
    <row r="58771" s="8" customFormat="1" x14ac:dyDescent="0.35"/>
    <row r="58772" s="8" customFormat="1" x14ac:dyDescent="0.35"/>
    <row r="58773" s="8" customFormat="1" x14ac:dyDescent="0.35"/>
    <row r="58774" s="8" customFormat="1" x14ac:dyDescent="0.35"/>
    <row r="58775" s="8" customFormat="1" x14ac:dyDescent="0.35"/>
    <row r="58776" s="8" customFormat="1" x14ac:dyDescent="0.35"/>
    <row r="58777" s="8" customFormat="1" x14ac:dyDescent="0.35"/>
    <row r="58778" s="8" customFormat="1" x14ac:dyDescent="0.35"/>
    <row r="58779" s="8" customFormat="1" x14ac:dyDescent="0.35"/>
    <row r="58780" s="8" customFormat="1" x14ac:dyDescent="0.35"/>
    <row r="58781" s="8" customFormat="1" x14ac:dyDescent="0.35"/>
    <row r="58782" s="8" customFormat="1" x14ac:dyDescent="0.35"/>
    <row r="58783" s="8" customFormat="1" x14ac:dyDescent="0.35"/>
    <row r="58784" s="8" customFormat="1" x14ac:dyDescent="0.35"/>
    <row r="58785" s="8" customFormat="1" x14ac:dyDescent="0.35"/>
    <row r="58786" s="8" customFormat="1" x14ac:dyDescent="0.35"/>
    <row r="58787" s="8" customFormat="1" x14ac:dyDescent="0.35"/>
    <row r="58788" s="8" customFormat="1" x14ac:dyDescent="0.35"/>
    <row r="58789" s="8" customFormat="1" x14ac:dyDescent="0.35"/>
    <row r="58790" s="8" customFormat="1" x14ac:dyDescent="0.35"/>
    <row r="58791" s="8" customFormat="1" x14ac:dyDescent="0.35"/>
    <row r="58792" s="8" customFormat="1" x14ac:dyDescent="0.35"/>
    <row r="58793" s="8" customFormat="1" x14ac:dyDescent="0.35"/>
    <row r="58794" s="8" customFormat="1" x14ac:dyDescent="0.35"/>
    <row r="58795" s="8" customFormat="1" x14ac:dyDescent="0.35"/>
    <row r="58796" s="8" customFormat="1" x14ac:dyDescent="0.35"/>
    <row r="58797" s="8" customFormat="1" x14ac:dyDescent="0.35"/>
    <row r="58798" s="8" customFormat="1" x14ac:dyDescent="0.35"/>
    <row r="58799" s="8" customFormat="1" x14ac:dyDescent="0.35"/>
    <row r="58800" s="8" customFormat="1" x14ac:dyDescent="0.35"/>
    <row r="58801" s="8" customFormat="1" x14ac:dyDescent="0.35"/>
    <row r="58802" s="8" customFormat="1" x14ac:dyDescent="0.35"/>
    <row r="58803" s="8" customFormat="1" x14ac:dyDescent="0.35"/>
    <row r="58804" s="8" customFormat="1" x14ac:dyDescent="0.35"/>
    <row r="58805" s="8" customFormat="1" x14ac:dyDescent="0.35"/>
    <row r="58806" s="8" customFormat="1" x14ac:dyDescent="0.35"/>
    <row r="58807" s="8" customFormat="1" x14ac:dyDescent="0.35"/>
    <row r="58808" s="8" customFormat="1" x14ac:dyDescent="0.35"/>
    <row r="58809" s="8" customFormat="1" x14ac:dyDescent="0.35"/>
    <row r="58810" s="8" customFormat="1" x14ac:dyDescent="0.35"/>
    <row r="58811" s="8" customFormat="1" x14ac:dyDescent="0.35"/>
    <row r="58812" s="8" customFormat="1" x14ac:dyDescent="0.35"/>
    <row r="58813" s="8" customFormat="1" x14ac:dyDescent="0.35"/>
    <row r="58814" s="8" customFormat="1" x14ac:dyDescent="0.35"/>
    <row r="58815" s="8" customFormat="1" x14ac:dyDescent="0.35"/>
    <row r="58816" s="8" customFormat="1" x14ac:dyDescent="0.35"/>
    <row r="58817" s="8" customFormat="1" x14ac:dyDescent="0.35"/>
    <row r="58818" s="8" customFormat="1" x14ac:dyDescent="0.35"/>
    <row r="58819" s="8" customFormat="1" x14ac:dyDescent="0.35"/>
    <row r="58820" s="8" customFormat="1" x14ac:dyDescent="0.35"/>
    <row r="58821" s="8" customFormat="1" x14ac:dyDescent="0.35"/>
    <row r="58822" s="8" customFormat="1" x14ac:dyDescent="0.35"/>
    <row r="58823" s="8" customFormat="1" x14ac:dyDescent="0.35"/>
    <row r="58824" s="8" customFormat="1" x14ac:dyDescent="0.35"/>
    <row r="58825" s="8" customFormat="1" x14ac:dyDescent="0.35"/>
    <row r="58826" s="8" customFormat="1" x14ac:dyDescent="0.35"/>
    <row r="58827" s="8" customFormat="1" x14ac:dyDescent="0.35"/>
    <row r="58828" s="8" customFormat="1" x14ac:dyDescent="0.35"/>
    <row r="58829" s="8" customFormat="1" x14ac:dyDescent="0.35"/>
    <row r="58830" s="8" customFormat="1" x14ac:dyDescent="0.35"/>
    <row r="58831" s="8" customFormat="1" x14ac:dyDescent="0.35"/>
    <row r="58832" s="8" customFormat="1" x14ac:dyDescent="0.35"/>
    <row r="58833" s="8" customFormat="1" x14ac:dyDescent="0.35"/>
    <row r="58834" s="8" customFormat="1" x14ac:dyDescent="0.35"/>
    <row r="58835" s="8" customFormat="1" x14ac:dyDescent="0.35"/>
    <row r="58836" s="8" customFormat="1" x14ac:dyDescent="0.35"/>
    <row r="58837" s="8" customFormat="1" x14ac:dyDescent="0.35"/>
    <row r="58838" s="8" customFormat="1" x14ac:dyDescent="0.35"/>
    <row r="58839" s="8" customFormat="1" x14ac:dyDescent="0.35"/>
    <row r="58840" s="8" customFormat="1" x14ac:dyDescent="0.35"/>
    <row r="58841" s="8" customFormat="1" x14ac:dyDescent="0.35"/>
    <row r="58842" s="8" customFormat="1" x14ac:dyDescent="0.35"/>
    <row r="58843" s="8" customFormat="1" x14ac:dyDescent="0.35"/>
    <row r="58844" s="8" customFormat="1" x14ac:dyDescent="0.35"/>
    <row r="58845" s="8" customFormat="1" x14ac:dyDescent="0.35"/>
    <row r="58846" s="8" customFormat="1" x14ac:dyDescent="0.35"/>
    <row r="58847" s="8" customFormat="1" x14ac:dyDescent="0.35"/>
    <row r="58848" s="8" customFormat="1" x14ac:dyDescent="0.35"/>
    <row r="58849" s="8" customFormat="1" x14ac:dyDescent="0.35"/>
    <row r="58850" s="8" customFormat="1" x14ac:dyDescent="0.35"/>
    <row r="58851" s="8" customFormat="1" x14ac:dyDescent="0.35"/>
    <row r="58852" s="8" customFormat="1" x14ac:dyDescent="0.35"/>
    <row r="58853" s="8" customFormat="1" x14ac:dyDescent="0.35"/>
    <row r="58854" s="8" customFormat="1" x14ac:dyDescent="0.35"/>
    <row r="58855" s="8" customFormat="1" x14ac:dyDescent="0.35"/>
    <row r="58856" s="8" customFormat="1" x14ac:dyDescent="0.35"/>
    <row r="58857" s="8" customFormat="1" x14ac:dyDescent="0.35"/>
    <row r="58858" s="8" customFormat="1" x14ac:dyDescent="0.35"/>
    <row r="58859" s="8" customFormat="1" x14ac:dyDescent="0.35"/>
    <row r="58860" s="8" customFormat="1" x14ac:dyDescent="0.35"/>
    <row r="58861" s="8" customFormat="1" x14ac:dyDescent="0.35"/>
    <row r="58862" s="8" customFormat="1" x14ac:dyDescent="0.35"/>
    <row r="58863" s="8" customFormat="1" x14ac:dyDescent="0.35"/>
    <row r="58864" s="8" customFormat="1" x14ac:dyDescent="0.35"/>
    <row r="58865" s="8" customFormat="1" x14ac:dyDescent="0.35"/>
    <row r="58866" s="8" customFormat="1" x14ac:dyDescent="0.35"/>
    <row r="58867" s="8" customFormat="1" x14ac:dyDescent="0.35"/>
    <row r="58868" s="8" customFormat="1" x14ac:dyDescent="0.35"/>
    <row r="58869" s="8" customFormat="1" x14ac:dyDescent="0.35"/>
    <row r="58870" s="8" customFormat="1" x14ac:dyDescent="0.35"/>
    <row r="58871" s="8" customFormat="1" x14ac:dyDescent="0.35"/>
    <row r="58872" s="8" customFormat="1" x14ac:dyDescent="0.35"/>
    <row r="58873" s="8" customFormat="1" x14ac:dyDescent="0.35"/>
    <row r="58874" s="8" customFormat="1" x14ac:dyDescent="0.35"/>
    <row r="58875" s="8" customFormat="1" x14ac:dyDescent="0.35"/>
    <row r="58876" s="8" customFormat="1" x14ac:dyDescent="0.35"/>
    <row r="58877" s="8" customFormat="1" x14ac:dyDescent="0.35"/>
    <row r="58878" s="8" customFormat="1" x14ac:dyDescent="0.35"/>
    <row r="58879" s="8" customFormat="1" x14ac:dyDescent="0.35"/>
    <row r="58880" s="8" customFormat="1" x14ac:dyDescent="0.35"/>
    <row r="58881" s="8" customFormat="1" x14ac:dyDescent="0.35"/>
    <row r="58882" s="8" customFormat="1" x14ac:dyDescent="0.35"/>
    <row r="58883" s="8" customFormat="1" x14ac:dyDescent="0.35"/>
    <row r="58884" s="8" customFormat="1" x14ac:dyDescent="0.35"/>
    <row r="58885" s="8" customFormat="1" x14ac:dyDescent="0.35"/>
    <row r="58886" s="8" customFormat="1" x14ac:dyDescent="0.35"/>
    <row r="58887" s="8" customFormat="1" x14ac:dyDescent="0.35"/>
    <row r="58888" s="8" customFormat="1" x14ac:dyDescent="0.35"/>
    <row r="58889" s="8" customFormat="1" x14ac:dyDescent="0.35"/>
    <row r="58890" s="8" customFormat="1" x14ac:dyDescent="0.35"/>
    <row r="58891" s="8" customFormat="1" x14ac:dyDescent="0.35"/>
    <row r="58892" s="8" customFormat="1" x14ac:dyDescent="0.35"/>
    <row r="58893" s="8" customFormat="1" x14ac:dyDescent="0.35"/>
    <row r="58894" s="8" customFormat="1" x14ac:dyDescent="0.35"/>
    <row r="58895" s="8" customFormat="1" x14ac:dyDescent="0.35"/>
    <row r="58896" s="8" customFormat="1" x14ac:dyDescent="0.35"/>
    <row r="58897" s="8" customFormat="1" x14ac:dyDescent="0.35"/>
    <row r="58898" s="8" customFormat="1" x14ac:dyDescent="0.35"/>
    <row r="58899" s="8" customFormat="1" x14ac:dyDescent="0.35"/>
    <row r="58900" s="8" customFormat="1" x14ac:dyDescent="0.35"/>
    <row r="58901" s="8" customFormat="1" x14ac:dyDescent="0.35"/>
    <row r="58902" s="8" customFormat="1" x14ac:dyDescent="0.35"/>
    <row r="58903" s="8" customFormat="1" x14ac:dyDescent="0.35"/>
    <row r="58904" s="8" customFormat="1" x14ac:dyDescent="0.35"/>
    <row r="58905" s="8" customFormat="1" x14ac:dyDescent="0.35"/>
    <row r="58906" s="8" customFormat="1" x14ac:dyDescent="0.35"/>
    <row r="58907" s="8" customFormat="1" x14ac:dyDescent="0.35"/>
    <row r="58908" s="8" customFormat="1" x14ac:dyDescent="0.35"/>
    <row r="58909" s="8" customFormat="1" x14ac:dyDescent="0.35"/>
    <row r="58910" s="8" customFormat="1" x14ac:dyDescent="0.35"/>
    <row r="58911" s="8" customFormat="1" x14ac:dyDescent="0.35"/>
    <row r="58912" s="8" customFormat="1" x14ac:dyDescent="0.35"/>
    <row r="58913" s="8" customFormat="1" x14ac:dyDescent="0.35"/>
    <row r="58914" s="8" customFormat="1" x14ac:dyDescent="0.35"/>
    <row r="58915" s="8" customFormat="1" x14ac:dyDescent="0.35"/>
    <row r="58916" s="8" customFormat="1" x14ac:dyDescent="0.35"/>
    <row r="58917" s="8" customFormat="1" x14ac:dyDescent="0.35"/>
    <row r="58918" s="8" customFormat="1" x14ac:dyDescent="0.35"/>
    <row r="58919" s="8" customFormat="1" x14ac:dyDescent="0.35"/>
    <row r="58920" s="8" customFormat="1" x14ac:dyDescent="0.35"/>
    <row r="58921" s="8" customFormat="1" x14ac:dyDescent="0.35"/>
    <row r="58922" s="8" customFormat="1" x14ac:dyDescent="0.35"/>
    <row r="58923" s="8" customFormat="1" x14ac:dyDescent="0.35"/>
    <row r="58924" s="8" customFormat="1" x14ac:dyDescent="0.35"/>
    <row r="58925" s="8" customFormat="1" x14ac:dyDescent="0.35"/>
    <row r="58926" s="8" customFormat="1" x14ac:dyDescent="0.35"/>
    <row r="58927" s="8" customFormat="1" x14ac:dyDescent="0.35"/>
    <row r="58928" s="8" customFormat="1" x14ac:dyDescent="0.35"/>
    <row r="58929" s="8" customFormat="1" x14ac:dyDescent="0.35"/>
    <row r="58930" s="8" customFormat="1" x14ac:dyDescent="0.35"/>
    <row r="58931" s="8" customFormat="1" x14ac:dyDescent="0.35"/>
    <row r="58932" s="8" customFormat="1" x14ac:dyDescent="0.35"/>
    <row r="58933" s="8" customFormat="1" x14ac:dyDescent="0.35"/>
    <row r="58934" s="8" customFormat="1" x14ac:dyDescent="0.35"/>
    <row r="58935" s="8" customFormat="1" x14ac:dyDescent="0.35"/>
    <row r="58936" s="8" customFormat="1" x14ac:dyDescent="0.35"/>
    <row r="58937" s="8" customFormat="1" x14ac:dyDescent="0.35"/>
    <row r="58938" s="8" customFormat="1" x14ac:dyDescent="0.35"/>
    <row r="58939" s="8" customFormat="1" x14ac:dyDescent="0.35"/>
    <row r="58940" s="8" customFormat="1" x14ac:dyDescent="0.35"/>
    <row r="58941" s="8" customFormat="1" x14ac:dyDescent="0.35"/>
    <row r="58942" s="8" customFormat="1" x14ac:dyDescent="0.35"/>
    <row r="58943" s="8" customFormat="1" x14ac:dyDescent="0.35"/>
    <row r="58944" s="8" customFormat="1" x14ac:dyDescent="0.35"/>
    <row r="58945" s="8" customFormat="1" x14ac:dyDescent="0.35"/>
    <row r="58946" s="8" customFormat="1" x14ac:dyDescent="0.35"/>
    <row r="58947" s="8" customFormat="1" x14ac:dyDescent="0.35"/>
    <row r="58948" s="8" customFormat="1" x14ac:dyDescent="0.35"/>
    <row r="58949" s="8" customFormat="1" x14ac:dyDescent="0.35"/>
    <row r="58950" s="8" customFormat="1" x14ac:dyDescent="0.35"/>
    <row r="58951" s="8" customFormat="1" x14ac:dyDescent="0.35"/>
    <row r="58952" s="8" customFormat="1" x14ac:dyDescent="0.35"/>
    <row r="58953" s="8" customFormat="1" x14ac:dyDescent="0.35"/>
    <row r="58954" s="8" customFormat="1" x14ac:dyDescent="0.35"/>
    <row r="58955" s="8" customFormat="1" x14ac:dyDescent="0.35"/>
    <row r="58956" s="8" customFormat="1" x14ac:dyDescent="0.35"/>
    <row r="58957" s="8" customFormat="1" x14ac:dyDescent="0.35"/>
    <row r="58958" s="8" customFormat="1" x14ac:dyDescent="0.35"/>
    <row r="58959" s="8" customFormat="1" x14ac:dyDescent="0.35"/>
    <row r="58960" s="8" customFormat="1" x14ac:dyDescent="0.35"/>
    <row r="58961" s="8" customFormat="1" x14ac:dyDescent="0.35"/>
    <row r="58962" s="8" customFormat="1" x14ac:dyDescent="0.35"/>
    <row r="58963" s="8" customFormat="1" x14ac:dyDescent="0.35"/>
    <row r="58964" s="8" customFormat="1" x14ac:dyDescent="0.35"/>
    <row r="58965" s="8" customFormat="1" x14ac:dyDescent="0.35"/>
    <row r="58966" s="8" customFormat="1" x14ac:dyDescent="0.35"/>
    <row r="58967" s="8" customFormat="1" x14ac:dyDescent="0.35"/>
    <row r="58968" s="8" customFormat="1" x14ac:dyDescent="0.35"/>
    <row r="58969" s="8" customFormat="1" x14ac:dyDescent="0.35"/>
    <row r="58970" s="8" customFormat="1" x14ac:dyDescent="0.35"/>
    <row r="58971" s="8" customFormat="1" x14ac:dyDescent="0.35"/>
    <row r="58972" s="8" customFormat="1" x14ac:dyDescent="0.35"/>
    <row r="58973" s="8" customFormat="1" x14ac:dyDescent="0.35"/>
    <row r="58974" s="8" customFormat="1" x14ac:dyDescent="0.35"/>
    <row r="58975" s="8" customFormat="1" x14ac:dyDescent="0.35"/>
    <row r="58976" s="8" customFormat="1" x14ac:dyDescent="0.35"/>
    <row r="58977" s="8" customFormat="1" x14ac:dyDescent="0.35"/>
    <row r="58978" s="8" customFormat="1" x14ac:dyDescent="0.35"/>
    <row r="58979" s="8" customFormat="1" x14ac:dyDescent="0.35"/>
    <row r="58980" s="8" customFormat="1" x14ac:dyDescent="0.35"/>
    <row r="58981" s="8" customFormat="1" x14ac:dyDescent="0.35"/>
    <row r="58982" s="8" customFormat="1" x14ac:dyDescent="0.35"/>
    <row r="58983" s="8" customFormat="1" x14ac:dyDescent="0.35"/>
    <row r="58984" s="8" customFormat="1" x14ac:dyDescent="0.35"/>
    <row r="58985" s="8" customFormat="1" x14ac:dyDescent="0.35"/>
    <row r="58986" s="8" customFormat="1" x14ac:dyDescent="0.35"/>
    <row r="58987" s="8" customFormat="1" x14ac:dyDescent="0.35"/>
    <row r="58988" s="8" customFormat="1" x14ac:dyDescent="0.35"/>
    <row r="58989" s="8" customFormat="1" x14ac:dyDescent="0.35"/>
    <row r="58990" s="8" customFormat="1" x14ac:dyDescent="0.35"/>
    <row r="58991" s="8" customFormat="1" x14ac:dyDescent="0.35"/>
    <row r="58992" s="8" customFormat="1" x14ac:dyDescent="0.35"/>
    <row r="58993" s="8" customFormat="1" x14ac:dyDescent="0.35"/>
    <row r="58994" s="8" customFormat="1" x14ac:dyDescent="0.35"/>
    <row r="58995" s="8" customFormat="1" x14ac:dyDescent="0.35"/>
    <row r="58996" s="8" customFormat="1" x14ac:dyDescent="0.35"/>
    <row r="58997" s="8" customFormat="1" x14ac:dyDescent="0.35"/>
    <row r="58998" s="8" customFormat="1" x14ac:dyDescent="0.35"/>
    <row r="58999" s="8" customFormat="1" x14ac:dyDescent="0.35"/>
    <row r="59000" s="8" customFormat="1" x14ac:dyDescent="0.35"/>
    <row r="59001" s="8" customFormat="1" x14ac:dyDescent="0.35"/>
    <row r="59002" s="8" customFormat="1" x14ac:dyDescent="0.35"/>
    <row r="59003" s="8" customFormat="1" x14ac:dyDescent="0.35"/>
    <row r="59004" s="8" customFormat="1" x14ac:dyDescent="0.35"/>
    <row r="59005" s="8" customFormat="1" x14ac:dyDescent="0.35"/>
    <row r="59006" s="8" customFormat="1" x14ac:dyDescent="0.35"/>
    <row r="59007" s="8" customFormat="1" x14ac:dyDescent="0.35"/>
    <row r="59008" s="8" customFormat="1" x14ac:dyDescent="0.35"/>
    <row r="59009" s="8" customFormat="1" x14ac:dyDescent="0.35"/>
    <row r="59010" s="8" customFormat="1" x14ac:dyDescent="0.35"/>
    <row r="59011" s="8" customFormat="1" x14ac:dyDescent="0.35"/>
    <row r="59012" s="8" customFormat="1" x14ac:dyDescent="0.35"/>
    <row r="59013" s="8" customFormat="1" x14ac:dyDescent="0.35"/>
    <row r="59014" s="8" customFormat="1" x14ac:dyDescent="0.35"/>
    <row r="59015" s="8" customFormat="1" x14ac:dyDescent="0.35"/>
    <row r="59016" s="8" customFormat="1" x14ac:dyDescent="0.35"/>
    <row r="59017" s="8" customFormat="1" x14ac:dyDescent="0.35"/>
    <row r="59018" s="8" customFormat="1" x14ac:dyDescent="0.35"/>
    <row r="59019" s="8" customFormat="1" x14ac:dyDescent="0.35"/>
    <row r="59020" s="8" customFormat="1" x14ac:dyDescent="0.35"/>
    <row r="59021" s="8" customFormat="1" x14ac:dyDescent="0.35"/>
    <row r="59022" s="8" customFormat="1" x14ac:dyDescent="0.35"/>
    <row r="59023" s="8" customFormat="1" x14ac:dyDescent="0.35"/>
    <row r="59024" s="8" customFormat="1" x14ac:dyDescent="0.35"/>
    <row r="59025" s="8" customFormat="1" x14ac:dyDescent="0.35"/>
    <row r="59026" s="8" customFormat="1" x14ac:dyDescent="0.35"/>
    <row r="59027" s="8" customFormat="1" x14ac:dyDescent="0.35"/>
    <row r="59028" s="8" customFormat="1" x14ac:dyDescent="0.35"/>
    <row r="59029" s="8" customFormat="1" x14ac:dyDescent="0.35"/>
    <row r="59030" s="8" customFormat="1" x14ac:dyDescent="0.35"/>
    <row r="59031" s="8" customFormat="1" x14ac:dyDescent="0.35"/>
    <row r="59032" s="8" customFormat="1" x14ac:dyDescent="0.35"/>
    <row r="59033" s="8" customFormat="1" x14ac:dyDescent="0.35"/>
    <row r="59034" s="8" customFormat="1" x14ac:dyDescent="0.35"/>
    <row r="59035" s="8" customFormat="1" x14ac:dyDescent="0.35"/>
    <row r="59036" s="8" customFormat="1" x14ac:dyDescent="0.35"/>
    <row r="59037" s="8" customFormat="1" x14ac:dyDescent="0.35"/>
    <row r="59038" s="8" customFormat="1" x14ac:dyDescent="0.35"/>
    <row r="59039" s="8" customFormat="1" x14ac:dyDescent="0.35"/>
    <row r="59040" s="8" customFormat="1" x14ac:dyDescent="0.35"/>
    <row r="59041" s="8" customFormat="1" x14ac:dyDescent="0.35"/>
    <row r="59042" s="8" customFormat="1" x14ac:dyDescent="0.35"/>
    <row r="59043" s="8" customFormat="1" x14ac:dyDescent="0.35"/>
    <row r="59044" s="8" customFormat="1" x14ac:dyDescent="0.35"/>
    <row r="59045" s="8" customFormat="1" x14ac:dyDescent="0.35"/>
    <row r="59046" s="8" customFormat="1" x14ac:dyDescent="0.35"/>
    <row r="59047" s="8" customFormat="1" x14ac:dyDescent="0.35"/>
    <row r="59048" s="8" customFormat="1" x14ac:dyDescent="0.35"/>
    <row r="59049" s="8" customFormat="1" x14ac:dyDescent="0.35"/>
    <row r="59050" s="8" customFormat="1" x14ac:dyDescent="0.35"/>
    <row r="59051" s="8" customFormat="1" x14ac:dyDescent="0.35"/>
    <row r="59052" s="8" customFormat="1" x14ac:dyDescent="0.35"/>
    <row r="59053" s="8" customFormat="1" x14ac:dyDescent="0.35"/>
    <row r="59054" s="8" customFormat="1" x14ac:dyDescent="0.35"/>
    <row r="59055" s="8" customFormat="1" x14ac:dyDescent="0.35"/>
    <row r="59056" s="8" customFormat="1" x14ac:dyDescent="0.35"/>
    <row r="59057" s="8" customFormat="1" x14ac:dyDescent="0.35"/>
    <row r="59058" s="8" customFormat="1" x14ac:dyDescent="0.35"/>
    <row r="59059" s="8" customFormat="1" x14ac:dyDescent="0.35"/>
    <row r="59060" s="8" customFormat="1" x14ac:dyDescent="0.35"/>
    <row r="59061" s="8" customFormat="1" x14ac:dyDescent="0.35"/>
    <row r="59062" s="8" customFormat="1" x14ac:dyDescent="0.35"/>
    <row r="59063" s="8" customFormat="1" x14ac:dyDescent="0.35"/>
    <row r="59064" s="8" customFormat="1" x14ac:dyDescent="0.35"/>
    <row r="59065" s="8" customFormat="1" x14ac:dyDescent="0.35"/>
    <row r="59066" s="8" customFormat="1" x14ac:dyDescent="0.35"/>
    <row r="59067" s="8" customFormat="1" x14ac:dyDescent="0.35"/>
    <row r="59068" s="8" customFormat="1" x14ac:dyDescent="0.35"/>
    <row r="59069" s="8" customFormat="1" x14ac:dyDescent="0.35"/>
    <row r="59070" s="8" customFormat="1" x14ac:dyDescent="0.35"/>
    <row r="59071" s="8" customFormat="1" x14ac:dyDescent="0.35"/>
    <row r="59072" s="8" customFormat="1" x14ac:dyDescent="0.35"/>
    <row r="59073" s="8" customFormat="1" x14ac:dyDescent="0.35"/>
    <row r="59074" s="8" customFormat="1" x14ac:dyDescent="0.35"/>
    <row r="59075" s="8" customFormat="1" x14ac:dyDescent="0.35"/>
    <row r="59076" s="8" customFormat="1" x14ac:dyDescent="0.35"/>
    <row r="59077" s="8" customFormat="1" x14ac:dyDescent="0.35"/>
    <row r="59078" s="8" customFormat="1" x14ac:dyDescent="0.35"/>
    <row r="59079" s="8" customFormat="1" x14ac:dyDescent="0.35"/>
    <row r="59080" s="8" customFormat="1" x14ac:dyDescent="0.35"/>
    <row r="59081" s="8" customFormat="1" x14ac:dyDescent="0.35"/>
    <row r="59082" s="8" customFormat="1" x14ac:dyDescent="0.35"/>
    <row r="59083" s="8" customFormat="1" x14ac:dyDescent="0.35"/>
    <row r="59084" s="8" customFormat="1" x14ac:dyDescent="0.35"/>
    <row r="59085" s="8" customFormat="1" x14ac:dyDescent="0.35"/>
    <row r="59086" s="8" customFormat="1" x14ac:dyDescent="0.35"/>
    <row r="59087" s="8" customFormat="1" x14ac:dyDescent="0.35"/>
    <row r="59088" s="8" customFormat="1" x14ac:dyDescent="0.35"/>
    <row r="59089" s="8" customFormat="1" x14ac:dyDescent="0.35"/>
    <row r="59090" s="8" customFormat="1" x14ac:dyDescent="0.35"/>
    <row r="59091" s="8" customFormat="1" x14ac:dyDescent="0.35"/>
    <row r="59092" s="8" customFormat="1" x14ac:dyDescent="0.35"/>
    <row r="59093" s="8" customFormat="1" x14ac:dyDescent="0.35"/>
    <row r="59094" s="8" customFormat="1" x14ac:dyDescent="0.35"/>
    <row r="59095" s="8" customFormat="1" x14ac:dyDescent="0.35"/>
    <row r="59096" s="8" customFormat="1" x14ac:dyDescent="0.35"/>
    <row r="59097" s="8" customFormat="1" x14ac:dyDescent="0.35"/>
    <row r="59098" s="8" customFormat="1" x14ac:dyDescent="0.35"/>
    <row r="59099" s="8" customFormat="1" x14ac:dyDescent="0.35"/>
    <row r="59100" s="8" customFormat="1" x14ac:dyDescent="0.35"/>
    <row r="59101" s="8" customFormat="1" x14ac:dyDescent="0.35"/>
    <row r="59102" s="8" customFormat="1" x14ac:dyDescent="0.35"/>
    <row r="59103" s="8" customFormat="1" x14ac:dyDescent="0.35"/>
    <row r="59104" s="8" customFormat="1" x14ac:dyDescent="0.35"/>
    <row r="59105" s="8" customFormat="1" x14ac:dyDescent="0.35"/>
    <row r="59106" s="8" customFormat="1" x14ac:dyDescent="0.35"/>
    <row r="59107" s="8" customFormat="1" x14ac:dyDescent="0.35"/>
    <row r="59108" s="8" customFormat="1" x14ac:dyDescent="0.35"/>
    <row r="59109" s="8" customFormat="1" x14ac:dyDescent="0.35"/>
    <row r="59110" s="8" customFormat="1" x14ac:dyDescent="0.35"/>
    <row r="59111" s="8" customFormat="1" x14ac:dyDescent="0.35"/>
    <row r="59112" s="8" customFormat="1" x14ac:dyDescent="0.35"/>
    <row r="59113" s="8" customFormat="1" x14ac:dyDescent="0.35"/>
    <row r="59114" s="8" customFormat="1" x14ac:dyDescent="0.35"/>
    <row r="59115" s="8" customFormat="1" x14ac:dyDescent="0.35"/>
    <row r="59116" s="8" customFormat="1" x14ac:dyDescent="0.35"/>
    <row r="59117" s="8" customFormat="1" x14ac:dyDescent="0.35"/>
    <row r="59118" s="8" customFormat="1" x14ac:dyDescent="0.35"/>
    <row r="59119" s="8" customFormat="1" x14ac:dyDescent="0.35"/>
    <row r="59120" s="8" customFormat="1" x14ac:dyDescent="0.35"/>
    <row r="59121" s="8" customFormat="1" x14ac:dyDescent="0.35"/>
    <row r="59122" s="8" customFormat="1" x14ac:dyDescent="0.35"/>
    <row r="59123" s="8" customFormat="1" x14ac:dyDescent="0.35"/>
    <row r="59124" s="8" customFormat="1" x14ac:dyDescent="0.35"/>
    <row r="59125" s="8" customFormat="1" x14ac:dyDescent="0.35"/>
    <row r="59126" s="8" customFormat="1" x14ac:dyDescent="0.35"/>
    <row r="59127" s="8" customFormat="1" x14ac:dyDescent="0.35"/>
    <row r="59128" s="8" customFormat="1" x14ac:dyDescent="0.35"/>
    <row r="59129" s="8" customFormat="1" x14ac:dyDescent="0.35"/>
    <row r="59130" s="8" customFormat="1" x14ac:dyDescent="0.35"/>
    <row r="59131" s="8" customFormat="1" x14ac:dyDescent="0.35"/>
    <row r="59132" s="8" customFormat="1" x14ac:dyDescent="0.35"/>
    <row r="59133" s="8" customFormat="1" x14ac:dyDescent="0.35"/>
    <row r="59134" s="8" customFormat="1" x14ac:dyDescent="0.35"/>
    <row r="59135" s="8" customFormat="1" x14ac:dyDescent="0.35"/>
    <row r="59136" s="8" customFormat="1" x14ac:dyDescent="0.35"/>
    <row r="59137" s="8" customFormat="1" x14ac:dyDescent="0.35"/>
    <row r="59138" s="8" customFormat="1" x14ac:dyDescent="0.35"/>
    <row r="59139" s="8" customFormat="1" x14ac:dyDescent="0.35"/>
    <row r="59140" s="8" customFormat="1" x14ac:dyDescent="0.35"/>
    <row r="59141" s="8" customFormat="1" x14ac:dyDescent="0.35"/>
    <row r="59142" s="8" customFormat="1" x14ac:dyDescent="0.35"/>
    <row r="59143" s="8" customFormat="1" x14ac:dyDescent="0.35"/>
    <row r="59144" s="8" customFormat="1" x14ac:dyDescent="0.35"/>
    <row r="59145" s="8" customFormat="1" x14ac:dyDescent="0.35"/>
    <row r="59146" s="8" customFormat="1" x14ac:dyDescent="0.35"/>
    <row r="59147" s="8" customFormat="1" x14ac:dyDescent="0.35"/>
    <row r="59148" s="8" customFormat="1" x14ac:dyDescent="0.35"/>
    <row r="59149" s="8" customFormat="1" x14ac:dyDescent="0.35"/>
    <row r="59150" s="8" customFormat="1" x14ac:dyDescent="0.35"/>
    <row r="59151" s="8" customFormat="1" x14ac:dyDescent="0.35"/>
    <row r="59152" s="8" customFormat="1" x14ac:dyDescent="0.35"/>
    <row r="59153" s="8" customFormat="1" x14ac:dyDescent="0.35"/>
    <row r="59154" s="8" customFormat="1" x14ac:dyDescent="0.35"/>
    <row r="59155" s="8" customFormat="1" x14ac:dyDescent="0.35"/>
    <row r="59156" s="8" customFormat="1" x14ac:dyDescent="0.35"/>
    <row r="59157" s="8" customFormat="1" x14ac:dyDescent="0.35"/>
    <row r="59158" s="8" customFormat="1" x14ac:dyDescent="0.35"/>
    <row r="59159" s="8" customFormat="1" x14ac:dyDescent="0.35"/>
    <row r="59160" s="8" customFormat="1" x14ac:dyDescent="0.35"/>
    <row r="59161" s="8" customFormat="1" x14ac:dyDescent="0.35"/>
    <row r="59162" s="8" customFormat="1" x14ac:dyDescent="0.35"/>
    <row r="59163" s="8" customFormat="1" x14ac:dyDescent="0.35"/>
    <row r="59164" s="8" customFormat="1" x14ac:dyDescent="0.35"/>
    <row r="59165" s="8" customFormat="1" x14ac:dyDescent="0.35"/>
    <row r="59166" s="8" customFormat="1" x14ac:dyDescent="0.35"/>
    <row r="59167" s="8" customFormat="1" x14ac:dyDescent="0.35"/>
    <row r="59168" s="8" customFormat="1" x14ac:dyDescent="0.35"/>
    <row r="59169" s="8" customFormat="1" x14ac:dyDescent="0.35"/>
    <row r="59170" s="8" customFormat="1" x14ac:dyDescent="0.35"/>
    <row r="59171" s="8" customFormat="1" x14ac:dyDescent="0.35"/>
    <row r="59172" s="8" customFormat="1" x14ac:dyDescent="0.35"/>
    <row r="59173" s="8" customFormat="1" x14ac:dyDescent="0.35"/>
    <row r="59174" s="8" customFormat="1" x14ac:dyDescent="0.35"/>
    <row r="59175" s="8" customFormat="1" x14ac:dyDescent="0.35"/>
    <row r="59176" s="8" customFormat="1" x14ac:dyDescent="0.35"/>
    <row r="59177" s="8" customFormat="1" x14ac:dyDescent="0.35"/>
    <row r="59178" s="8" customFormat="1" x14ac:dyDescent="0.35"/>
    <row r="59179" s="8" customFormat="1" x14ac:dyDescent="0.35"/>
    <row r="59180" s="8" customFormat="1" x14ac:dyDescent="0.35"/>
    <row r="59181" s="8" customFormat="1" x14ac:dyDescent="0.35"/>
    <row r="59182" s="8" customFormat="1" x14ac:dyDescent="0.35"/>
    <row r="59183" s="8" customFormat="1" x14ac:dyDescent="0.35"/>
    <row r="59184" s="8" customFormat="1" x14ac:dyDescent="0.35"/>
    <row r="59185" s="8" customFormat="1" x14ac:dyDescent="0.35"/>
    <row r="59186" s="8" customFormat="1" x14ac:dyDescent="0.35"/>
    <row r="59187" s="8" customFormat="1" x14ac:dyDescent="0.35"/>
    <row r="59188" s="8" customFormat="1" x14ac:dyDescent="0.35"/>
    <row r="59189" s="8" customFormat="1" x14ac:dyDescent="0.35"/>
    <row r="59190" s="8" customFormat="1" x14ac:dyDescent="0.35"/>
    <row r="59191" s="8" customFormat="1" x14ac:dyDescent="0.35"/>
    <row r="59192" s="8" customFormat="1" x14ac:dyDescent="0.35"/>
    <row r="59193" s="8" customFormat="1" x14ac:dyDescent="0.35"/>
    <row r="59194" s="8" customFormat="1" x14ac:dyDescent="0.35"/>
    <row r="59195" s="8" customFormat="1" x14ac:dyDescent="0.35"/>
    <row r="59196" s="8" customFormat="1" x14ac:dyDescent="0.35"/>
    <row r="59197" s="8" customFormat="1" x14ac:dyDescent="0.35"/>
    <row r="59198" s="8" customFormat="1" x14ac:dyDescent="0.35"/>
    <row r="59199" s="8" customFormat="1" x14ac:dyDescent="0.35"/>
    <row r="59200" s="8" customFormat="1" x14ac:dyDescent="0.35"/>
    <row r="59201" s="8" customFormat="1" x14ac:dyDescent="0.35"/>
    <row r="59202" s="8" customFormat="1" x14ac:dyDescent="0.35"/>
    <row r="59203" s="8" customFormat="1" x14ac:dyDescent="0.35"/>
    <row r="59204" s="8" customFormat="1" x14ac:dyDescent="0.35"/>
    <row r="59205" s="8" customFormat="1" x14ac:dyDescent="0.35"/>
    <row r="59206" s="8" customFormat="1" x14ac:dyDescent="0.35"/>
    <row r="59207" s="8" customFormat="1" x14ac:dyDescent="0.35"/>
    <row r="59208" s="8" customFormat="1" x14ac:dyDescent="0.35"/>
    <row r="59209" s="8" customFormat="1" x14ac:dyDescent="0.35"/>
    <row r="59210" s="8" customFormat="1" x14ac:dyDescent="0.35"/>
    <row r="59211" s="8" customFormat="1" x14ac:dyDescent="0.35"/>
    <row r="59212" s="8" customFormat="1" x14ac:dyDescent="0.35"/>
    <row r="59213" s="8" customFormat="1" x14ac:dyDescent="0.35"/>
    <row r="59214" s="8" customFormat="1" x14ac:dyDescent="0.35"/>
    <row r="59215" s="8" customFormat="1" x14ac:dyDescent="0.35"/>
    <row r="59216" s="8" customFormat="1" x14ac:dyDescent="0.35"/>
    <row r="59217" s="8" customFormat="1" x14ac:dyDescent="0.35"/>
    <row r="59218" s="8" customFormat="1" x14ac:dyDescent="0.35"/>
    <row r="59219" s="8" customFormat="1" x14ac:dyDescent="0.35"/>
    <row r="59220" s="8" customFormat="1" x14ac:dyDescent="0.35"/>
    <row r="59221" s="8" customFormat="1" x14ac:dyDescent="0.35"/>
    <row r="59222" s="8" customFormat="1" x14ac:dyDescent="0.35"/>
    <row r="59223" s="8" customFormat="1" x14ac:dyDescent="0.35"/>
    <row r="59224" s="8" customFormat="1" x14ac:dyDescent="0.35"/>
    <row r="59225" s="8" customFormat="1" x14ac:dyDescent="0.35"/>
    <row r="59226" s="8" customFormat="1" x14ac:dyDescent="0.35"/>
    <row r="59227" s="8" customFormat="1" x14ac:dyDescent="0.35"/>
    <row r="59228" s="8" customFormat="1" x14ac:dyDescent="0.35"/>
    <row r="59229" s="8" customFormat="1" x14ac:dyDescent="0.35"/>
    <row r="59230" s="8" customFormat="1" x14ac:dyDescent="0.35"/>
    <row r="59231" s="8" customFormat="1" x14ac:dyDescent="0.35"/>
    <row r="59232" s="8" customFormat="1" x14ac:dyDescent="0.35"/>
    <row r="59233" s="8" customFormat="1" x14ac:dyDescent="0.35"/>
    <row r="59234" s="8" customFormat="1" x14ac:dyDescent="0.35"/>
    <row r="59235" s="8" customFormat="1" x14ac:dyDescent="0.35"/>
    <row r="59236" s="8" customFormat="1" x14ac:dyDescent="0.35"/>
    <row r="59237" s="8" customFormat="1" x14ac:dyDescent="0.35"/>
    <row r="59238" s="8" customFormat="1" x14ac:dyDescent="0.35"/>
    <row r="59239" s="8" customFormat="1" x14ac:dyDescent="0.35"/>
    <row r="59240" s="8" customFormat="1" x14ac:dyDescent="0.35"/>
    <row r="59241" s="8" customFormat="1" x14ac:dyDescent="0.35"/>
    <row r="59242" s="8" customFormat="1" x14ac:dyDescent="0.35"/>
    <row r="59243" s="8" customFormat="1" x14ac:dyDescent="0.35"/>
    <row r="59244" s="8" customFormat="1" x14ac:dyDescent="0.35"/>
    <row r="59245" s="8" customFormat="1" x14ac:dyDescent="0.35"/>
    <row r="59246" s="8" customFormat="1" x14ac:dyDescent="0.35"/>
    <row r="59247" s="8" customFormat="1" x14ac:dyDescent="0.35"/>
    <row r="59248" s="8" customFormat="1" x14ac:dyDescent="0.35"/>
    <row r="59249" s="8" customFormat="1" x14ac:dyDescent="0.35"/>
    <row r="59250" s="8" customFormat="1" x14ac:dyDescent="0.35"/>
    <row r="59251" s="8" customFormat="1" x14ac:dyDescent="0.35"/>
    <row r="59252" s="8" customFormat="1" x14ac:dyDescent="0.35"/>
    <row r="59253" s="8" customFormat="1" x14ac:dyDescent="0.35"/>
    <row r="59254" s="8" customFormat="1" x14ac:dyDescent="0.35"/>
    <row r="59255" s="8" customFormat="1" x14ac:dyDescent="0.35"/>
    <row r="59256" s="8" customFormat="1" x14ac:dyDescent="0.35"/>
    <row r="59257" s="8" customFormat="1" x14ac:dyDescent="0.35"/>
    <row r="59258" s="8" customFormat="1" x14ac:dyDescent="0.35"/>
    <row r="59259" s="8" customFormat="1" x14ac:dyDescent="0.35"/>
    <row r="59260" s="8" customFormat="1" x14ac:dyDescent="0.35"/>
    <row r="59261" s="8" customFormat="1" x14ac:dyDescent="0.35"/>
    <row r="59262" s="8" customFormat="1" x14ac:dyDescent="0.35"/>
    <row r="59263" s="8" customFormat="1" x14ac:dyDescent="0.35"/>
    <row r="59264" s="8" customFormat="1" x14ac:dyDescent="0.35"/>
    <row r="59265" s="8" customFormat="1" x14ac:dyDescent="0.35"/>
    <row r="59266" s="8" customFormat="1" x14ac:dyDescent="0.35"/>
    <row r="59267" s="8" customFormat="1" x14ac:dyDescent="0.35"/>
    <row r="59268" s="8" customFormat="1" x14ac:dyDescent="0.35"/>
    <row r="59269" s="8" customFormat="1" x14ac:dyDescent="0.35"/>
    <row r="59270" s="8" customFormat="1" x14ac:dyDescent="0.35"/>
    <row r="59271" s="8" customFormat="1" x14ac:dyDescent="0.35"/>
    <row r="59272" s="8" customFormat="1" x14ac:dyDescent="0.35"/>
    <row r="59273" s="8" customFormat="1" x14ac:dyDescent="0.35"/>
    <row r="59274" s="8" customFormat="1" x14ac:dyDescent="0.35"/>
    <row r="59275" s="8" customFormat="1" x14ac:dyDescent="0.35"/>
    <row r="59276" s="8" customFormat="1" x14ac:dyDescent="0.35"/>
    <row r="59277" s="8" customFormat="1" x14ac:dyDescent="0.35"/>
    <row r="59278" s="8" customFormat="1" x14ac:dyDescent="0.35"/>
    <row r="59279" s="8" customFormat="1" x14ac:dyDescent="0.35"/>
    <row r="59280" s="8" customFormat="1" x14ac:dyDescent="0.35"/>
    <row r="59281" s="8" customFormat="1" x14ac:dyDescent="0.35"/>
    <row r="59282" s="8" customFormat="1" x14ac:dyDescent="0.35"/>
    <row r="59283" s="8" customFormat="1" x14ac:dyDescent="0.35"/>
    <row r="59284" s="8" customFormat="1" x14ac:dyDescent="0.35"/>
    <row r="59285" s="8" customFormat="1" x14ac:dyDescent="0.35"/>
    <row r="59286" s="8" customFormat="1" x14ac:dyDescent="0.35"/>
    <row r="59287" s="8" customFormat="1" x14ac:dyDescent="0.35"/>
    <row r="59288" s="8" customFormat="1" x14ac:dyDescent="0.35"/>
    <row r="59289" s="8" customFormat="1" x14ac:dyDescent="0.35"/>
    <row r="59290" s="8" customFormat="1" x14ac:dyDescent="0.35"/>
    <row r="59291" s="8" customFormat="1" x14ac:dyDescent="0.35"/>
    <row r="59292" s="8" customFormat="1" x14ac:dyDescent="0.35"/>
    <row r="59293" s="8" customFormat="1" x14ac:dyDescent="0.35"/>
    <row r="59294" s="8" customFormat="1" x14ac:dyDescent="0.35"/>
    <row r="59295" s="8" customFormat="1" x14ac:dyDescent="0.35"/>
    <row r="59296" s="8" customFormat="1" x14ac:dyDescent="0.35"/>
    <row r="59297" s="8" customFormat="1" x14ac:dyDescent="0.35"/>
    <row r="59298" s="8" customFormat="1" x14ac:dyDescent="0.35"/>
    <row r="59299" s="8" customFormat="1" x14ac:dyDescent="0.35"/>
    <row r="59300" s="8" customFormat="1" x14ac:dyDescent="0.35"/>
    <row r="59301" s="8" customFormat="1" x14ac:dyDescent="0.35"/>
    <row r="59302" s="8" customFormat="1" x14ac:dyDescent="0.35"/>
    <row r="59303" s="8" customFormat="1" x14ac:dyDescent="0.35"/>
    <row r="59304" s="8" customFormat="1" x14ac:dyDescent="0.35"/>
    <row r="59305" s="8" customFormat="1" x14ac:dyDescent="0.35"/>
    <row r="59306" s="8" customFormat="1" x14ac:dyDescent="0.35"/>
    <row r="59307" s="8" customFormat="1" x14ac:dyDescent="0.35"/>
    <row r="59308" s="8" customFormat="1" x14ac:dyDescent="0.35"/>
    <row r="59309" s="8" customFormat="1" x14ac:dyDescent="0.35"/>
    <row r="59310" s="8" customFormat="1" x14ac:dyDescent="0.35"/>
    <row r="59311" s="8" customFormat="1" x14ac:dyDescent="0.35"/>
    <row r="59312" s="8" customFormat="1" x14ac:dyDescent="0.35"/>
    <row r="59313" s="8" customFormat="1" x14ac:dyDescent="0.35"/>
    <row r="59314" s="8" customFormat="1" x14ac:dyDescent="0.35"/>
    <row r="59315" s="8" customFormat="1" x14ac:dyDescent="0.35"/>
    <row r="59316" s="8" customFormat="1" x14ac:dyDescent="0.35"/>
    <row r="59317" s="8" customFormat="1" x14ac:dyDescent="0.35"/>
    <row r="59318" s="8" customFormat="1" x14ac:dyDescent="0.35"/>
    <row r="59319" s="8" customFormat="1" x14ac:dyDescent="0.35"/>
    <row r="59320" s="8" customFormat="1" x14ac:dyDescent="0.35"/>
    <row r="59321" s="8" customFormat="1" x14ac:dyDescent="0.35"/>
    <row r="59322" s="8" customFormat="1" x14ac:dyDescent="0.35"/>
    <row r="59323" s="8" customFormat="1" x14ac:dyDescent="0.35"/>
    <row r="59324" s="8" customFormat="1" x14ac:dyDescent="0.35"/>
    <row r="59325" s="8" customFormat="1" x14ac:dyDescent="0.35"/>
    <row r="59326" s="8" customFormat="1" x14ac:dyDescent="0.35"/>
    <row r="59327" s="8" customFormat="1" x14ac:dyDescent="0.35"/>
    <row r="59328" s="8" customFormat="1" x14ac:dyDescent="0.35"/>
    <row r="59329" s="8" customFormat="1" x14ac:dyDescent="0.35"/>
    <row r="59330" s="8" customFormat="1" x14ac:dyDescent="0.35"/>
    <row r="59331" s="8" customFormat="1" x14ac:dyDescent="0.35"/>
    <row r="59332" s="8" customFormat="1" x14ac:dyDescent="0.35"/>
    <row r="59333" s="8" customFormat="1" x14ac:dyDescent="0.35"/>
    <row r="59334" s="8" customFormat="1" x14ac:dyDescent="0.35"/>
    <row r="59335" s="8" customFormat="1" x14ac:dyDescent="0.35"/>
    <row r="59336" s="8" customFormat="1" x14ac:dyDescent="0.35"/>
    <row r="59337" s="8" customFormat="1" x14ac:dyDescent="0.35"/>
    <row r="59338" s="8" customFormat="1" x14ac:dyDescent="0.35"/>
    <row r="59339" s="8" customFormat="1" x14ac:dyDescent="0.35"/>
    <row r="59340" s="8" customFormat="1" x14ac:dyDescent="0.35"/>
    <row r="59341" s="8" customFormat="1" x14ac:dyDescent="0.35"/>
    <row r="59342" s="8" customFormat="1" x14ac:dyDescent="0.35"/>
    <row r="59343" s="8" customFormat="1" x14ac:dyDescent="0.35"/>
    <row r="59344" s="8" customFormat="1" x14ac:dyDescent="0.35"/>
    <row r="59345" s="8" customFormat="1" x14ac:dyDescent="0.35"/>
    <row r="59346" s="8" customFormat="1" x14ac:dyDescent="0.35"/>
    <row r="59347" s="8" customFormat="1" x14ac:dyDescent="0.35"/>
    <row r="59348" s="8" customFormat="1" x14ac:dyDescent="0.35"/>
    <row r="59349" s="8" customFormat="1" x14ac:dyDescent="0.35"/>
    <row r="59350" s="8" customFormat="1" x14ac:dyDescent="0.35"/>
    <row r="59351" s="8" customFormat="1" x14ac:dyDescent="0.35"/>
    <row r="59352" s="8" customFormat="1" x14ac:dyDescent="0.35"/>
    <row r="59353" s="8" customFormat="1" x14ac:dyDescent="0.35"/>
    <row r="59354" s="8" customFormat="1" x14ac:dyDescent="0.35"/>
    <row r="59355" s="8" customFormat="1" x14ac:dyDescent="0.35"/>
    <row r="59356" s="8" customFormat="1" x14ac:dyDescent="0.35"/>
    <row r="59357" s="8" customFormat="1" x14ac:dyDescent="0.35"/>
    <row r="59358" s="8" customFormat="1" x14ac:dyDescent="0.35"/>
    <row r="59359" s="8" customFormat="1" x14ac:dyDescent="0.35"/>
    <row r="59360" s="8" customFormat="1" x14ac:dyDescent="0.35"/>
    <row r="59361" s="8" customFormat="1" x14ac:dyDescent="0.35"/>
    <row r="59362" s="8" customFormat="1" x14ac:dyDescent="0.35"/>
    <row r="59363" s="8" customFormat="1" x14ac:dyDescent="0.35"/>
    <row r="59364" s="8" customFormat="1" x14ac:dyDescent="0.35"/>
    <row r="59365" s="8" customFormat="1" x14ac:dyDescent="0.35"/>
    <row r="59366" s="8" customFormat="1" x14ac:dyDescent="0.35"/>
    <row r="59367" s="8" customFormat="1" x14ac:dyDescent="0.35"/>
    <row r="59368" s="8" customFormat="1" x14ac:dyDescent="0.35"/>
    <row r="59369" s="8" customFormat="1" x14ac:dyDescent="0.35"/>
    <row r="59370" s="8" customFormat="1" x14ac:dyDescent="0.35"/>
    <row r="59371" s="8" customFormat="1" x14ac:dyDescent="0.35"/>
    <row r="59372" s="8" customFormat="1" x14ac:dyDescent="0.35"/>
    <row r="59373" s="8" customFormat="1" x14ac:dyDescent="0.35"/>
    <row r="59374" s="8" customFormat="1" x14ac:dyDescent="0.35"/>
    <row r="59375" s="8" customFormat="1" x14ac:dyDescent="0.35"/>
    <row r="59376" s="8" customFormat="1" x14ac:dyDescent="0.35"/>
    <row r="59377" s="8" customFormat="1" x14ac:dyDescent="0.35"/>
    <row r="59378" s="8" customFormat="1" x14ac:dyDescent="0.35"/>
    <row r="59379" s="8" customFormat="1" x14ac:dyDescent="0.35"/>
    <row r="59380" s="8" customFormat="1" x14ac:dyDescent="0.35"/>
    <row r="59381" s="8" customFormat="1" x14ac:dyDescent="0.35"/>
    <row r="59382" s="8" customFormat="1" x14ac:dyDescent="0.35"/>
    <row r="59383" s="8" customFormat="1" x14ac:dyDescent="0.35"/>
    <row r="59384" s="8" customFormat="1" x14ac:dyDescent="0.35"/>
    <row r="59385" s="8" customFormat="1" x14ac:dyDescent="0.35"/>
    <row r="59386" s="8" customFormat="1" x14ac:dyDescent="0.35"/>
    <row r="59387" s="8" customFormat="1" x14ac:dyDescent="0.35"/>
    <row r="59388" s="8" customFormat="1" x14ac:dyDescent="0.35"/>
    <row r="59389" s="8" customFormat="1" x14ac:dyDescent="0.35"/>
    <row r="59390" s="8" customFormat="1" x14ac:dyDescent="0.35"/>
    <row r="59391" s="8" customFormat="1" x14ac:dyDescent="0.35"/>
    <row r="59392" s="8" customFormat="1" x14ac:dyDescent="0.35"/>
    <row r="59393" s="8" customFormat="1" x14ac:dyDescent="0.35"/>
    <row r="59394" s="8" customFormat="1" x14ac:dyDescent="0.35"/>
    <row r="59395" s="8" customFormat="1" x14ac:dyDescent="0.35"/>
    <row r="59396" s="8" customFormat="1" x14ac:dyDescent="0.35"/>
    <row r="59397" s="8" customFormat="1" x14ac:dyDescent="0.35"/>
    <row r="59398" s="8" customFormat="1" x14ac:dyDescent="0.35"/>
    <row r="59399" s="8" customFormat="1" x14ac:dyDescent="0.35"/>
    <row r="59400" s="8" customFormat="1" x14ac:dyDescent="0.35"/>
    <row r="59401" s="8" customFormat="1" x14ac:dyDescent="0.35"/>
    <row r="59402" s="8" customFormat="1" x14ac:dyDescent="0.35"/>
    <row r="59403" s="8" customFormat="1" x14ac:dyDescent="0.35"/>
    <row r="59404" s="8" customFormat="1" x14ac:dyDescent="0.35"/>
    <row r="59405" s="8" customFormat="1" x14ac:dyDescent="0.35"/>
    <row r="59406" s="8" customFormat="1" x14ac:dyDescent="0.35"/>
    <row r="59407" s="8" customFormat="1" x14ac:dyDescent="0.35"/>
    <row r="59408" s="8" customFormat="1" x14ac:dyDescent="0.35"/>
    <row r="59409" s="8" customFormat="1" x14ac:dyDescent="0.35"/>
    <row r="59410" s="8" customFormat="1" x14ac:dyDescent="0.35"/>
    <row r="59411" s="8" customFormat="1" x14ac:dyDescent="0.35"/>
    <row r="59412" s="8" customFormat="1" x14ac:dyDescent="0.35"/>
    <row r="59413" s="8" customFormat="1" x14ac:dyDescent="0.35"/>
    <row r="59414" s="8" customFormat="1" x14ac:dyDescent="0.35"/>
    <row r="59415" s="8" customFormat="1" x14ac:dyDescent="0.35"/>
    <row r="59416" s="8" customFormat="1" x14ac:dyDescent="0.35"/>
    <row r="59417" s="8" customFormat="1" x14ac:dyDescent="0.35"/>
    <row r="59418" s="8" customFormat="1" x14ac:dyDescent="0.35"/>
    <row r="59419" s="8" customFormat="1" x14ac:dyDescent="0.35"/>
    <row r="59420" s="8" customFormat="1" x14ac:dyDescent="0.35"/>
    <row r="59421" s="8" customFormat="1" x14ac:dyDescent="0.35"/>
    <row r="59422" s="8" customFormat="1" x14ac:dyDescent="0.35"/>
    <row r="59423" s="8" customFormat="1" x14ac:dyDescent="0.35"/>
    <row r="59424" s="8" customFormat="1" x14ac:dyDescent="0.35"/>
    <row r="59425" s="8" customFormat="1" x14ac:dyDescent="0.35"/>
    <row r="59426" s="8" customFormat="1" x14ac:dyDescent="0.35"/>
    <row r="59427" s="8" customFormat="1" x14ac:dyDescent="0.35"/>
    <row r="59428" s="8" customFormat="1" x14ac:dyDescent="0.35"/>
    <row r="59429" s="8" customFormat="1" x14ac:dyDescent="0.35"/>
    <row r="59430" s="8" customFormat="1" x14ac:dyDescent="0.35"/>
    <row r="59431" s="8" customFormat="1" x14ac:dyDescent="0.35"/>
    <row r="59432" s="8" customFormat="1" x14ac:dyDescent="0.35"/>
    <row r="59433" s="8" customFormat="1" x14ac:dyDescent="0.35"/>
    <row r="59434" s="8" customFormat="1" x14ac:dyDescent="0.35"/>
    <row r="59435" s="8" customFormat="1" x14ac:dyDescent="0.35"/>
    <row r="59436" s="8" customFormat="1" x14ac:dyDescent="0.35"/>
    <row r="59437" s="8" customFormat="1" x14ac:dyDescent="0.35"/>
    <row r="59438" s="8" customFormat="1" x14ac:dyDescent="0.35"/>
    <row r="59439" s="8" customFormat="1" x14ac:dyDescent="0.35"/>
    <row r="59440" s="8" customFormat="1" x14ac:dyDescent="0.35"/>
    <row r="59441" s="8" customFormat="1" x14ac:dyDescent="0.35"/>
    <row r="59442" s="8" customFormat="1" x14ac:dyDescent="0.35"/>
    <row r="59443" s="8" customFormat="1" x14ac:dyDescent="0.35"/>
    <row r="59444" s="8" customFormat="1" x14ac:dyDescent="0.35"/>
    <row r="59445" s="8" customFormat="1" x14ac:dyDescent="0.35"/>
    <row r="59446" s="8" customFormat="1" x14ac:dyDescent="0.35"/>
    <row r="59447" s="8" customFormat="1" x14ac:dyDescent="0.35"/>
    <row r="59448" s="8" customFormat="1" x14ac:dyDescent="0.35"/>
    <row r="59449" s="8" customFormat="1" x14ac:dyDescent="0.35"/>
    <row r="59450" s="8" customFormat="1" x14ac:dyDescent="0.35"/>
    <row r="59451" s="8" customFormat="1" x14ac:dyDescent="0.35"/>
    <row r="59452" s="8" customFormat="1" x14ac:dyDescent="0.35"/>
    <row r="59453" s="8" customFormat="1" x14ac:dyDescent="0.35"/>
    <row r="59454" s="8" customFormat="1" x14ac:dyDescent="0.35"/>
    <row r="59455" s="8" customFormat="1" x14ac:dyDescent="0.35"/>
    <row r="59456" s="8" customFormat="1" x14ac:dyDescent="0.35"/>
    <row r="59457" s="8" customFormat="1" x14ac:dyDescent="0.35"/>
    <row r="59458" s="8" customFormat="1" x14ac:dyDescent="0.35"/>
    <row r="59459" s="8" customFormat="1" x14ac:dyDescent="0.35"/>
    <row r="59460" s="8" customFormat="1" x14ac:dyDescent="0.35"/>
    <row r="59461" s="8" customFormat="1" x14ac:dyDescent="0.35"/>
    <row r="59462" s="8" customFormat="1" x14ac:dyDescent="0.35"/>
    <row r="59463" s="8" customFormat="1" x14ac:dyDescent="0.35"/>
    <row r="59464" s="8" customFormat="1" x14ac:dyDescent="0.35"/>
    <row r="59465" s="8" customFormat="1" x14ac:dyDescent="0.35"/>
    <row r="59466" s="8" customFormat="1" x14ac:dyDescent="0.35"/>
    <row r="59467" s="8" customFormat="1" x14ac:dyDescent="0.35"/>
    <row r="59468" s="8" customFormat="1" x14ac:dyDescent="0.35"/>
    <row r="59469" s="8" customFormat="1" x14ac:dyDescent="0.35"/>
    <row r="59470" s="8" customFormat="1" x14ac:dyDescent="0.35"/>
    <row r="59471" s="8" customFormat="1" x14ac:dyDescent="0.35"/>
    <row r="59472" s="8" customFormat="1" x14ac:dyDescent="0.35"/>
    <row r="59473" s="8" customFormat="1" x14ac:dyDescent="0.35"/>
    <row r="59474" s="8" customFormat="1" x14ac:dyDescent="0.35"/>
    <row r="59475" s="8" customFormat="1" x14ac:dyDescent="0.35"/>
    <row r="59476" s="8" customFormat="1" x14ac:dyDescent="0.35"/>
    <row r="59477" s="8" customFormat="1" x14ac:dyDescent="0.35"/>
    <row r="59478" s="8" customFormat="1" x14ac:dyDescent="0.35"/>
    <row r="59479" s="8" customFormat="1" x14ac:dyDescent="0.35"/>
    <row r="59480" s="8" customFormat="1" x14ac:dyDescent="0.35"/>
    <row r="59481" s="8" customFormat="1" x14ac:dyDescent="0.35"/>
    <row r="59482" s="8" customFormat="1" x14ac:dyDescent="0.35"/>
    <row r="59483" s="8" customFormat="1" x14ac:dyDescent="0.35"/>
    <row r="59484" s="8" customFormat="1" x14ac:dyDescent="0.35"/>
    <row r="59485" s="8" customFormat="1" x14ac:dyDescent="0.35"/>
    <row r="59486" s="8" customFormat="1" x14ac:dyDescent="0.35"/>
    <row r="59487" s="8" customFormat="1" x14ac:dyDescent="0.35"/>
    <row r="59488" s="8" customFormat="1" x14ac:dyDescent="0.35"/>
    <row r="59489" s="8" customFormat="1" x14ac:dyDescent="0.35"/>
    <row r="59490" s="8" customFormat="1" x14ac:dyDescent="0.35"/>
    <row r="59491" s="8" customFormat="1" x14ac:dyDescent="0.35"/>
    <row r="59492" s="8" customFormat="1" x14ac:dyDescent="0.35"/>
    <row r="59493" s="8" customFormat="1" x14ac:dyDescent="0.35"/>
    <row r="59494" s="8" customFormat="1" x14ac:dyDescent="0.35"/>
    <row r="59495" s="8" customFormat="1" x14ac:dyDescent="0.35"/>
    <row r="59496" s="8" customFormat="1" x14ac:dyDescent="0.35"/>
    <row r="59497" s="8" customFormat="1" x14ac:dyDescent="0.35"/>
    <row r="59498" s="8" customFormat="1" x14ac:dyDescent="0.35"/>
    <row r="59499" s="8" customFormat="1" x14ac:dyDescent="0.35"/>
    <row r="59500" s="8" customFormat="1" x14ac:dyDescent="0.35"/>
    <row r="59501" s="8" customFormat="1" x14ac:dyDescent="0.35"/>
    <row r="59502" s="8" customFormat="1" x14ac:dyDescent="0.35"/>
    <row r="59503" s="8" customFormat="1" x14ac:dyDescent="0.35"/>
    <row r="59504" s="8" customFormat="1" x14ac:dyDescent="0.35"/>
    <row r="59505" s="8" customFormat="1" x14ac:dyDescent="0.35"/>
    <row r="59506" s="8" customFormat="1" x14ac:dyDescent="0.35"/>
    <row r="59507" s="8" customFormat="1" x14ac:dyDescent="0.35"/>
    <row r="59508" s="8" customFormat="1" x14ac:dyDescent="0.35"/>
    <row r="59509" s="8" customFormat="1" x14ac:dyDescent="0.35"/>
    <row r="59510" s="8" customFormat="1" x14ac:dyDescent="0.35"/>
    <row r="59511" s="8" customFormat="1" x14ac:dyDescent="0.35"/>
    <row r="59512" s="8" customFormat="1" x14ac:dyDescent="0.35"/>
    <row r="59513" s="8" customFormat="1" x14ac:dyDescent="0.35"/>
    <row r="59514" s="8" customFormat="1" x14ac:dyDescent="0.35"/>
    <row r="59515" s="8" customFormat="1" x14ac:dyDescent="0.35"/>
    <row r="59516" s="8" customFormat="1" x14ac:dyDescent="0.35"/>
    <row r="59517" s="8" customFormat="1" x14ac:dyDescent="0.35"/>
    <row r="59518" s="8" customFormat="1" x14ac:dyDescent="0.35"/>
    <row r="59519" s="8" customFormat="1" x14ac:dyDescent="0.35"/>
    <row r="59520" s="8" customFormat="1" x14ac:dyDescent="0.35"/>
    <row r="59521" s="8" customFormat="1" x14ac:dyDescent="0.35"/>
    <row r="59522" s="8" customFormat="1" x14ac:dyDescent="0.35"/>
    <row r="59523" s="8" customFormat="1" x14ac:dyDescent="0.35"/>
    <row r="59524" s="8" customFormat="1" x14ac:dyDescent="0.35"/>
    <row r="59525" s="8" customFormat="1" x14ac:dyDescent="0.35"/>
    <row r="59526" s="8" customFormat="1" x14ac:dyDescent="0.35"/>
    <row r="59527" s="8" customFormat="1" x14ac:dyDescent="0.35"/>
    <row r="59528" s="8" customFormat="1" x14ac:dyDescent="0.35"/>
    <row r="59529" s="8" customFormat="1" x14ac:dyDescent="0.35"/>
    <row r="59530" s="8" customFormat="1" x14ac:dyDescent="0.35"/>
    <row r="59531" s="8" customFormat="1" x14ac:dyDescent="0.35"/>
    <row r="59532" s="8" customFormat="1" x14ac:dyDescent="0.35"/>
    <row r="59533" s="8" customFormat="1" x14ac:dyDescent="0.35"/>
    <row r="59534" s="8" customFormat="1" x14ac:dyDescent="0.35"/>
    <row r="59535" s="8" customFormat="1" x14ac:dyDescent="0.35"/>
    <row r="59536" s="8" customFormat="1" x14ac:dyDescent="0.35"/>
    <row r="59537" s="8" customFormat="1" x14ac:dyDescent="0.35"/>
    <row r="59538" s="8" customFormat="1" x14ac:dyDescent="0.35"/>
    <row r="59539" s="8" customFormat="1" x14ac:dyDescent="0.35"/>
    <row r="59540" s="8" customFormat="1" x14ac:dyDescent="0.35"/>
    <row r="59541" s="8" customFormat="1" x14ac:dyDescent="0.35"/>
    <row r="59542" s="8" customFormat="1" x14ac:dyDescent="0.35"/>
    <row r="59543" s="8" customFormat="1" x14ac:dyDescent="0.35"/>
    <row r="59544" s="8" customFormat="1" x14ac:dyDescent="0.35"/>
    <row r="59545" s="8" customFormat="1" x14ac:dyDescent="0.35"/>
    <row r="59546" s="8" customFormat="1" x14ac:dyDescent="0.35"/>
    <row r="59547" s="8" customFormat="1" x14ac:dyDescent="0.35"/>
    <row r="59548" s="8" customFormat="1" x14ac:dyDescent="0.35"/>
    <row r="59549" s="8" customFormat="1" x14ac:dyDescent="0.35"/>
    <row r="59550" s="8" customFormat="1" x14ac:dyDescent="0.35"/>
    <row r="59551" s="8" customFormat="1" x14ac:dyDescent="0.35"/>
    <row r="59552" s="8" customFormat="1" x14ac:dyDescent="0.35"/>
    <row r="59553" s="8" customFormat="1" x14ac:dyDescent="0.35"/>
    <row r="59554" s="8" customFormat="1" x14ac:dyDescent="0.35"/>
    <row r="59555" s="8" customFormat="1" x14ac:dyDescent="0.35"/>
    <row r="59556" s="8" customFormat="1" x14ac:dyDescent="0.35"/>
    <row r="59557" s="8" customFormat="1" x14ac:dyDescent="0.35"/>
    <row r="59558" s="8" customFormat="1" x14ac:dyDescent="0.35"/>
    <row r="59559" s="8" customFormat="1" x14ac:dyDescent="0.35"/>
    <row r="59560" s="8" customFormat="1" x14ac:dyDescent="0.35"/>
    <row r="59561" s="8" customFormat="1" x14ac:dyDescent="0.35"/>
    <row r="59562" s="8" customFormat="1" x14ac:dyDescent="0.35"/>
    <row r="59563" s="8" customFormat="1" x14ac:dyDescent="0.35"/>
    <row r="59564" s="8" customFormat="1" x14ac:dyDescent="0.35"/>
    <row r="59565" s="8" customFormat="1" x14ac:dyDescent="0.35"/>
    <row r="59566" s="8" customFormat="1" x14ac:dyDescent="0.35"/>
    <row r="59567" s="8" customFormat="1" x14ac:dyDescent="0.35"/>
    <row r="59568" s="8" customFormat="1" x14ac:dyDescent="0.35"/>
    <row r="59569" s="8" customFormat="1" x14ac:dyDescent="0.35"/>
    <row r="59570" s="8" customFormat="1" x14ac:dyDescent="0.35"/>
    <row r="59571" s="8" customFormat="1" x14ac:dyDescent="0.35"/>
    <row r="59572" s="8" customFormat="1" x14ac:dyDescent="0.35"/>
    <row r="59573" s="8" customFormat="1" x14ac:dyDescent="0.35"/>
    <row r="59574" s="8" customFormat="1" x14ac:dyDescent="0.35"/>
    <row r="59575" s="8" customFormat="1" x14ac:dyDescent="0.35"/>
    <row r="59576" s="8" customFormat="1" x14ac:dyDescent="0.35"/>
    <row r="59577" s="8" customFormat="1" x14ac:dyDescent="0.35"/>
    <row r="59578" s="8" customFormat="1" x14ac:dyDescent="0.35"/>
    <row r="59579" s="8" customFormat="1" x14ac:dyDescent="0.35"/>
    <row r="59580" s="8" customFormat="1" x14ac:dyDescent="0.35"/>
    <row r="59581" s="8" customFormat="1" x14ac:dyDescent="0.35"/>
    <row r="59582" s="8" customFormat="1" x14ac:dyDescent="0.35"/>
    <row r="59583" s="8" customFormat="1" x14ac:dyDescent="0.35"/>
    <row r="59584" s="8" customFormat="1" x14ac:dyDescent="0.35"/>
    <row r="59585" s="8" customFormat="1" x14ac:dyDescent="0.35"/>
    <row r="59586" s="8" customFormat="1" x14ac:dyDescent="0.35"/>
    <row r="59587" s="8" customFormat="1" x14ac:dyDescent="0.35"/>
    <row r="59588" s="8" customFormat="1" x14ac:dyDescent="0.35"/>
    <row r="59589" s="8" customFormat="1" x14ac:dyDescent="0.35"/>
    <row r="59590" s="8" customFormat="1" x14ac:dyDescent="0.35"/>
    <row r="59591" s="8" customFormat="1" x14ac:dyDescent="0.35"/>
    <row r="59592" s="8" customFormat="1" x14ac:dyDescent="0.35"/>
    <row r="59593" s="8" customFormat="1" x14ac:dyDescent="0.35"/>
    <row r="59594" s="8" customFormat="1" x14ac:dyDescent="0.35"/>
    <row r="59595" s="8" customFormat="1" x14ac:dyDescent="0.35"/>
    <row r="59596" s="8" customFormat="1" x14ac:dyDescent="0.35"/>
    <row r="59597" s="8" customFormat="1" x14ac:dyDescent="0.35"/>
    <row r="59598" s="8" customFormat="1" x14ac:dyDescent="0.35"/>
    <row r="59599" s="8" customFormat="1" x14ac:dyDescent="0.35"/>
    <row r="59600" s="8" customFormat="1" x14ac:dyDescent="0.35"/>
    <row r="59601" s="8" customFormat="1" x14ac:dyDescent="0.35"/>
    <row r="59602" s="8" customFormat="1" x14ac:dyDescent="0.35"/>
    <row r="59603" s="8" customFormat="1" x14ac:dyDescent="0.35"/>
    <row r="59604" s="8" customFormat="1" x14ac:dyDescent="0.35"/>
    <row r="59605" s="8" customFormat="1" x14ac:dyDescent="0.35"/>
    <row r="59606" s="8" customFormat="1" x14ac:dyDescent="0.35"/>
    <row r="59607" s="8" customFormat="1" x14ac:dyDescent="0.35"/>
    <row r="59608" s="8" customFormat="1" x14ac:dyDescent="0.35"/>
    <row r="59609" s="8" customFormat="1" x14ac:dyDescent="0.35"/>
    <row r="59610" s="8" customFormat="1" x14ac:dyDescent="0.35"/>
    <row r="59611" s="8" customFormat="1" x14ac:dyDescent="0.35"/>
    <row r="59612" s="8" customFormat="1" x14ac:dyDescent="0.35"/>
    <row r="59613" s="8" customFormat="1" x14ac:dyDescent="0.35"/>
    <row r="59614" s="8" customFormat="1" x14ac:dyDescent="0.35"/>
    <row r="59615" s="8" customFormat="1" x14ac:dyDescent="0.35"/>
    <row r="59616" s="8" customFormat="1" x14ac:dyDescent="0.35"/>
    <row r="59617" s="8" customFormat="1" x14ac:dyDescent="0.35"/>
    <row r="59618" s="8" customFormat="1" x14ac:dyDescent="0.35"/>
    <row r="59619" s="8" customFormat="1" x14ac:dyDescent="0.35"/>
    <row r="59620" s="8" customFormat="1" x14ac:dyDescent="0.35"/>
    <row r="59621" s="8" customFormat="1" x14ac:dyDescent="0.35"/>
    <row r="59622" s="8" customFormat="1" x14ac:dyDescent="0.35"/>
    <row r="59623" s="8" customFormat="1" x14ac:dyDescent="0.35"/>
    <row r="59624" s="8" customFormat="1" x14ac:dyDescent="0.35"/>
    <row r="59625" s="8" customFormat="1" x14ac:dyDescent="0.35"/>
    <row r="59626" s="8" customFormat="1" x14ac:dyDescent="0.35"/>
    <row r="59627" s="8" customFormat="1" x14ac:dyDescent="0.35"/>
    <row r="59628" s="8" customFormat="1" x14ac:dyDescent="0.35"/>
    <row r="59629" s="8" customFormat="1" x14ac:dyDescent="0.35"/>
    <row r="59630" s="8" customFormat="1" x14ac:dyDescent="0.35"/>
    <row r="59631" s="8" customFormat="1" x14ac:dyDescent="0.35"/>
    <row r="59632" s="8" customFormat="1" x14ac:dyDescent="0.35"/>
    <row r="59633" s="8" customFormat="1" x14ac:dyDescent="0.35"/>
    <row r="59634" s="8" customFormat="1" x14ac:dyDescent="0.35"/>
    <row r="59635" s="8" customFormat="1" x14ac:dyDescent="0.35"/>
    <row r="59636" s="8" customFormat="1" x14ac:dyDescent="0.35"/>
    <row r="59637" s="8" customFormat="1" x14ac:dyDescent="0.35"/>
    <row r="59638" s="8" customFormat="1" x14ac:dyDescent="0.35"/>
    <row r="59639" s="8" customFormat="1" x14ac:dyDescent="0.35"/>
    <row r="59640" s="8" customFormat="1" x14ac:dyDescent="0.35"/>
    <row r="59641" s="8" customFormat="1" x14ac:dyDescent="0.35"/>
    <row r="59642" s="8" customFormat="1" x14ac:dyDescent="0.35"/>
    <row r="59643" s="8" customFormat="1" x14ac:dyDescent="0.35"/>
    <row r="59644" s="8" customFormat="1" x14ac:dyDescent="0.35"/>
    <row r="59645" s="8" customFormat="1" x14ac:dyDescent="0.35"/>
    <row r="59646" s="8" customFormat="1" x14ac:dyDescent="0.35"/>
    <row r="59647" s="8" customFormat="1" x14ac:dyDescent="0.35"/>
    <row r="59648" s="8" customFormat="1" x14ac:dyDescent="0.35"/>
    <row r="59649" s="8" customFormat="1" x14ac:dyDescent="0.35"/>
    <row r="59650" s="8" customFormat="1" x14ac:dyDescent="0.35"/>
    <row r="59651" s="8" customFormat="1" x14ac:dyDescent="0.35"/>
    <row r="59652" s="8" customFormat="1" x14ac:dyDescent="0.35"/>
    <row r="59653" s="8" customFormat="1" x14ac:dyDescent="0.35"/>
    <row r="59654" s="8" customFormat="1" x14ac:dyDescent="0.35"/>
    <row r="59655" s="8" customFormat="1" x14ac:dyDescent="0.35"/>
    <row r="59656" s="8" customFormat="1" x14ac:dyDescent="0.35"/>
    <row r="59657" s="8" customFormat="1" x14ac:dyDescent="0.35"/>
    <row r="59658" s="8" customFormat="1" x14ac:dyDescent="0.35"/>
    <row r="59659" s="8" customFormat="1" x14ac:dyDescent="0.35"/>
    <row r="59660" s="8" customFormat="1" x14ac:dyDescent="0.35"/>
    <row r="59661" s="8" customFormat="1" x14ac:dyDescent="0.35"/>
    <row r="59662" s="8" customFormat="1" x14ac:dyDescent="0.35"/>
    <row r="59663" s="8" customFormat="1" x14ac:dyDescent="0.35"/>
    <row r="59664" s="8" customFormat="1" x14ac:dyDescent="0.35"/>
    <row r="59665" s="8" customFormat="1" x14ac:dyDescent="0.35"/>
    <row r="59666" s="8" customFormat="1" x14ac:dyDescent="0.35"/>
    <row r="59667" s="8" customFormat="1" x14ac:dyDescent="0.35"/>
    <row r="59668" s="8" customFormat="1" x14ac:dyDescent="0.35"/>
    <row r="59669" s="8" customFormat="1" x14ac:dyDescent="0.35"/>
    <row r="59670" s="8" customFormat="1" x14ac:dyDescent="0.35"/>
    <row r="59671" s="8" customFormat="1" x14ac:dyDescent="0.35"/>
    <row r="59672" s="8" customFormat="1" x14ac:dyDescent="0.35"/>
    <row r="59673" s="8" customFormat="1" x14ac:dyDescent="0.35"/>
    <row r="59674" s="8" customFormat="1" x14ac:dyDescent="0.35"/>
    <row r="59675" s="8" customFormat="1" x14ac:dyDescent="0.35"/>
    <row r="59676" s="8" customFormat="1" x14ac:dyDescent="0.35"/>
    <row r="59677" s="8" customFormat="1" x14ac:dyDescent="0.35"/>
    <row r="59678" s="8" customFormat="1" x14ac:dyDescent="0.35"/>
    <row r="59679" s="8" customFormat="1" x14ac:dyDescent="0.35"/>
    <row r="59680" s="8" customFormat="1" x14ac:dyDescent="0.35"/>
    <row r="59681" s="8" customFormat="1" x14ac:dyDescent="0.35"/>
    <row r="59682" s="8" customFormat="1" x14ac:dyDescent="0.35"/>
    <row r="59683" s="8" customFormat="1" x14ac:dyDescent="0.35"/>
    <row r="59684" s="8" customFormat="1" x14ac:dyDescent="0.35"/>
    <row r="59685" s="8" customFormat="1" x14ac:dyDescent="0.35"/>
    <row r="59686" s="8" customFormat="1" x14ac:dyDescent="0.35"/>
    <row r="59687" s="8" customFormat="1" x14ac:dyDescent="0.35"/>
    <row r="59688" s="8" customFormat="1" x14ac:dyDescent="0.35"/>
    <row r="59689" s="8" customFormat="1" x14ac:dyDescent="0.35"/>
    <row r="59690" s="8" customFormat="1" x14ac:dyDescent="0.35"/>
    <row r="59691" s="8" customFormat="1" x14ac:dyDescent="0.35"/>
    <row r="59692" s="8" customFormat="1" x14ac:dyDescent="0.35"/>
    <row r="59693" s="8" customFormat="1" x14ac:dyDescent="0.35"/>
    <row r="59694" s="8" customFormat="1" x14ac:dyDescent="0.35"/>
    <row r="59695" s="8" customFormat="1" x14ac:dyDescent="0.35"/>
    <row r="59696" s="8" customFormat="1" x14ac:dyDescent="0.35"/>
    <row r="59697" s="8" customFormat="1" x14ac:dyDescent="0.35"/>
    <row r="59698" s="8" customFormat="1" x14ac:dyDescent="0.35"/>
    <row r="59699" s="8" customFormat="1" x14ac:dyDescent="0.35"/>
    <row r="59700" s="8" customFormat="1" x14ac:dyDescent="0.35"/>
    <row r="59701" s="8" customFormat="1" x14ac:dyDescent="0.35"/>
    <row r="59702" s="8" customFormat="1" x14ac:dyDescent="0.35"/>
    <row r="59703" s="8" customFormat="1" x14ac:dyDescent="0.35"/>
    <row r="59704" s="8" customFormat="1" x14ac:dyDescent="0.35"/>
    <row r="59705" s="8" customFormat="1" x14ac:dyDescent="0.35"/>
    <row r="59706" s="8" customFormat="1" x14ac:dyDescent="0.35"/>
    <row r="59707" s="8" customFormat="1" x14ac:dyDescent="0.35"/>
    <row r="59708" s="8" customFormat="1" x14ac:dyDescent="0.35"/>
    <row r="59709" s="8" customFormat="1" x14ac:dyDescent="0.35"/>
    <row r="59710" s="8" customFormat="1" x14ac:dyDescent="0.35"/>
    <row r="59711" s="8" customFormat="1" x14ac:dyDescent="0.35"/>
    <row r="59712" s="8" customFormat="1" x14ac:dyDescent="0.35"/>
    <row r="59713" s="8" customFormat="1" x14ac:dyDescent="0.35"/>
    <row r="59714" s="8" customFormat="1" x14ac:dyDescent="0.35"/>
    <row r="59715" s="8" customFormat="1" x14ac:dyDescent="0.35"/>
    <row r="59716" s="8" customFormat="1" x14ac:dyDescent="0.35"/>
    <row r="59717" s="8" customFormat="1" x14ac:dyDescent="0.35"/>
    <row r="59718" s="8" customFormat="1" x14ac:dyDescent="0.35"/>
    <row r="59719" s="8" customFormat="1" x14ac:dyDescent="0.35"/>
    <row r="59720" s="8" customFormat="1" x14ac:dyDescent="0.35"/>
    <row r="59721" s="8" customFormat="1" x14ac:dyDescent="0.35"/>
    <row r="59722" s="8" customFormat="1" x14ac:dyDescent="0.35"/>
    <row r="59723" s="8" customFormat="1" x14ac:dyDescent="0.35"/>
    <row r="59724" s="8" customFormat="1" x14ac:dyDescent="0.35"/>
    <row r="59725" s="8" customFormat="1" x14ac:dyDescent="0.35"/>
    <row r="59726" s="8" customFormat="1" x14ac:dyDescent="0.35"/>
    <row r="59727" s="8" customFormat="1" x14ac:dyDescent="0.35"/>
    <row r="59728" s="8" customFormat="1" x14ac:dyDescent="0.35"/>
    <row r="59729" s="8" customFormat="1" x14ac:dyDescent="0.35"/>
    <row r="59730" s="8" customFormat="1" x14ac:dyDescent="0.35"/>
    <row r="59731" s="8" customFormat="1" x14ac:dyDescent="0.35"/>
    <row r="59732" s="8" customFormat="1" x14ac:dyDescent="0.35"/>
    <row r="59733" s="8" customFormat="1" x14ac:dyDescent="0.35"/>
    <row r="59734" s="8" customFormat="1" x14ac:dyDescent="0.35"/>
    <row r="59735" s="8" customFormat="1" x14ac:dyDescent="0.35"/>
    <row r="59736" s="8" customFormat="1" x14ac:dyDescent="0.35"/>
    <row r="59737" s="8" customFormat="1" x14ac:dyDescent="0.35"/>
    <row r="59738" s="8" customFormat="1" x14ac:dyDescent="0.35"/>
    <row r="59739" s="8" customFormat="1" x14ac:dyDescent="0.35"/>
    <row r="59740" s="8" customFormat="1" x14ac:dyDescent="0.35"/>
    <row r="59741" s="8" customFormat="1" x14ac:dyDescent="0.35"/>
    <row r="59742" s="8" customFormat="1" x14ac:dyDescent="0.35"/>
    <row r="59743" s="8" customFormat="1" x14ac:dyDescent="0.35"/>
    <row r="59744" s="8" customFormat="1" x14ac:dyDescent="0.35"/>
    <row r="59745" s="8" customFormat="1" x14ac:dyDescent="0.35"/>
    <row r="59746" s="8" customFormat="1" x14ac:dyDescent="0.35"/>
    <row r="59747" s="8" customFormat="1" x14ac:dyDescent="0.35"/>
    <row r="59748" s="8" customFormat="1" x14ac:dyDescent="0.35"/>
    <row r="59749" s="8" customFormat="1" x14ac:dyDescent="0.35"/>
    <row r="59750" s="8" customFormat="1" x14ac:dyDescent="0.35"/>
    <row r="59751" s="8" customFormat="1" x14ac:dyDescent="0.35"/>
    <row r="59752" s="8" customFormat="1" x14ac:dyDescent="0.35"/>
    <row r="59753" s="8" customFormat="1" x14ac:dyDescent="0.35"/>
    <row r="59754" s="8" customFormat="1" x14ac:dyDescent="0.35"/>
    <row r="59755" s="8" customFormat="1" x14ac:dyDescent="0.35"/>
    <row r="59756" s="8" customFormat="1" x14ac:dyDescent="0.35"/>
    <row r="59757" s="8" customFormat="1" x14ac:dyDescent="0.35"/>
    <row r="59758" s="8" customFormat="1" x14ac:dyDescent="0.35"/>
    <row r="59759" s="8" customFormat="1" x14ac:dyDescent="0.35"/>
    <row r="59760" s="8" customFormat="1" x14ac:dyDescent="0.35"/>
    <row r="59761" s="8" customFormat="1" x14ac:dyDescent="0.35"/>
    <row r="59762" s="8" customFormat="1" x14ac:dyDescent="0.35"/>
    <row r="59763" s="8" customFormat="1" x14ac:dyDescent="0.35"/>
    <row r="59764" s="8" customFormat="1" x14ac:dyDescent="0.35"/>
    <row r="59765" s="8" customFormat="1" x14ac:dyDescent="0.35"/>
    <row r="59766" s="8" customFormat="1" x14ac:dyDescent="0.35"/>
    <row r="59767" s="8" customFormat="1" x14ac:dyDescent="0.35"/>
    <row r="59768" s="8" customFormat="1" x14ac:dyDescent="0.35"/>
    <row r="59769" s="8" customFormat="1" x14ac:dyDescent="0.35"/>
    <row r="59770" s="8" customFormat="1" x14ac:dyDescent="0.35"/>
    <row r="59771" s="8" customFormat="1" x14ac:dyDescent="0.35"/>
    <row r="59772" s="8" customFormat="1" x14ac:dyDescent="0.35"/>
    <row r="59773" s="8" customFormat="1" x14ac:dyDescent="0.35"/>
    <row r="59774" s="8" customFormat="1" x14ac:dyDescent="0.35"/>
    <row r="59775" s="8" customFormat="1" x14ac:dyDescent="0.35"/>
    <row r="59776" s="8" customFormat="1" x14ac:dyDescent="0.35"/>
    <row r="59777" s="8" customFormat="1" x14ac:dyDescent="0.35"/>
    <row r="59778" s="8" customFormat="1" x14ac:dyDescent="0.35"/>
    <row r="59779" s="8" customFormat="1" x14ac:dyDescent="0.35"/>
    <row r="59780" s="8" customFormat="1" x14ac:dyDescent="0.35"/>
    <row r="59781" s="8" customFormat="1" x14ac:dyDescent="0.35"/>
    <row r="59782" s="8" customFormat="1" x14ac:dyDescent="0.35"/>
    <row r="59783" s="8" customFormat="1" x14ac:dyDescent="0.35"/>
    <row r="59784" s="8" customFormat="1" x14ac:dyDescent="0.35"/>
    <row r="59785" s="8" customFormat="1" x14ac:dyDescent="0.35"/>
    <row r="59786" s="8" customFormat="1" x14ac:dyDescent="0.35"/>
    <row r="59787" s="8" customFormat="1" x14ac:dyDescent="0.35"/>
    <row r="59788" s="8" customFormat="1" x14ac:dyDescent="0.35"/>
    <row r="59789" s="8" customFormat="1" x14ac:dyDescent="0.35"/>
    <row r="59790" s="8" customFormat="1" x14ac:dyDescent="0.35"/>
    <row r="59791" s="8" customFormat="1" x14ac:dyDescent="0.35"/>
    <row r="59792" s="8" customFormat="1" x14ac:dyDescent="0.35"/>
    <row r="59793" s="8" customFormat="1" x14ac:dyDescent="0.35"/>
    <row r="59794" s="8" customFormat="1" x14ac:dyDescent="0.35"/>
    <row r="59795" s="8" customFormat="1" x14ac:dyDescent="0.35"/>
    <row r="59796" s="8" customFormat="1" x14ac:dyDescent="0.35"/>
    <row r="59797" s="8" customFormat="1" x14ac:dyDescent="0.35"/>
    <row r="59798" s="8" customFormat="1" x14ac:dyDescent="0.35"/>
    <row r="59799" s="8" customFormat="1" x14ac:dyDescent="0.35"/>
    <row r="59800" s="8" customFormat="1" x14ac:dyDescent="0.35"/>
    <row r="59801" s="8" customFormat="1" x14ac:dyDescent="0.35"/>
    <row r="59802" s="8" customFormat="1" x14ac:dyDescent="0.35"/>
    <row r="59803" s="8" customFormat="1" x14ac:dyDescent="0.35"/>
    <row r="59804" s="8" customFormat="1" x14ac:dyDescent="0.35"/>
    <row r="59805" s="8" customFormat="1" x14ac:dyDescent="0.35"/>
    <row r="59806" s="8" customFormat="1" x14ac:dyDescent="0.35"/>
    <row r="59807" s="8" customFormat="1" x14ac:dyDescent="0.35"/>
    <row r="59808" s="8" customFormat="1" x14ac:dyDescent="0.35"/>
    <row r="59809" s="8" customFormat="1" x14ac:dyDescent="0.35"/>
    <row r="59810" s="8" customFormat="1" x14ac:dyDescent="0.35"/>
    <row r="59811" s="8" customFormat="1" x14ac:dyDescent="0.35"/>
    <row r="59812" s="8" customFormat="1" x14ac:dyDescent="0.35"/>
    <row r="59813" s="8" customFormat="1" x14ac:dyDescent="0.35"/>
    <row r="59814" s="8" customFormat="1" x14ac:dyDescent="0.35"/>
    <row r="59815" s="8" customFormat="1" x14ac:dyDescent="0.35"/>
    <row r="59816" s="8" customFormat="1" x14ac:dyDescent="0.35"/>
    <row r="59817" s="8" customFormat="1" x14ac:dyDescent="0.35"/>
    <row r="59818" s="8" customFormat="1" x14ac:dyDescent="0.35"/>
    <row r="59819" s="8" customFormat="1" x14ac:dyDescent="0.35"/>
    <row r="59820" s="8" customFormat="1" x14ac:dyDescent="0.35"/>
    <row r="59821" s="8" customFormat="1" x14ac:dyDescent="0.35"/>
    <row r="59822" s="8" customFormat="1" x14ac:dyDescent="0.35"/>
    <row r="59823" s="8" customFormat="1" x14ac:dyDescent="0.35"/>
    <row r="59824" s="8" customFormat="1" x14ac:dyDescent="0.35"/>
    <row r="59825" s="8" customFormat="1" x14ac:dyDescent="0.35"/>
    <row r="59826" s="8" customFormat="1" x14ac:dyDescent="0.35"/>
    <row r="59827" s="8" customFormat="1" x14ac:dyDescent="0.35"/>
    <row r="59828" s="8" customFormat="1" x14ac:dyDescent="0.35"/>
    <row r="59829" s="8" customFormat="1" x14ac:dyDescent="0.35"/>
    <row r="59830" s="8" customFormat="1" x14ac:dyDescent="0.35"/>
    <row r="59831" s="8" customFormat="1" x14ac:dyDescent="0.35"/>
    <row r="59832" s="8" customFormat="1" x14ac:dyDescent="0.35"/>
    <row r="59833" s="8" customFormat="1" x14ac:dyDescent="0.35"/>
    <row r="59834" s="8" customFormat="1" x14ac:dyDescent="0.35"/>
    <row r="59835" s="8" customFormat="1" x14ac:dyDescent="0.35"/>
    <row r="59836" s="8" customFormat="1" x14ac:dyDescent="0.35"/>
    <row r="59837" s="8" customFormat="1" x14ac:dyDescent="0.35"/>
    <row r="59838" s="8" customFormat="1" x14ac:dyDescent="0.35"/>
    <row r="59839" s="8" customFormat="1" x14ac:dyDescent="0.35"/>
    <row r="59840" s="8" customFormat="1" x14ac:dyDescent="0.35"/>
    <row r="59841" s="8" customFormat="1" x14ac:dyDescent="0.35"/>
    <row r="59842" s="8" customFormat="1" x14ac:dyDescent="0.35"/>
    <row r="59843" s="8" customFormat="1" x14ac:dyDescent="0.35"/>
    <row r="59844" s="8" customFormat="1" x14ac:dyDescent="0.35"/>
    <row r="59845" s="8" customFormat="1" x14ac:dyDescent="0.35"/>
    <row r="59846" s="8" customFormat="1" x14ac:dyDescent="0.35"/>
    <row r="59847" s="8" customFormat="1" x14ac:dyDescent="0.35"/>
    <row r="59848" s="8" customFormat="1" x14ac:dyDescent="0.35"/>
    <row r="59849" s="8" customFormat="1" x14ac:dyDescent="0.35"/>
    <row r="59850" s="8" customFormat="1" x14ac:dyDescent="0.35"/>
    <row r="59851" s="8" customFormat="1" x14ac:dyDescent="0.35"/>
    <row r="59852" s="8" customFormat="1" x14ac:dyDescent="0.35"/>
    <row r="59853" s="8" customFormat="1" x14ac:dyDescent="0.35"/>
    <row r="59854" s="8" customFormat="1" x14ac:dyDescent="0.35"/>
    <row r="59855" s="8" customFormat="1" x14ac:dyDescent="0.35"/>
    <row r="59856" s="8" customFormat="1" x14ac:dyDescent="0.35"/>
    <row r="59857" s="8" customFormat="1" x14ac:dyDescent="0.35"/>
    <row r="59858" s="8" customFormat="1" x14ac:dyDescent="0.35"/>
    <row r="59859" s="8" customFormat="1" x14ac:dyDescent="0.35"/>
    <row r="59860" s="8" customFormat="1" x14ac:dyDescent="0.35"/>
    <row r="59861" s="8" customFormat="1" x14ac:dyDescent="0.35"/>
    <row r="59862" s="8" customFormat="1" x14ac:dyDescent="0.35"/>
    <row r="59863" s="8" customFormat="1" x14ac:dyDescent="0.35"/>
    <row r="59864" s="8" customFormat="1" x14ac:dyDescent="0.35"/>
    <row r="59865" s="8" customFormat="1" x14ac:dyDescent="0.35"/>
    <row r="59866" s="8" customFormat="1" x14ac:dyDescent="0.35"/>
    <row r="59867" s="8" customFormat="1" x14ac:dyDescent="0.35"/>
    <row r="59868" s="8" customFormat="1" x14ac:dyDescent="0.35"/>
    <row r="59869" s="8" customFormat="1" x14ac:dyDescent="0.35"/>
    <row r="59870" s="8" customFormat="1" x14ac:dyDescent="0.35"/>
    <row r="59871" s="8" customFormat="1" x14ac:dyDescent="0.35"/>
    <row r="59872" s="8" customFormat="1" x14ac:dyDescent="0.35"/>
    <row r="59873" s="8" customFormat="1" x14ac:dyDescent="0.35"/>
    <row r="59874" s="8" customFormat="1" x14ac:dyDescent="0.35"/>
    <row r="59875" s="8" customFormat="1" x14ac:dyDescent="0.35"/>
    <row r="59876" s="8" customFormat="1" x14ac:dyDescent="0.35"/>
    <row r="59877" s="8" customFormat="1" x14ac:dyDescent="0.35"/>
    <row r="59878" s="8" customFormat="1" x14ac:dyDescent="0.35"/>
    <row r="59879" s="8" customFormat="1" x14ac:dyDescent="0.35"/>
    <row r="59880" s="8" customFormat="1" x14ac:dyDescent="0.35"/>
    <row r="59881" s="8" customFormat="1" x14ac:dyDescent="0.35"/>
    <row r="59882" s="8" customFormat="1" x14ac:dyDescent="0.35"/>
    <row r="59883" s="8" customFormat="1" x14ac:dyDescent="0.35"/>
    <row r="59884" s="8" customFormat="1" x14ac:dyDescent="0.35"/>
    <row r="59885" s="8" customFormat="1" x14ac:dyDescent="0.35"/>
    <row r="59886" s="8" customFormat="1" x14ac:dyDescent="0.35"/>
    <row r="59887" s="8" customFormat="1" x14ac:dyDescent="0.35"/>
    <row r="59888" s="8" customFormat="1" x14ac:dyDescent="0.35"/>
    <row r="59889" s="8" customFormat="1" x14ac:dyDescent="0.35"/>
    <row r="59890" s="8" customFormat="1" x14ac:dyDescent="0.35"/>
    <row r="59891" s="8" customFormat="1" x14ac:dyDescent="0.35"/>
    <row r="59892" s="8" customFormat="1" x14ac:dyDescent="0.35"/>
    <row r="59893" s="8" customFormat="1" x14ac:dyDescent="0.35"/>
    <row r="59894" s="8" customFormat="1" x14ac:dyDescent="0.35"/>
    <row r="59895" s="8" customFormat="1" x14ac:dyDescent="0.35"/>
    <row r="59896" s="8" customFormat="1" x14ac:dyDescent="0.35"/>
    <row r="59897" s="8" customFormat="1" x14ac:dyDescent="0.35"/>
    <row r="59898" s="8" customFormat="1" x14ac:dyDescent="0.35"/>
    <row r="59899" s="8" customFormat="1" x14ac:dyDescent="0.35"/>
    <row r="59900" s="8" customFormat="1" x14ac:dyDescent="0.35"/>
    <row r="59901" s="8" customFormat="1" x14ac:dyDescent="0.35"/>
    <row r="59902" s="8" customFormat="1" x14ac:dyDescent="0.35"/>
    <row r="59903" s="8" customFormat="1" x14ac:dyDescent="0.35"/>
    <row r="59904" s="8" customFormat="1" x14ac:dyDescent="0.35"/>
    <row r="59905" s="8" customFormat="1" x14ac:dyDescent="0.35"/>
    <row r="59906" s="8" customFormat="1" x14ac:dyDescent="0.35"/>
    <row r="59907" s="8" customFormat="1" x14ac:dyDescent="0.35"/>
    <row r="59908" s="8" customFormat="1" x14ac:dyDescent="0.35"/>
    <row r="59909" s="8" customFormat="1" x14ac:dyDescent="0.35"/>
    <row r="59910" s="8" customFormat="1" x14ac:dyDescent="0.35"/>
    <row r="59911" s="8" customFormat="1" x14ac:dyDescent="0.35"/>
    <row r="59912" s="8" customFormat="1" x14ac:dyDescent="0.35"/>
    <row r="59913" s="8" customFormat="1" x14ac:dyDescent="0.35"/>
    <row r="59914" s="8" customFormat="1" x14ac:dyDescent="0.35"/>
    <row r="59915" s="8" customFormat="1" x14ac:dyDescent="0.35"/>
    <row r="59916" s="8" customFormat="1" x14ac:dyDescent="0.35"/>
    <row r="59917" s="8" customFormat="1" x14ac:dyDescent="0.35"/>
    <row r="59918" s="8" customFormat="1" x14ac:dyDescent="0.35"/>
    <row r="59919" s="8" customFormat="1" x14ac:dyDescent="0.35"/>
    <row r="59920" s="8" customFormat="1" x14ac:dyDescent="0.35"/>
    <row r="59921" s="8" customFormat="1" x14ac:dyDescent="0.35"/>
    <row r="59922" s="8" customFormat="1" x14ac:dyDescent="0.35"/>
    <row r="59923" s="8" customFormat="1" x14ac:dyDescent="0.35"/>
    <row r="59924" s="8" customFormat="1" x14ac:dyDescent="0.35"/>
    <row r="59925" s="8" customFormat="1" x14ac:dyDescent="0.35"/>
    <row r="59926" s="8" customFormat="1" x14ac:dyDescent="0.35"/>
    <row r="59927" s="8" customFormat="1" x14ac:dyDescent="0.35"/>
    <row r="59928" s="8" customFormat="1" x14ac:dyDescent="0.35"/>
    <row r="59929" s="8" customFormat="1" x14ac:dyDescent="0.35"/>
    <row r="59930" s="8" customFormat="1" x14ac:dyDescent="0.35"/>
    <row r="59931" s="8" customFormat="1" x14ac:dyDescent="0.35"/>
    <row r="59932" s="8" customFormat="1" x14ac:dyDescent="0.35"/>
    <row r="59933" s="8" customFormat="1" x14ac:dyDescent="0.35"/>
    <row r="59934" s="8" customFormat="1" x14ac:dyDescent="0.35"/>
    <row r="59935" s="8" customFormat="1" x14ac:dyDescent="0.35"/>
    <row r="59936" s="8" customFormat="1" x14ac:dyDescent="0.35"/>
    <row r="59937" s="8" customFormat="1" x14ac:dyDescent="0.35"/>
    <row r="59938" s="8" customFormat="1" x14ac:dyDescent="0.35"/>
    <row r="59939" s="8" customFormat="1" x14ac:dyDescent="0.35"/>
    <row r="59940" s="8" customFormat="1" x14ac:dyDescent="0.35"/>
    <row r="59941" s="8" customFormat="1" x14ac:dyDescent="0.35"/>
    <row r="59942" s="8" customFormat="1" x14ac:dyDescent="0.35"/>
    <row r="59943" s="8" customFormat="1" x14ac:dyDescent="0.35"/>
    <row r="59944" s="8" customFormat="1" x14ac:dyDescent="0.35"/>
    <row r="59945" s="8" customFormat="1" x14ac:dyDescent="0.35"/>
    <row r="59946" s="8" customFormat="1" x14ac:dyDescent="0.35"/>
    <row r="59947" s="8" customFormat="1" x14ac:dyDescent="0.35"/>
    <row r="59948" s="8" customFormat="1" x14ac:dyDescent="0.35"/>
    <row r="59949" s="8" customFormat="1" x14ac:dyDescent="0.35"/>
    <row r="59950" s="8" customFormat="1" x14ac:dyDescent="0.35"/>
    <row r="59951" s="8" customFormat="1" x14ac:dyDescent="0.35"/>
    <row r="59952" s="8" customFormat="1" x14ac:dyDescent="0.35"/>
    <row r="59953" s="8" customFormat="1" x14ac:dyDescent="0.35"/>
    <row r="59954" s="8" customFormat="1" x14ac:dyDescent="0.35"/>
    <row r="59955" s="8" customFormat="1" x14ac:dyDescent="0.35"/>
    <row r="59956" s="8" customFormat="1" x14ac:dyDescent="0.35"/>
    <row r="59957" s="8" customFormat="1" x14ac:dyDescent="0.35"/>
    <row r="59958" s="8" customFormat="1" x14ac:dyDescent="0.35"/>
    <row r="59959" s="8" customFormat="1" x14ac:dyDescent="0.35"/>
    <row r="59960" s="8" customFormat="1" x14ac:dyDescent="0.35"/>
    <row r="59961" s="8" customFormat="1" x14ac:dyDescent="0.35"/>
    <row r="59962" s="8" customFormat="1" x14ac:dyDescent="0.35"/>
    <row r="59963" s="8" customFormat="1" x14ac:dyDescent="0.35"/>
    <row r="59964" s="8" customFormat="1" x14ac:dyDescent="0.35"/>
    <row r="59965" s="8" customFormat="1" x14ac:dyDescent="0.35"/>
    <row r="59966" s="8" customFormat="1" x14ac:dyDescent="0.35"/>
    <row r="59967" s="8" customFormat="1" x14ac:dyDescent="0.35"/>
    <row r="59968" s="8" customFormat="1" x14ac:dyDescent="0.35"/>
    <row r="59969" s="8" customFormat="1" x14ac:dyDescent="0.35"/>
    <row r="59970" s="8" customFormat="1" x14ac:dyDescent="0.35"/>
    <row r="59971" s="8" customFormat="1" x14ac:dyDescent="0.35"/>
    <row r="59972" s="8" customFormat="1" x14ac:dyDescent="0.35"/>
    <row r="59973" s="8" customFormat="1" x14ac:dyDescent="0.35"/>
    <row r="59974" s="8" customFormat="1" x14ac:dyDescent="0.35"/>
    <row r="59975" s="8" customFormat="1" x14ac:dyDescent="0.35"/>
    <row r="59976" s="8" customFormat="1" x14ac:dyDescent="0.35"/>
    <row r="59977" s="8" customFormat="1" x14ac:dyDescent="0.35"/>
    <row r="59978" s="8" customFormat="1" x14ac:dyDescent="0.35"/>
    <row r="59979" s="8" customFormat="1" x14ac:dyDescent="0.35"/>
    <row r="59980" s="8" customFormat="1" x14ac:dyDescent="0.35"/>
    <row r="59981" s="8" customFormat="1" x14ac:dyDescent="0.35"/>
    <row r="59982" s="8" customFormat="1" x14ac:dyDescent="0.35"/>
    <row r="59983" s="8" customFormat="1" x14ac:dyDescent="0.35"/>
    <row r="59984" s="8" customFormat="1" x14ac:dyDescent="0.35"/>
    <row r="59985" s="8" customFormat="1" x14ac:dyDescent="0.35"/>
    <row r="59986" s="8" customFormat="1" x14ac:dyDescent="0.35"/>
    <row r="59987" s="8" customFormat="1" x14ac:dyDescent="0.35"/>
    <row r="59988" s="8" customFormat="1" x14ac:dyDescent="0.35"/>
    <row r="59989" s="8" customFormat="1" x14ac:dyDescent="0.35"/>
    <row r="59990" s="8" customFormat="1" x14ac:dyDescent="0.35"/>
    <row r="59991" s="8" customFormat="1" x14ac:dyDescent="0.35"/>
    <row r="59992" s="8" customFormat="1" x14ac:dyDescent="0.35"/>
    <row r="59993" s="8" customFormat="1" x14ac:dyDescent="0.35"/>
    <row r="59994" s="8" customFormat="1" x14ac:dyDescent="0.35"/>
    <row r="59995" s="8" customFormat="1" x14ac:dyDescent="0.35"/>
    <row r="59996" s="8" customFormat="1" x14ac:dyDescent="0.35"/>
    <row r="59997" s="8" customFormat="1" x14ac:dyDescent="0.35"/>
    <row r="59998" s="8" customFormat="1" x14ac:dyDescent="0.35"/>
    <row r="59999" s="8" customFormat="1" x14ac:dyDescent="0.35"/>
    <row r="60000" s="8" customFormat="1" x14ac:dyDescent="0.35"/>
    <row r="60001" s="8" customFormat="1" x14ac:dyDescent="0.35"/>
    <row r="60002" s="8" customFormat="1" x14ac:dyDescent="0.35"/>
    <row r="60003" s="8" customFormat="1" x14ac:dyDescent="0.35"/>
    <row r="60004" s="8" customFormat="1" x14ac:dyDescent="0.35"/>
    <row r="60005" s="8" customFormat="1" x14ac:dyDescent="0.35"/>
    <row r="60006" s="8" customFormat="1" x14ac:dyDescent="0.35"/>
    <row r="60007" s="8" customFormat="1" x14ac:dyDescent="0.35"/>
    <row r="60008" s="8" customFormat="1" x14ac:dyDescent="0.35"/>
    <row r="60009" s="8" customFormat="1" x14ac:dyDescent="0.35"/>
    <row r="60010" s="8" customFormat="1" x14ac:dyDescent="0.35"/>
    <row r="60011" s="8" customFormat="1" x14ac:dyDescent="0.35"/>
    <row r="60012" s="8" customFormat="1" x14ac:dyDescent="0.35"/>
    <row r="60013" s="8" customFormat="1" x14ac:dyDescent="0.35"/>
    <row r="60014" s="8" customFormat="1" x14ac:dyDescent="0.35"/>
    <row r="60015" s="8" customFormat="1" x14ac:dyDescent="0.35"/>
    <row r="60016" s="8" customFormat="1" x14ac:dyDescent="0.35"/>
    <row r="60017" s="8" customFormat="1" x14ac:dyDescent="0.35"/>
    <row r="60018" s="8" customFormat="1" x14ac:dyDescent="0.35"/>
    <row r="60019" s="8" customFormat="1" x14ac:dyDescent="0.35"/>
    <row r="60020" s="8" customFormat="1" x14ac:dyDescent="0.35"/>
    <row r="60021" s="8" customFormat="1" x14ac:dyDescent="0.35"/>
    <row r="60022" s="8" customFormat="1" x14ac:dyDescent="0.35"/>
    <row r="60023" s="8" customFormat="1" x14ac:dyDescent="0.35"/>
    <row r="60024" s="8" customFormat="1" x14ac:dyDescent="0.35"/>
    <row r="60025" s="8" customFormat="1" x14ac:dyDescent="0.35"/>
    <row r="60026" s="8" customFormat="1" x14ac:dyDescent="0.35"/>
    <row r="60027" s="8" customFormat="1" x14ac:dyDescent="0.35"/>
    <row r="60028" s="8" customFormat="1" x14ac:dyDescent="0.35"/>
    <row r="60029" s="8" customFormat="1" x14ac:dyDescent="0.35"/>
    <row r="60030" s="8" customFormat="1" x14ac:dyDescent="0.35"/>
    <row r="60031" s="8" customFormat="1" x14ac:dyDescent="0.35"/>
    <row r="60032" s="8" customFormat="1" x14ac:dyDescent="0.35"/>
    <row r="60033" s="8" customFormat="1" x14ac:dyDescent="0.35"/>
    <row r="60034" s="8" customFormat="1" x14ac:dyDescent="0.35"/>
    <row r="60035" s="8" customFormat="1" x14ac:dyDescent="0.35"/>
    <row r="60036" s="8" customFormat="1" x14ac:dyDescent="0.35"/>
    <row r="60037" s="8" customFormat="1" x14ac:dyDescent="0.35"/>
    <row r="60038" s="8" customFormat="1" x14ac:dyDescent="0.35"/>
    <row r="60039" s="8" customFormat="1" x14ac:dyDescent="0.35"/>
    <row r="60040" s="8" customFormat="1" x14ac:dyDescent="0.35"/>
    <row r="60041" s="8" customFormat="1" x14ac:dyDescent="0.35"/>
    <row r="60042" s="8" customFormat="1" x14ac:dyDescent="0.35"/>
    <row r="60043" s="8" customFormat="1" x14ac:dyDescent="0.35"/>
    <row r="60044" s="8" customFormat="1" x14ac:dyDescent="0.35"/>
    <row r="60045" s="8" customFormat="1" x14ac:dyDescent="0.35"/>
    <row r="60046" s="8" customFormat="1" x14ac:dyDescent="0.35"/>
    <row r="60047" s="8" customFormat="1" x14ac:dyDescent="0.35"/>
    <row r="60048" s="8" customFormat="1" x14ac:dyDescent="0.35"/>
    <row r="60049" s="8" customFormat="1" x14ac:dyDescent="0.35"/>
    <row r="60050" s="8" customFormat="1" x14ac:dyDescent="0.35"/>
    <row r="60051" s="8" customFormat="1" x14ac:dyDescent="0.35"/>
    <row r="60052" s="8" customFormat="1" x14ac:dyDescent="0.35"/>
    <row r="60053" s="8" customFormat="1" x14ac:dyDescent="0.35"/>
    <row r="60054" s="8" customFormat="1" x14ac:dyDescent="0.35"/>
    <row r="60055" s="8" customFormat="1" x14ac:dyDescent="0.35"/>
    <row r="60056" s="8" customFormat="1" x14ac:dyDescent="0.35"/>
    <row r="60057" s="8" customFormat="1" x14ac:dyDescent="0.35"/>
    <row r="60058" s="8" customFormat="1" x14ac:dyDescent="0.35"/>
    <row r="60059" s="8" customFormat="1" x14ac:dyDescent="0.35"/>
    <row r="60060" s="8" customFormat="1" x14ac:dyDescent="0.35"/>
    <row r="60061" s="8" customFormat="1" x14ac:dyDescent="0.35"/>
    <row r="60062" s="8" customFormat="1" x14ac:dyDescent="0.35"/>
    <row r="60063" s="8" customFormat="1" x14ac:dyDescent="0.35"/>
    <row r="60064" s="8" customFormat="1" x14ac:dyDescent="0.35"/>
    <row r="60065" s="8" customFormat="1" x14ac:dyDescent="0.35"/>
    <row r="60066" s="8" customFormat="1" x14ac:dyDescent="0.35"/>
    <row r="60067" s="8" customFormat="1" x14ac:dyDescent="0.35"/>
    <row r="60068" s="8" customFormat="1" x14ac:dyDescent="0.35"/>
    <row r="60069" s="8" customFormat="1" x14ac:dyDescent="0.35"/>
    <row r="60070" s="8" customFormat="1" x14ac:dyDescent="0.35"/>
    <row r="60071" s="8" customFormat="1" x14ac:dyDescent="0.35"/>
    <row r="60072" s="8" customFormat="1" x14ac:dyDescent="0.35"/>
    <row r="60073" s="8" customFormat="1" x14ac:dyDescent="0.35"/>
    <row r="60074" s="8" customFormat="1" x14ac:dyDescent="0.35"/>
    <row r="60075" s="8" customFormat="1" x14ac:dyDescent="0.35"/>
    <row r="60076" s="8" customFormat="1" x14ac:dyDescent="0.35"/>
    <row r="60077" s="8" customFormat="1" x14ac:dyDescent="0.35"/>
    <row r="60078" s="8" customFormat="1" x14ac:dyDescent="0.35"/>
    <row r="60079" s="8" customFormat="1" x14ac:dyDescent="0.35"/>
    <row r="60080" s="8" customFormat="1" x14ac:dyDescent="0.35"/>
    <row r="60081" s="8" customFormat="1" x14ac:dyDescent="0.35"/>
    <row r="60082" s="8" customFormat="1" x14ac:dyDescent="0.35"/>
    <row r="60083" s="8" customFormat="1" x14ac:dyDescent="0.35"/>
    <row r="60084" s="8" customFormat="1" x14ac:dyDescent="0.35"/>
    <row r="60085" s="8" customFormat="1" x14ac:dyDescent="0.35"/>
    <row r="60086" s="8" customFormat="1" x14ac:dyDescent="0.35"/>
    <row r="60087" s="8" customFormat="1" x14ac:dyDescent="0.35"/>
    <row r="60088" s="8" customFormat="1" x14ac:dyDescent="0.35"/>
    <row r="60089" s="8" customFormat="1" x14ac:dyDescent="0.35"/>
    <row r="60090" s="8" customFormat="1" x14ac:dyDescent="0.35"/>
    <row r="60091" s="8" customFormat="1" x14ac:dyDescent="0.35"/>
    <row r="60092" s="8" customFormat="1" x14ac:dyDescent="0.35"/>
    <row r="60093" s="8" customFormat="1" x14ac:dyDescent="0.35"/>
    <row r="60094" s="8" customFormat="1" x14ac:dyDescent="0.35"/>
    <row r="60095" s="8" customFormat="1" x14ac:dyDescent="0.35"/>
    <row r="60096" s="8" customFormat="1" x14ac:dyDescent="0.35"/>
    <row r="60097" s="8" customFormat="1" x14ac:dyDescent="0.35"/>
    <row r="60098" s="8" customFormat="1" x14ac:dyDescent="0.35"/>
    <row r="60099" s="8" customFormat="1" x14ac:dyDescent="0.35"/>
    <row r="60100" s="8" customFormat="1" x14ac:dyDescent="0.35"/>
    <row r="60101" s="8" customFormat="1" x14ac:dyDescent="0.35"/>
    <row r="60102" s="8" customFormat="1" x14ac:dyDescent="0.35"/>
    <row r="60103" s="8" customFormat="1" x14ac:dyDescent="0.35"/>
    <row r="60104" s="8" customFormat="1" x14ac:dyDescent="0.35"/>
    <row r="60105" s="8" customFormat="1" x14ac:dyDescent="0.35"/>
    <row r="60106" s="8" customFormat="1" x14ac:dyDescent="0.35"/>
    <row r="60107" s="8" customFormat="1" x14ac:dyDescent="0.35"/>
    <row r="60108" s="8" customFormat="1" x14ac:dyDescent="0.35"/>
    <row r="60109" s="8" customFormat="1" x14ac:dyDescent="0.35"/>
    <row r="60110" s="8" customFormat="1" x14ac:dyDescent="0.35"/>
    <row r="60111" s="8" customFormat="1" x14ac:dyDescent="0.35"/>
    <row r="60112" s="8" customFormat="1" x14ac:dyDescent="0.35"/>
    <row r="60113" s="8" customFormat="1" x14ac:dyDescent="0.35"/>
    <row r="60114" s="8" customFormat="1" x14ac:dyDescent="0.35"/>
    <row r="60115" s="8" customFormat="1" x14ac:dyDescent="0.35"/>
    <row r="60116" s="8" customFormat="1" x14ac:dyDescent="0.35"/>
    <row r="60117" s="8" customFormat="1" x14ac:dyDescent="0.35"/>
    <row r="60118" s="8" customFormat="1" x14ac:dyDescent="0.35"/>
    <row r="60119" s="8" customFormat="1" x14ac:dyDescent="0.35"/>
    <row r="60120" s="8" customFormat="1" x14ac:dyDescent="0.35"/>
    <row r="60121" s="8" customFormat="1" x14ac:dyDescent="0.35"/>
    <row r="60122" s="8" customFormat="1" x14ac:dyDescent="0.35"/>
    <row r="60123" s="8" customFormat="1" x14ac:dyDescent="0.35"/>
    <row r="60124" s="8" customFormat="1" x14ac:dyDescent="0.35"/>
    <row r="60125" s="8" customFormat="1" x14ac:dyDescent="0.35"/>
    <row r="60126" s="8" customFormat="1" x14ac:dyDescent="0.35"/>
    <row r="60127" s="8" customFormat="1" x14ac:dyDescent="0.35"/>
    <row r="60128" s="8" customFormat="1" x14ac:dyDescent="0.35"/>
    <row r="60129" s="8" customFormat="1" x14ac:dyDescent="0.35"/>
    <row r="60130" s="8" customFormat="1" x14ac:dyDescent="0.35"/>
    <row r="60131" s="8" customFormat="1" x14ac:dyDescent="0.35"/>
    <row r="60132" s="8" customFormat="1" x14ac:dyDescent="0.35"/>
    <row r="60133" s="8" customFormat="1" x14ac:dyDescent="0.35"/>
    <row r="60134" s="8" customFormat="1" x14ac:dyDescent="0.35"/>
    <row r="60135" s="8" customFormat="1" x14ac:dyDescent="0.35"/>
    <row r="60136" s="8" customFormat="1" x14ac:dyDescent="0.35"/>
    <row r="60137" s="8" customFormat="1" x14ac:dyDescent="0.35"/>
    <row r="60138" s="8" customFormat="1" x14ac:dyDescent="0.35"/>
    <row r="60139" s="8" customFormat="1" x14ac:dyDescent="0.35"/>
    <row r="60140" s="8" customFormat="1" x14ac:dyDescent="0.35"/>
    <row r="60141" s="8" customFormat="1" x14ac:dyDescent="0.35"/>
    <row r="60142" s="8" customFormat="1" x14ac:dyDescent="0.35"/>
    <row r="60143" s="8" customFormat="1" x14ac:dyDescent="0.35"/>
    <row r="60144" s="8" customFormat="1" x14ac:dyDescent="0.35"/>
    <row r="60145" s="8" customFormat="1" x14ac:dyDescent="0.35"/>
    <row r="60146" s="8" customFormat="1" x14ac:dyDescent="0.35"/>
    <row r="60147" s="8" customFormat="1" x14ac:dyDescent="0.35"/>
    <row r="60148" s="8" customFormat="1" x14ac:dyDescent="0.35"/>
    <row r="60149" s="8" customFormat="1" x14ac:dyDescent="0.35"/>
    <row r="60150" s="8" customFormat="1" x14ac:dyDescent="0.35"/>
    <row r="60151" s="8" customFormat="1" x14ac:dyDescent="0.35"/>
    <row r="60152" s="8" customFormat="1" x14ac:dyDescent="0.35"/>
    <row r="60153" s="8" customFormat="1" x14ac:dyDescent="0.35"/>
    <row r="60154" s="8" customFormat="1" x14ac:dyDescent="0.35"/>
    <row r="60155" s="8" customFormat="1" x14ac:dyDescent="0.35"/>
    <row r="60156" s="8" customFormat="1" x14ac:dyDescent="0.35"/>
    <row r="60157" s="8" customFormat="1" x14ac:dyDescent="0.35"/>
    <row r="60158" s="8" customFormat="1" x14ac:dyDescent="0.35"/>
    <row r="60159" s="8" customFormat="1" x14ac:dyDescent="0.35"/>
    <row r="60160" s="8" customFormat="1" x14ac:dyDescent="0.35"/>
    <row r="60161" s="8" customFormat="1" x14ac:dyDescent="0.35"/>
    <row r="60162" s="8" customFormat="1" x14ac:dyDescent="0.35"/>
    <row r="60163" s="8" customFormat="1" x14ac:dyDescent="0.35"/>
    <row r="60164" s="8" customFormat="1" x14ac:dyDescent="0.35"/>
    <row r="60165" s="8" customFormat="1" x14ac:dyDescent="0.35"/>
    <row r="60166" s="8" customFormat="1" x14ac:dyDescent="0.35"/>
    <row r="60167" s="8" customFormat="1" x14ac:dyDescent="0.35"/>
    <row r="60168" s="8" customFormat="1" x14ac:dyDescent="0.35"/>
    <row r="60169" s="8" customFormat="1" x14ac:dyDescent="0.35"/>
    <row r="60170" s="8" customFormat="1" x14ac:dyDescent="0.35"/>
    <row r="60171" s="8" customFormat="1" x14ac:dyDescent="0.35"/>
    <row r="60172" s="8" customFormat="1" x14ac:dyDescent="0.35"/>
    <row r="60173" s="8" customFormat="1" x14ac:dyDescent="0.35"/>
    <row r="60174" s="8" customFormat="1" x14ac:dyDescent="0.35"/>
    <row r="60175" s="8" customFormat="1" x14ac:dyDescent="0.35"/>
    <row r="60176" s="8" customFormat="1" x14ac:dyDescent="0.35"/>
    <row r="60177" s="8" customFormat="1" x14ac:dyDescent="0.35"/>
    <row r="60178" s="8" customFormat="1" x14ac:dyDescent="0.35"/>
    <row r="60179" s="8" customFormat="1" x14ac:dyDescent="0.35"/>
    <row r="60180" s="8" customFormat="1" x14ac:dyDescent="0.35"/>
    <row r="60181" s="8" customFormat="1" x14ac:dyDescent="0.35"/>
    <row r="60182" s="8" customFormat="1" x14ac:dyDescent="0.35"/>
    <row r="60183" s="8" customFormat="1" x14ac:dyDescent="0.35"/>
    <row r="60184" s="8" customFormat="1" x14ac:dyDescent="0.35"/>
    <row r="60185" s="8" customFormat="1" x14ac:dyDescent="0.35"/>
    <row r="60186" s="8" customFormat="1" x14ac:dyDescent="0.35"/>
    <row r="60187" s="8" customFormat="1" x14ac:dyDescent="0.35"/>
    <row r="60188" s="8" customFormat="1" x14ac:dyDescent="0.35"/>
    <row r="60189" s="8" customFormat="1" x14ac:dyDescent="0.35"/>
    <row r="60190" s="8" customFormat="1" x14ac:dyDescent="0.35"/>
    <row r="60191" s="8" customFormat="1" x14ac:dyDescent="0.35"/>
    <row r="60192" s="8" customFormat="1" x14ac:dyDescent="0.35"/>
    <row r="60193" s="8" customFormat="1" x14ac:dyDescent="0.35"/>
    <row r="60194" s="8" customFormat="1" x14ac:dyDescent="0.35"/>
    <row r="60195" s="8" customFormat="1" x14ac:dyDescent="0.35"/>
    <row r="60196" s="8" customFormat="1" x14ac:dyDescent="0.35"/>
    <row r="60197" s="8" customFormat="1" x14ac:dyDescent="0.35"/>
    <row r="60198" s="8" customFormat="1" x14ac:dyDescent="0.35"/>
    <row r="60199" s="8" customFormat="1" x14ac:dyDescent="0.35"/>
    <row r="60200" s="8" customFormat="1" x14ac:dyDescent="0.35"/>
    <row r="60201" s="8" customFormat="1" x14ac:dyDescent="0.35"/>
    <row r="60202" s="8" customFormat="1" x14ac:dyDescent="0.35"/>
    <row r="60203" s="8" customFormat="1" x14ac:dyDescent="0.35"/>
    <row r="60204" s="8" customFormat="1" x14ac:dyDescent="0.35"/>
    <row r="60205" s="8" customFormat="1" x14ac:dyDescent="0.35"/>
    <row r="60206" s="8" customFormat="1" x14ac:dyDescent="0.35"/>
    <row r="60207" s="8" customFormat="1" x14ac:dyDescent="0.35"/>
    <row r="60208" s="8" customFormat="1" x14ac:dyDescent="0.35"/>
    <row r="60209" s="8" customFormat="1" x14ac:dyDescent="0.35"/>
    <row r="60210" s="8" customFormat="1" x14ac:dyDescent="0.35"/>
    <row r="60211" s="8" customFormat="1" x14ac:dyDescent="0.35"/>
    <row r="60212" s="8" customFormat="1" x14ac:dyDescent="0.35"/>
    <row r="60213" s="8" customFormat="1" x14ac:dyDescent="0.35"/>
    <row r="60214" s="8" customFormat="1" x14ac:dyDescent="0.35"/>
    <row r="60215" s="8" customFormat="1" x14ac:dyDescent="0.35"/>
    <row r="60216" s="8" customFormat="1" x14ac:dyDescent="0.35"/>
    <row r="60217" s="8" customFormat="1" x14ac:dyDescent="0.35"/>
    <row r="60218" s="8" customFormat="1" x14ac:dyDescent="0.35"/>
    <row r="60219" s="8" customFormat="1" x14ac:dyDescent="0.35"/>
    <row r="60220" s="8" customFormat="1" x14ac:dyDescent="0.35"/>
    <row r="60221" s="8" customFormat="1" x14ac:dyDescent="0.35"/>
    <row r="60222" s="8" customFormat="1" x14ac:dyDescent="0.35"/>
    <row r="60223" s="8" customFormat="1" x14ac:dyDescent="0.35"/>
    <row r="60224" s="8" customFormat="1" x14ac:dyDescent="0.35"/>
    <row r="60225" s="8" customFormat="1" x14ac:dyDescent="0.35"/>
    <row r="60226" s="8" customFormat="1" x14ac:dyDescent="0.35"/>
    <row r="60227" s="8" customFormat="1" x14ac:dyDescent="0.35"/>
    <row r="60228" s="8" customFormat="1" x14ac:dyDescent="0.35"/>
    <row r="60229" s="8" customFormat="1" x14ac:dyDescent="0.35"/>
    <row r="60230" s="8" customFormat="1" x14ac:dyDescent="0.35"/>
    <row r="60231" s="8" customFormat="1" x14ac:dyDescent="0.35"/>
    <row r="60232" s="8" customFormat="1" x14ac:dyDescent="0.35"/>
    <row r="60233" s="8" customFormat="1" x14ac:dyDescent="0.35"/>
    <row r="60234" s="8" customFormat="1" x14ac:dyDescent="0.35"/>
    <row r="60235" s="8" customFormat="1" x14ac:dyDescent="0.35"/>
    <row r="60236" s="8" customFormat="1" x14ac:dyDescent="0.35"/>
    <row r="60237" s="8" customFormat="1" x14ac:dyDescent="0.35"/>
    <row r="60238" s="8" customFormat="1" x14ac:dyDescent="0.35"/>
    <row r="60239" s="8" customFormat="1" x14ac:dyDescent="0.35"/>
    <row r="60240" s="8" customFormat="1" x14ac:dyDescent="0.35"/>
    <row r="60241" s="8" customFormat="1" x14ac:dyDescent="0.35"/>
    <row r="60242" s="8" customFormat="1" x14ac:dyDescent="0.35"/>
    <row r="60243" s="8" customFormat="1" x14ac:dyDescent="0.35"/>
    <row r="60244" s="8" customFormat="1" x14ac:dyDescent="0.35"/>
    <row r="60245" s="8" customFormat="1" x14ac:dyDescent="0.35"/>
    <row r="60246" s="8" customFormat="1" x14ac:dyDescent="0.35"/>
    <row r="60247" s="8" customFormat="1" x14ac:dyDescent="0.35"/>
    <row r="60248" s="8" customFormat="1" x14ac:dyDescent="0.35"/>
    <row r="60249" s="8" customFormat="1" x14ac:dyDescent="0.35"/>
    <row r="60250" s="8" customFormat="1" x14ac:dyDescent="0.35"/>
    <row r="60251" s="8" customFormat="1" x14ac:dyDescent="0.35"/>
    <row r="60252" s="8" customFormat="1" x14ac:dyDescent="0.35"/>
    <row r="60253" s="8" customFormat="1" x14ac:dyDescent="0.35"/>
    <row r="60254" s="8" customFormat="1" x14ac:dyDescent="0.35"/>
    <row r="60255" s="8" customFormat="1" x14ac:dyDescent="0.35"/>
    <row r="60256" s="8" customFormat="1" x14ac:dyDescent="0.35"/>
    <row r="60257" s="8" customFormat="1" x14ac:dyDescent="0.35"/>
    <row r="60258" s="8" customFormat="1" x14ac:dyDescent="0.35"/>
    <row r="60259" s="8" customFormat="1" x14ac:dyDescent="0.35"/>
    <row r="60260" s="8" customFormat="1" x14ac:dyDescent="0.35"/>
    <row r="60261" s="8" customFormat="1" x14ac:dyDescent="0.35"/>
    <row r="60262" s="8" customFormat="1" x14ac:dyDescent="0.35"/>
    <row r="60263" s="8" customFormat="1" x14ac:dyDescent="0.35"/>
    <row r="60264" s="8" customFormat="1" x14ac:dyDescent="0.35"/>
    <row r="60265" s="8" customFormat="1" x14ac:dyDescent="0.35"/>
    <row r="60266" s="8" customFormat="1" x14ac:dyDescent="0.35"/>
    <row r="60267" s="8" customFormat="1" x14ac:dyDescent="0.35"/>
    <row r="60268" s="8" customFormat="1" x14ac:dyDescent="0.35"/>
    <row r="60269" s="8" customFormat="1" x14ac:dyDescent="0.35"/>
    <row r="60270" s="8" customFormat="1" x14ac:dyDescent="0.35"/>
    <row r="60271" s="8" customFormat="1" x14ac:dyDescent="0.35"/>
    <row r="60272" s="8" customFormat="1" x14ac:dyDescent="0.35"/>
    <row r="60273" s="8" customFormat="1" x14ac:dyDescent="0.35"/>
    <row r="60274" s="8" customFormat="1" x14ac:dyDescent="0.35"/>
    <row r="60275" s="8" customFormat="1" x14ac:dyDescent="0.35"/>
    <row r="60276" s="8" customFormat="1" x14ac:dyDescent="0.35"/>
    <row r="60277" s="8" customFormat="1" x14ac:dyDescent="0.35"/>
    <row r="60278" s="8" customFormat="1" x14ac:dyDescent="0.35"/>
    <row r="60279" s="8" customFormat="1" x14ac:dyDescent="0.35"/>
    <row r="60280" s="8" customFormat="1" x14ac:dyDescent="0.35"/>
    <row r="60281" s="8" customFormat="1" x14ac:dyDescent="0.35"/>
    <row r="60282" s="8" customFormat="1" x14ac:dyDescent="0.35"/>
    <row r="60283" s="8" customFormat="1" x14ac:dyDescent="0.35"/>
    <row r="60284" s="8" customFormat="1" x14ac:dyDescent="0.35"/>
    <row r="60285" s="8" customFormat="1" x14ac:dyDescent="0.35"/>
    <row r="60286" s="8" customFormat="1" x14ac:dyDescent="0.35"/>
    <row r="60287" s="8" customFormat="1" x14ac:dyDescent="0.35"/>
    <row r="60288" s="8" customFormat="1" x14ac:dyDescent="0.35"/>
    <row r="60289" s="8" customFormat="1" x14ac:dyDescent="0.35"/>
    <row r="60290" s="8" customFormat="1" x14ac:dyDescent="0.35"/>
    <row r="60291" s="8" customFormat="1" x14ac:dyDescent="0.35"/>
    <row r="60292" s="8" customFormat="1" x14ac:dyDescent="0.35"/>
    <row r="60293" s="8" customFormat="1" x14ac:dyDescent="0.35"/>
    <row r="60294" s="8" customFormat="1" x14ac:dyDescent="0.35"/>
    <row r="60295" s="8" customFormat="1" x14ac:dyDescent="0.35"/>
    <row r="60296" s="8" customFormat="1" x14ac:dyDescent="0.35"/>
    <row r="60297" s="8" customFormat="1" x14ac:dyDescent="0.35"/>
    <row r="60298" s="8" customFormat="1" x14ac:dyDescent="0.35"/>
    <row r="60299" s="8" customFormat="1" x14ac:dyDescent="0.35"/>
    <row r="60300" s="8" customFormat="1" x14ac:dyDescent="0.35"/>
    <row r="60301" s="8" customFormat="1" x14ac:dyDescent="0.35"/>
    <row r="60302" s="8" customFormat="1" x14ac:dyDescent="0.35"/>
    <row r="60303" s="8" customFormat="1" x14ac:dyDescent="0.35"/>
    <row r="60304" s="8" customFormat="1" x14ac:dyDescent="0.35"/>
    <row r="60305" s="8" customFormat="1" x14ac:dyDescent="0.35"/>
    <row r="60306" s="8" customFormat="1" x14ac:dyDescent="0.35"/>
    <row r="60307" s="8" customFormat="1" x14ac:dyDescent="0.35"/>
    <row r="60308" s="8" customFormat="1" x14ac:dyDescent="0.35"/>
    <row r="60309" s="8" customFormat="1" x14ac:dyDescent="0.35"/>
    <row r="60310" s="8" customFormat="1" x14ac:dyDescent="0.35"/>
    <row r="60311" s="8" customFormat="1" x14ac:dyDescent="0.35"/>
    <row r="60312" s="8" customFormat="1" x14ac:dyDescent="0.35"/>
    <row r="60313" s="8" customFormat="1" x14ac:dyDescent="0.35"/>
    <row r="60314" s="8" customFormat="1" x14ac:dyDescent="0.35"/>
    <row r="60315" s="8" customFormat="1" x14ac:dyDescent="0.35"/>
    <row r="60316" s="8" customFormat="1" x14ac:dyDescent="0.35"/>
    <row r="60317" s="8" customFormat="1" x14ac:dyDescent="0.35"/>
    <row r="60318" s="8" customFormat="1" x14ac:dyDescent="0.35"/>
    <row r="60319" s="8" customFormat="1" x14ac:dyDescent="0.35"/>
    <row r="60320" s="8" customFormat="1" x14ac:dyDescent="0.35"/>
    <row r="60321" s="8" customFormat="1" x14ac:dyDescent="0.35"/>
    <row r="60322" s="8" customFormat="1" x14ac:dyDescent="0.35"/>
    <row r="60323" s="8" customFormat="1" x14ac:dyDescent="0.35"/>
    <row r="60324" s="8" customFormat="1" x14ac:dyDescent="0.35"/>
    <row r="60325" s="8" customFormat="1" x14ac:dyDescent="0.35"/>
    <row r="60326" s="8" customFormat="1" x14ac:dyDescent="0.35"/>
    <row r="60327" s="8" customFormat="1" x14ac:dyDescent="0.35"/>
    <row r="60328" s="8" customFormat="1" x14ac:dyDescent="0.35"/>
    <row r="60329" s="8" customFormat="1" x14ac:dyDescent="0.35"/>
    <row r="60330" s="8" customFormat="1" x14ac:dyDescent="0.35"/>
    <row r="60331" s="8" customFormat="1" x14ac:dyDescent="0.35"/>
    <row r="60332" s="8" customFormat="1" x14ac:dyDescent="0.35"/>
    <row r="60333" s="8" customFormat="1" x14ac:dyDescent="0.35"/>
    <row r="60334" s="8" customFormat="1" x14ac:dyDescent="0.35"/>
    <row r="60335" s="8" customFormat="1" x14ac:dyDescent="0.35"/>
    <row r="60336" s="8" customFormat="1" x14ac:dyDescent="0.35"/>
    <row r="60337" s="8" customFormat="1" x14ac:dyDescent="0.35"/>
    <row r="60338" s="8" customFormat="1" x14ac:dyDescent="0.35"/>
    <row r="60339" s="8" customFormat="1" x14ac:dyDescent="0.35"/>
    <row r="60340" s="8" customFormat="1" x14ac:dyDescent="0.35"/>
    <row r="60341" s="8" customFormat="1" x14ac:dyDescent="0.35"/>
    <row r="60342" s="8" customFormat="1" x14ac:dyDescent="0.35"/>
    <row r="60343" s="8" customFormat="1" x14ac:dyDescent="0.35"/>
    <row r="60344" s="8" customFormat="1" x14ac:dyDescent="0.35"/>
    <row r="60345" s="8" customFormat="1" x14ac:dyDescent="0.35"/>
    <row r="60346" s="8" customFormat="1" x14ac:dyDescent="0.35"/>
    <row r="60347" s="8" customFormat="1" x14ac:dyDescent="0.35"/>
    <row r="60348" s="8" customFormat="1" x14ac:dyDescent="0.35"/>
    <row r="60349" s="8" customFormat="1" x14ac:dyDescent="0.35"/>
    <row r="60350" s="8" customFormat="1" x14ac:dyDescent="0.35"/>
    <row r="60351" s="8" customFormat="1" x14ac:dyDescent="0.35"/>
    <row r="60352" s="8" customFormat="1" x14ac:dyDescent="0.35"/>
    <row r="60353" s="8" customFormat="1" x14ac:dyDescent="0.35"/>
    <row r="60354" s="8" customFormat="1" x14ac:dyDescent="0.35"/>
    <row r="60355" s="8" customFormat="1" x14ac:dyDescent="0.35"/>
    <row r="60356" s="8" customFormat="1" x14ac:dyDescent="0.35"/>
    <row r="60357" s="8" customFormat="1" x14ac:dyDescent="0.35"/>
    <row r="60358" s="8" customFormat="1" x14ac:dyDescent="0.35"/>
    <row r="60359" s="8" customFormat="1" x14ac:dyDescent="0.35"/>
    <row r="60360" s="8" customFormat="1" x14ac:dyDescent="0.35"/>
    <row r="60361" s="8" customFormat="1" x14ac:dyDescent="0.35"/>
    <row r="60362" s="8" customFormat="1" x14ac:dyDescent="0.35"/>
    <row r="60363" s="8" customFormat="1" x14ac:dyDescent="0.35"/>
    <row r="60364" s="8" customFormat="1" x14ac:dyDescent="0.35"/>
    <row r="60365" s="8" customFormat="1" x14ac:dyDescent="0.35"/>
    <row r="60366" s="8" customFormat="1" x14ac:dyDescent="0.35"/>
    <row r="60367" s="8" customFormat="1" x14ac:dyDescent="0.35"/>
    <row r="60368" s="8" customFormat="1" x14ac:dyDescent="0.35"/>
    <row r="60369" s="8" customFormat="1" x14ac:dyDescent="0.35"/>
    <row r="60370" s="8" customFormat="1" x14ac:dyDescent="0.35"/>
    <row r="60371" s="8" customFormat="1" x14ac:dyDescent="0.35"/>
    <row r="60372" s="8" customFormat="1" x14ac:dyDescent="0.35"/>
    <row r="60373" s="8" customFormat="1" x14ac:dyDescent="0.35"/>
    <row r="60374" s="8" customFormat="1" x14ac:dyDescent="0.35"/>
    <row r="60375" s="8" customFormat="1" x14ac:dyDescent="0.35"/>
    <row r="60376" s="8" customFormat="1" x14ac:dyDescent="0.35"/>
    <row r="60377" s="8" customFormat="1" x14ac:dyDescent="0.35"/>
    <row r="60378" s="8" customFormat="1" x14ac:dyDescent="0.35"/>
    <row r="60379" s="8" customFormat="1" x14ac:dyDescent="0.35"/>
    <row r="60380" s="8" customFormat="1" x14ac:dyDescent="0.35"/>
    <row r="60381" s="8" customFormat="1" x14ac:dyDescent="0.35"/>
    <row r="60382" s="8" customFormat="1" x14ac:dyDescent="0.35"/>
    <row r="60383" s="8" customFormat="1" x14ac:dyDescent="0.35"/>
    <row r="60384" s="8" customFormat="1" x14ac:dyDescent="0.35"/>
    <row r="60385" s="8" customFormat="1" x14ac:dyDescent="0.35"/>
    <row r="60386" s="8" customFormat="1" x14ac:dyDescent="0.35"/>
    <row r="60387" s="8" customFormat="1" x14ac:dyDescent="0.35"/>
    <row r="60388" s="8" customFormat="1" x14ac:dyDescent="0.35"/>
    <row r="60389" s="8" customFormat="1" x14ac:dyDescent="0.35"/>
    <row r="60390" s="8" customFormat="1" x14ac:dyDescent="0.35"/>
    <row r="60391" s="8" customFormat="1" x14ac:dyDescent="0.35"/>
    <row r="60392" s="8" customFormat="1" x14ac:dyDescent="0.35"/>
    <row r="60393" s="8" customFormat="1" x14ac:dyDescent="0.35"/>
    <row r="60394" s="8" customFormat="1" x14ac:dyDescent="0.35"/>
    <row r="60395" s="8" customFormat="1" x14ac:dyDescent="0.35"/>
    <row r="60396" s="8" customFormat="1" x14ac:dyDescent="0.35"/>
    <row r="60397" s="8" customFormat="1" x14ac:dyDescent="0.35"/>
    <row r="60398" s="8" customFormat="1" x14ac:dyDescent="0.35"/>
    <row r="60399" s="8" customFormat="1" x14ac:dyDescent="0.35"/>
    <row r="60400" s="8" customFormat="1" x14ac:dyDescent="0.35"/>
    <row r="60401" s="8" customFormat="1" x14ac:dyDescent="0.35"/>
    <row r="60402" s="8" customFormat="1" x14ac:dyDescent="0.35"/>
    <row r="60403" s="8" customFormat="1" x14ac:dyDescent="0.35"/>
    <row r="60404" s="8" customFormat="1" x14ac:dyDescent="0.35"/>
    <row r="60405" s="8" customFormat="1" x14ac:dyDescent="0.35"/>
    <row r="60406" s="8" customFormat="1" x14ac:dyDescent="0.35"/>
    <row r="60407" s="8" customFormat="1" x14ac:dyDescent="0.35"/>
    <row r="60408" s="8" customFormat="1" x14ac:dyDescent="0.35"/>
    <row r="60409" s="8" customFormat="1" x14ac:dyDescent="0.35"/>
    <row r="60410" s="8" customFormat="1" x14ac:dyDescent="0.35"/>
    <row r="60411" s="8" customFormat="1" x14ac:dyDescent="0.35"/>
    <row r="60412" s="8" customFormat="1" x14ac:dyDescent="0.35"/>
    <row r="60413" s="8" customFormat="1" x14ac:dyDescent="0.35"/>
    <row r="60414" s="8" customFormat="1" x14ac:dyDescent="0.35"/>
    <row r="60415" s="8" customFormat="1" x14ac:dyDescent="0.35"/>
    <row r="60416" s="8" customFormat="1" x14ac:dyDescent="0.35"/>
    <row r="60417" s="8" customFormat="1" x14ac:dyDescent="0.35"/>
    <row r="60418" s="8" customFormat="1" x14ac:dyDescent="0.35"/>
    <row r="60419" s="8" customFormat="1" x14ac:dyDescent="0.35"/>
    <row r="60420" s="8" customFormat="1" x14ac:dyDescent="0.35"/>
    <row r="60421" s="8" customFormat="1" x14ac:dyDescent="0.35"/>
    <row r="60422" s="8" customFormat="1" x14ac:dyDescent="0.35"/>
    <row r="60423" s="8" customFormat="1" x14ac:dyDescent="0.35"/>
    <row r="60424" s="8" customFormat="1" x14ac:dyDescent="0.35"/>
    <row r="60425" s="8" customFormat="1" x14ac:dyDescent="0.35"/>
    <row r="60426" s="8" customFormat="1" x14ac:dyDescent="0.35"/>
    <row r="60427" s="8" customFormat="1" x14ac:dyDescent="0.35"/>
    <row r="60428" s="8" customFormat="1" x14ac:dyDescent="0.35"/>
    <row r="60429" s="8" customFormat="1" x14ac:dyDescent="0.35"/>
    <row r="60430" s="8" customFormat="1" x14ac:dyDescent="0.35"/>
    <row r="60431" s="8" customFormat="1" x14ac:dyDescent="0.35"/>
    <row r="60432" s="8" customFormat="1" x14ac:dyDescent="0.35"/>
    <row r="60433" s="8" customFormat="1" x14ac:dyDescent="0.35"/>
    <row r="60434" s="8" customFormat="1" x14ac:dyDescent="0.35"/>
    <row r="60435" s="8" customFormat="1" x14ac:dyDescent="0.35"/>
    <row r="60436" s="8" customFormat="1" x14ac:dyDescent="0.35"/>
    <row r="60437" s="8" customFormat="1" x14ac:dyDescent="0.35"/>
    <row r="60438" s="8" customFormat="1" x14ac:dyDescent="0.35"/>
    <row r="60439" s="8" customFormat="1" x14ac:dyDescent="0.35"/>
    <row r="60440" s="8" customFormat="1" x14ac:dyDescent="0.35"/>
    <row r="60441" s="8" customFormat="1" x14ac:dyDescent="0.35"/>
    <row r="60442" s="8" customFormat="1" x14ac:dyDescent="0.35"/>
    <row r="60443" s="8" customFormat="1" x14ac:dyDescent="0.35"/>
    <row r="60444" s="8" customFormat="1" x14ac:dyDescent="0.35"/>
    <row r="60445" s="8" customFormat="1" x14ac:dyDescent="0.35"/>
    <row r="60446" s="8" customFormat="1" x14ac:dyDescent="0.35"/>
    <row r="60447" s="8" customFormat="1" x14ac:dyDescent="0.35"/>
    <row r="60448" s="8" customFormat="1" x14ac:dyDescent="0.35"/>
    <row r="60449" s="8" customFormat="1" x14ac:dyDescent="0.35"/>
    <row r="60450" s="8" customFormat="1" x14ac:dyDescent="0.35"/>
    <row r="60451" s="8" customFormat="1" x14ac:dyDescent="0.35"/>
    <row r="60452" s="8" customFormat="1" x14ac:dyDescent="0.35"/>
    <row r="60453" s="8" customFormat="1" x14ac:dyDescent="0.35"/>
    <row r="60454" s="8" customFormat="1" x14ac:dyDescent="0.35"/>
    <row r="60455" s="8" customFormat="1" x14ac:dyDescent="0.35"/>
    <row r="60456" s="8" customFormat="1" x14ac:dyDescent="0.35"/>
    <row r="60457" s="8" customFormat="1" x14ac:dyDescent="0.35"/>
    <row r="60458" s="8" customFormat="1" x14ac:dyDescent="0.35"/>
    <row r="60459" s="8" customFormat="1" x14ac:dyDescent="0.35"/>
    <row r="60460" s="8" customFormat="1" x14ac:dyDescent="0.35"/>
    <row r="60461" s="8" customFormat="1" x14ac:dyDescent="0.35"/>
    <row r="60462" s="8" customFormat="1" x14ac:dyDescent="0.35"/>
    <row r="60463" s="8" customFormat="1" x14ac:dyDescent="0.35"/>
    <row r="60464" s="8" customFormat="1" x14ac:dyDescent="0.35"/>
    <row r="60465" s="8" customFormat="1" x14ac:dyDescent="0.35"/>
    <row r="60466" s="8" customFormat="1" x14ac:dyDescent="0.35"/>
    <row r="60467" s="8" customFormat="1" x14ac:dyDescent="0.35"/>
    <row r="60468" s="8" customFormat="1" x14ac:dyDescent="0.35"/>
    <row r="60469" s="8" customFormat="1" x14ac:dyDescent="0.35"/>
    <row r="60470" s="8" customFormat="1" x14ac:dyDescent="0.35"/>
    <row r="60471" s="8" customFormat="1" x14ac:dyDescent="0.35"/>
    <row r="60472" s="8" customFormat="1" x14ac:dyDescent="0.35"/>
    <row r="60473" s="8" customFormat="1" x14ac:dyDescent="0.35"/>
    <row r="60474" s="8" customFormat="1" x14ac:dyDescent="0.35"/>
    <row r="60475" s="8" customFormat="1" x14ac:dyDescent="0.35"/>
    <row r="60476" s="8" customFormat="1" x14ac:dyDescent="0.35"/>
    <row r="60477" s="8" customFormat="1" x14ac:dyDescent="0.35"/>
    <row r="60478" s="8" customFormat="1" x14ac:dyDescent="0.35"/>
    <row r="60479" s="8" customFormat="1" x14ac:dyDescent="0.35"/>
    <row r="60480" s="8" customFormat="1" x14ac:dyDescent="0.35"/>
    <row r="60481" s="8" customFormat="1" x14ac:dyDescent="0.35"/>
    <row r="60482" s="8" customFormat="1" x14ac:dyDescent="0.35"/>
    <row r="60483" s="8" customFormat="1" x14ac:dyDescent="0.35"/>
    <row r="60484" s="8" customFormat="1" x14ac:dyDescent="0.35"/>
    <row r="60485" s="8" customFormat="1" x14ac:dyDescent="0.35"/>
    <row r="60486" s="8" customFormat="1" x14ac:dyDescent="0.35"/>
    <row r="60487" s="8" customFormat="1" x14ac:dyDescent="0.35"/>
    <row r="60488" s="8" customFormat="1" x14ac:dyDescent="0.35"/>
    <row r="60489" s="8" customFormat="1" x14ac:dyDescent="0.35"/>
    <row r="60490" s="8" customFormat="1" x14ac:dyDescent="0.35"/>
    <row r="60491" s="8" customFormat="1" x14ac:dyDescent="0.35"/>
    <row r="60492" s="8" customFormat="1" x14ac:dyDescent="0.35"/>
    <row r="60493" s="8" customFormat="1" x14ac:dyDescent="0.35"/>
    <row r="60494" s="8" customFormat="1" x14ac:dyDescent="0.35"/>
    <row r="60495" s="8" customFormat="1" x14ac:dyDescent="0.35"/>
    <row r="60496" s="8" customFormat="1" x14ac:dyDescent="0.35"/>
    <row r="60497" s="8" customFormat="1" x14ac:dyDescent="0.35"/>
    <row r="60498" s="8" customFormat="1" x14ac:dyDescent="0.35"/>
    <row r="60499" s="8" customFormat="1" x14ac:dyDescent="0.35"/>
    <row r="60500" s="8" customFormat="1" x14ac:dyDescent="0.35"/>
    <row r="60501" s="8" customFormat="1" x14ac:dyDescent="0.35"/>
    <row r="60502" s="8" customFormat="1" x14ac:dyDescent="0.35"/>
    <row r="60503" s="8" customFormat="1" x14ac:dyDescent="0.35"/>
    <row r="60504" s="8" customFormat="1" x14ac:dyDescent="0.35"/>
    <row r="60505" s="8" customFormat="1" x14ac:dyDescent="0.35"/>
    <row r="60506" s="8" customFormat="1" x14ac:dyDescent="0.35"/>
    <row r="60507" s="8" customFormat="1" x14ac:dyDescent="0.35"/>
    <row r="60508" s="8" customFormat="1" x14ac:dyDescent="0.35"/>
    <row r="60509" s="8" customFormat="1" x14ac:dyDescent="0.35"/>
    <row r="60510" s="8" customFormat="1" x14ac:dyDescent="0.35"/>
    <row r="60511" s="8" customFormat="1" x14ac:dyDescent="0.35"/>
    <row r="60512" s="8" customFormat="1" x14ac:dyDescent="0.35"/>
    <row r="60513" s="8" customFormat="1" x14ac:dyDescent="0.35"/>
    <row r="60514" s="8" customFormat="1" x14ac:dyDescent="0.35"/>
    <row r="60515" s="8" customFormat="1" x14ac:dyDescent="0.35"/>
    <row r="60516" s="8" customFormat="1" x14ac:dyDescent="0.35"/>
    <row r="60517" s="8" customFormat="1" x14ac:dyDescent="0.35"/>
    <row r="60518" s="8" customFormat="1" x14ac:dyDescent="0.35"/>
    <row r="60519" s="8" customFormat="1" x14ac:dyDescent="0.35"/>
    <row r="60520" s="8" customFormat="1" x14ac:dyDescent="0.35"/>
    <row r="60521" s="8" customFormat="1" x14ac:dyDescent="0.35"/>
    <row r="60522" s="8" customFormat="1" x14ac:dyDescent="0.35"/>
    <row r="60523" s="8" customFormat="1" x14ac:dyDescent="0.35"/>
    <row r="60524" s="8" customFormat="1" x14ac:dyDescent="0.35"/>
    <row r="60525" s="8" customFormat="1" x14ac:dyDescent="0.35"/>
    <row r="60526" s="8" customFormat="1" x14ac:dyDescent="0.35"/>
    <row r="60527" s="8" customFormat="1" x14ac:dyDescent="0.35"/>
    <row r="60528" s="8" customFormat="1" x14ac:dyDescent="0.35"/>
    <row r="60529" s="8" customFormat="1" x14ac:dyDescent="0.35"/>
    <row r="60530" s="8" customFormat="1" x14ac:dyDescent="0.35"/>
    <row r="60531" s="8" customFormat="1" x14ac:dyDescent="0.35"/>
    <row r="60532" s="8" customFormat="1" x14ac:dyDescent="0.35"/>
    <row r="60533" s="8" customFormat="1" x14ac:dyDescent="0.35"/>
    <row r="60534" s="8" customFormat="1" x14ac:dyDescent="0.35"/>
    <row r="60535" s="8" customFormat="1" x14ac:dyDescent="0.35"/>
    <row r="60536" s="8" customFormat="1" x14ac:dyDescent="0.35"/>
    <row r="60537" s="8" customFormat="1" x14ac:dyDescent="0.35"/>
    <row r="60538" s="8" customFormat="1" x14ac:dyDescent="0.35"/>
    <row r="60539" s="8" customFormat="1" x14ac:dyDescent="0.35"/>
    <row r="60540" s="8" customFormat="1" x14ac:dyDescent="0.35"/>
    <row r="60541" s="8" customFormat="1" x14ac:dyDescent="0.35"/>
    <row r="60542" s="8" customFormat="1" x14ac:dyDescent="0.35"/>
    <row r="60543" s="8" customFormat="1" x14ac:dyDescent="0.35"/>
    <row r="60544" s="8" customFormat="1" x14ac:dyDescent="0.35"/>
    <row r="60545" s="8" customFormat="1" x14ac:dyDescent="0.35"/>
    <row r="60546" s="8" customFormat="1" x14ac:dyDescent="0.35"/>
    <row r="60547" s="8" customFormat="1" x14ac:dyDescent="0.35"/>
    <row r="60548" s="8" customFormat="1" x14ac:dyDescent="0.35"/>
    <row r="60549" s="8" customFormat="1" x14ac:dyDescent="0.35"/>
    <row r="60550" s="8" customFormat="1" x14ac:dyDescent="0.35"/>
    <row r="60551" s="8" customFormat="1" x14ac:dyDescent="0.35"/>
    <row r="60552" s="8" customFormat="1" x14ac:dyDescent="0.35"/>
    <row r="60553" s="8" customFormat="1" x14ac:dyDescent="0.35"/>
    <row r="60554" s="8" customFormat="1" x14ac:dyDescent="0.35"/>
    <row r="60555" s="8" customFormat="1" x14ac:dyDescent="0.35"/>
    <row r="60556" s="8" customFormat="1" x14ac:dyDescent="0.35"/>
    <row r="60557" s="8" customFormat="1" x14ac:dyDescent="0.35"/>
    <row r="60558" s="8" customFormat="1" x14ac:dyDescent="0.35"/>
    <row r="60559" s="8" customFormat="1" x14ac:dyDescent="0.35"/>
    <row r="60560" s="8" customFormat="1" x14ac:dyDescent="0.35"/>
    <row r="60561" s="8" customFormat="1" x14ac:dyDescent="0.35"/>
    <row r="60562" s="8" customFormat="1" x14ac:dyDescent="0.35"/>
    <row r="60563" s="8" customFormat="1" x14ac:dyDescent="0.35"/>
    <row r="60564" s="8" customFormat="1" x14ac:dyDescent="0.35"/>
    <row r="60565" s="8" customFormat="1" x14ac:dyDescent="0.35"/>
    <row r="60566" s="8" customFormat="1" x14ac:dyDescent="0.35"/>
    <row r="60567" s="8" customFormat="1" x14ac:dyDescent="0.35"/>
    <row r="60568" s="8" customFormat="1" x14ac:dyDescent="0.35"/>
    <row r="60569" s="8" customFormat="1" x14ac:dyDescent="0.35"/>
    <row r="60570" s="8" customFormat="1" x14ac:dyDescent="0.35"/>
    <row r="60571" s="8" customFormat="1" x14ac:dyDescent="0.35"/>
    <row r="60572" s="8" customFormat="1" x14ac:dyDescent="0.35"/>
    <row r="60573" s="8" customFormat="1" x14ac:dyDescent="0.35"/>
    <row r="60574" s="8" customFormat="1" x14ac:dyDescent="0.35"/>
    <row r="60575" s="8" customFormat="1" x14ac:dyDescent="0.35"/>
    <row r="60576" s="8" customFormat="1" x14ac:dyDescent="0.35"/>
    <row r="60577" s="8" customFormat="1" x14ac:dyDescent="0.35"/>
    <row r="60578" s="8" customFormat="1" x14ac:dyDescent="0.35"/>
    <row r="60579" s="8" customFormat="1" x14ac:dyDescent="0.35"/>
    <row r="60580" s="8" customFormat="1" x14ac:dyDescent="0.35"/>
    <row r="60581" s="8" customFormat="1" x14ac:dyDescent="0.35"/>
    <row r="60582" s="8" customFormat="1" x14ac:dyDescent="0.35"/>
    <row r="60583" s="8" customFormat="1" x14ac:dyDescent="0.35"/>
    <row r="60584" s="8" customFormat="1" x14ac:dyDescent="0.35"/>
    <row r="60585" s="8" customFormat="1" x14ac:dyDescent="0.35"/>
    <row r="60586" s="8" customFormat="1" x14ac:dyDescent="0.35"/>
    <row r="60587" s="8" customFormat="1" x14ac:dyDescent="0.35"/>
    <row r="60588" s="8" customFormat="1" x14ac:dyDescent="0.35"/>
    <row r="60589" s="8" customFormat="1" x14ac:dyDescent="0.35"/>
    <row r="60590" s="8" customFormat="1" x14ac:dyDescent="0.35"/>
    <row r="60591" s="8" customFormat="1" x14ac:dyDescent="0.35"/>
    <row r="60592" s="8" customFormat="1" x14ac:dyDescent="0.35"/>
    <row r="60593" s="8" customFormat="1" x14ac:dyDescent="0.35"/>
    <row r="60594" s="8" customFormat="1" x14ac:dyDescent="0.35"/>
    <row r="60595" s="8" customFormat="1" x14ac:dyDescent="0.35"/>
    <row r="60596" s="8" customFormat="1" x14ac:dyDescent="0.35"/>
    <row r="60597" s="8" customFormat="1" x14ac:dyDescent="0.35"/>
    <row r="60598" s="8" customFormat="1" x14ac:dyDescent="0.35"/>
    <row r="60599" s="8" customFormat="1" x14ac:dyDescent="0.35"/>
    <row r="60600" s="8" customFormat="1" x14ac:dyDescent="0.35"/>
    <row r="60601" s="8" customFormat="1" x14ac:dyDescent="0.35"/>
    <row r="60602" s="8" customFormat="1" x14ac:dyDescent="0.35"/>
    <row r="60603" s="8" customFormat="1" x14ac:dyDescent="0.35"/>
    <row r="60604" s="8" customFormat="1" x14ac:dyDescent="0.35"/>
    <row r="60605" s="8" customFormat="1" x14ac:dyDescent="0.35"/>
    <row r="60606" s="8" customFormat="1" x14ac:dyDescent="0.35"/>
    <row r="60607" s="8" customFormat="1" x14ac:dyDescent="0.35"/>
    <row r="60608" s="8" customFormat="1" x14ac:dyDescent="0.35"/>
    <row r="60609" s="8" customFormat="1" x14ac:dyDescent="0.35"/>
    <row r="60610" s="8" customFormat="1" x14ac:dyDescent="0.35"/>
    <row r="60611" s="8" customFormat="1" x14ac:dyDescent="0.35"/>
    <row r="60612" s="8" customFormat="1" x14ac:dyDescent="0.35"/>
    <row r="60613" s="8" customFormat="1" x14ac:dyDescent="0.35"/>
    <row r="60614" s="8" customFormat="1" x14ac:dyDescent="0.35"/>
    <row r="60615" s="8" customFormat="1" x14ac:dyDescent="0.35"/>
    <row r="60616" s="8" customFormat="1" x14ac:dyDescent="0.35"/>
    <row r="60617" s="8" customFormat="1" x14ac:dyDescent="0.35"/>
    <row r="60618" s="8" customFormat="1" x14ac:dyDescent="0.35"/>
    <row r="60619" s="8" customFormat="1" x14ac:dyDescent="0.35"/>
    <row r="60620" s="8" customFormat="1" x14ac:dyDescent="0.35"/>
    <row r="60621" s="8" customFormat="1" x14ac:dyDescent="0.35"/>
    <row r="60622" s="8" customFormat="1" x14ac:dyDescent="0.35"/>
    <row r="60623" s="8" customFormat="1" x14ac:dyDescent="0.35"/>
    <row r="60624" s="8" customFormat="1" x14ac:dyDescent="0.35"/>
    <row r="60625" s="8" customFormat="1" x14ac:dyDescent="0.35"/>
    <row r="60626" s="8" customFormat="1" x14ac:dyDescent="0.35"/>
    <row r="60627" s="8" customFormat="1" x14ac:dyDescent="0.35"/>
    <row r="60628" s="8" customFormat="1" x14ac:dyDescent="0.35"/>
    <row r="60629" s="8" customFormat="1" x14ac:dyDescent="0.35"/>
    <row r="60630" s="8" customFormat="1" x14ac:dyDescent="0.35"/>
    <row r="60631" s="8" customFormat="1" x14ac:dyDescent="0.35"/>
    <row r="60632" s="8" customFormat="1" x14ac:dyDescent="0.35"/>
    <row r="60633" s="8" customFormat="1" x14ac:dyDescent="0.35"/>
    <row r="60634" s="8" customFormat="1" x14ac:dyDescent="0.35"/>
    <row r="60635" s="8" customFormat="1" x14ac:dyDescent="0.35"/>
    <row r="60636" s="8" customFormat="1" x14ac:dyDescent="0.35"/>
    <row r="60637" s="8" customFormat="1" x14ac:dyDescent="0.35"/>
    <row r="60638" s="8" customFormat="1" x14ac:dyDescent="0.35"/>
    <row r="60639" s="8" customFormat="1" x14ac:dyDescent="0.35"/>
    <row r="60640" s="8" customFormat="1" x14ac:dyDescent="0.35"/>
    <row r="60641" s="8" customFormat="1" x14ac:dyDescent="0.35"/>
    <row r="60642" s="8" customFormat="1" x14ac:dyDescent="0.35"/>
    <row r="60643" s="8" customFormat="1" x14ac:dyDescent="0.35"/>
    <row r="60644" s="8" customFormat="1" x14ac:dyDescent="0.35"/>
    <row r="60645" s="8" customFormat="1" x14ac:dyDescent="0.35"/>
    <row r="60646" s="8" customFormat="1" x14ac:dyDescent="0.35"/>
    <row r="60647" s="8" customFormat="1" x14ac:dyDescent="0.35"/>
    <row r="60648" s="8" customFormat="1" x14ac:dyDescent="0.35"/>
    <row r="60649" s="8" customFormat="1" x14ac:dyDescent="0.35"/>
    <row r="60650" s="8" customFormat="1" x14ac:dyDescent="0.35"/>
    <row r="60651" s="8" customFormat="1" x14ac:dyDescent="0.35"/>
    <row r="60652" s="8" customFormat="1" x14ac:dyDescent="0.35"/>
    <row r="60653" s="8" customFormat="1" x14ac:dyDescent="0.35"/>
    <row r="60654" s="8" customFormat="1" x14ac:dyDescent="0.35"/>
    <row r="60655" s="8" customFormat="1" x14ac:dyDescent="0.35"/>
    <row r="60656" s="8" customFormat="1" x14ac:dyDescent="0.35"/>
    <row r="60657" s="8" customFormat="1" x14ac:dyDescent="0.35"/>
    <row r="60658" s="8" customFormat="1" x14ac:dyDescent="0.35"/>
    <row r="60659" s="8" customFormat="1" x14ac:dyDescent="0.35"/>
    <row r="60660" s="8" customFormat="1" x14ac:dyDescent="0.35"/>
    <row r="60661" s="8" customFormat="1" x14ac:dyDescent="0.35"/>
    <row r="60662" s="8" customFormat="1" x14ac:dyDescent="0.35"/>
    <row r="60663" s="8" customFormat="1" x14ac:dyDescent="0.35"/>
    <row r="60664" s="8" customFormat="1" x14ac:dyDescent="0.35"/>
    <row r="60665" s="8" customFormat="1" x14ac:dyDescent="0.35"/>
    <row r="60666" s="8" customFormat="1" x14ac:dyDescent="0.35"/>
    <row r="60667" s="8" customFormat="1" x14ac:dyDescent="0.35"/>
    <row r="60668" s="8" customFormat="1" x14ac:dyDescent="0.35"/>
    <row r="60669" s="8" customFormat="1" x14ac:dyDescent="0.35"/>
    <row r="60670" s="8" customFormat="1" x14ac:dyDescent="0.35"/>
    <row r="60671" s="8" customFormat="1" x14ac:dyDescent="0.35"/>
    <row r="60672" s="8" customFormat="1" x14ac:dyDescent="0.35"/>
    <row r="60673" s="8" customFormat="1" x14ac:dyDescent="0.35"/>
    <row r="60674" s="8" customFormat="1" x14ac:dyDescent="0.35"/>
    <row r="60675" s="8" customFormat="1" x14ac:dyDescent="0.35"/>
    <row r="60676" s="8" customFormat="1" x14ac:dyDescent="0.35"/>
    <row r="60677" s="8" customFormat="1" x14ac:dyDescent="0.35"/>
    <row r="60678" s="8" customFormat="1" x14ac:dyDescent="0.35"/>
    <row r="60679" s="8" customFormat="1" x14ac:dyDescent="0.35"/>
    <row r="60680" s="8" customFormat="1" x14ac:dyDescent="0.35"/>
    <row r="60681" s="8" customFormat="1" x14ac:dyDescent="0.35"/>
    <row r="60682" s="8" customFormat="1" x14ac:dyDescent="0.35"/>
    <row r="60683" s="8" customFormat="1" x14ac:dyDescent="0.35"/>
    <row r="60684" s="8" customFormat="1" x14ac:dyDescent="0.35"/>
    <row r="60685" s="8" customFormat="1" x14ac:dyDescent="0.35"/>
    <row r="60686" s="8" customFormat="1" x14ac:dyDescent="0.35"/>
    <row r="60687" s="8" customFormat="1" x14ac:dyDescent="0.35"/>
    <row r="60688" s="8" customFormat="1" x14ac:dyDescent="0.35"/>
    <row r="60689" s="8" customFormat="1" x14ac:dyDescent="0.35"/>
    <row r="60690" s="8" customFormat="1" x14ac:dyDescent="0.35"/>
    <row r="60691" s="8" customFormat="1" x14ac:dyDescent="0.35"/>
    <row r="60692" s="8" customFormat="1" x14ac:dyDescent="0.35"/>
    <row r="60693" s="8" customFormat="1" x14ac:dyDescent="0.35"/>
    <row r="60694" s="8" customFormat="1" x14ac:dyDescent="0.35"/>
    <row r="60695" s="8" customFormat="1" x14ac:dyDescent="0.35"/>
    <row r="60696" s="8" customFormat="1" x14ac:dyDescent="0.35"/>
    <row r="60697" s="8" customFormat="1" x14ac:dyDescent="0.35"/>
    <row r="60698" s="8" customFormat="1" x14ac:dyDescent="0.35"/>
    <row r="60699" s="8" customFormat="1" x14ac:dyDescent="0.35"/>
    <row r="60700" s="8" customFormat="1" x14ac:dyDescent="0.35"/>
    <row r="60701" s="8" customFormat="1" x14ac:dyDescent="0.35"/>
    <row r="60702" s="8" customFormat="1" x14ac:dyDescent="0.35"/>
    <row r="60703" s="8" customFormat="1" x14ac:dyDescent="0.35"/>
    <row r="60704" s="8" customFormat="1" x14ac:dyDescent="0.35"/>
    <row r="60705" s="8" customFormat="1" x14ac:dyDescent="0.35"/>
    <row r="60706" s="8" customFormat="1" x14ac:dyDescent="0.35"/>
    <row r="60707" s="8" customFormat="1" x14ac:dyDescent="0.35"/>
    <row r="60708" s="8" customFormat="1" x14ac:dyDescent="0.35"/>
    <row r="60709" s="8" customFormat="1" x14ac:dyDescent="0.35"/>
    <row r="60710" s="8" customFormat="1" x14ac:dyDescent="0.35"/>
    <row r="60711" s="8" customFormat="1" x14ac:dyDescent="0.35"/>
    <row r="60712" s="8" customFormat="1" x14ac:dyDescent="0.35"/>
    <row r="60713" s="8" customFormat="1" x14ac:dyDescent="0.35"/>
    <row r="60714" s="8" customFormat="1" x14ac:dyDescent="0.35"/>
    <row r="60715" s="8" customFormat="1" x14ac:dyDescent="0.35"/>
    <row r="60716" s="8" customFormat="1" x14ac:dyDescent="0.35"/>
    <row r="60717" s="8" customFormat="1" x14ac:dyDescent="0.35"/>
    <row r="60718" s="8" customFormat="1" x14ac:dyDescent="0.35"/>
    <row r="60719" s="8" customFormat="1" x14ac:dyDescent="0.35"/>
    <row r="60720" s="8" customFormat="1" x14ac:dyDescent="0.35"/>
    <row r="60721" s="8" customFormat="1" x14ac:dyDescent="0.35"/>
    <row r="60722" s="8" customFormat="1" x14ac:dyDescent="0.35"/>
    <row r="60723" s="8" customFormat="1" x14ac:dyDescent="0.35"/>
    <row r="60724" s="8" customFormat="1" x14ac:dyDescent="0.35"/>
    <row r="60725" s="8" customFormat="1" x14ac:dyDescent="0.35"/>
    <row r="60726" s="8" customFormat="1" x14ac:dyDescent="0.35"/>
    <row r="60727" s="8" customFormat="1" x14ac:dyDescent="0.35"/>
    <row r="60728" s="8" customFormat="1" x14ac:dyDescent="0.35"/>
    <row r="60729" s="8" customFormat="1" x14ac:dyDescent="0.35"/>
    <row r="60730" s="8" customFormat="1" x14ac:dyDescent="0.35"/>
    <row r="60731" s="8" customFormat="1" x14ac:dyDescent="0.35"/>
    <row r="60732" s="8" customFormat="1" x14ac:dyDescent="0.35"/>
    <row r="60733" s="8" customFormat="1" x14ac:dyDescent="0.35"/>
    <row r="60734" s="8" customFormat="1" x14ac:dyDescent="0.35"/>
    <row r="60735" s="8" customFormat="1" x14ac:dyDescent="0.35"/>
    <row r="60736" s="8" customFormat="1" x14ac:dyDescent="0.35"/>
    <row r="60737" s="8" customFormat="1" x14ac:dyDescent="0.35"/>
    <row r="60738" s="8" customFormat="1" x14ac:dyDescent="0.35"/>
    <row r="60739" s="8" customFormat="1" x14ac:dyDescent="0.35"/>
    <row r="60740" s="8" customFormat="1" x14ac:dyDescent="0.35"/>
    <row r="60741" s="8" customFormat="1" x14ac:dyDescent="0.35"/>
    <row r="60742" s="8" customFormat="1" x14ac:dyDescent="0.35"/>
    <row r="60743" s="8" customFormat="1" x14ac:dyDescent="0.35"/>
    <row r="60744" s="8" customFormat="1" x14ac:dyDescent="0.35"/>
    <row r="60745" s="8" customFormat="1" x14ac:dyDescent="0.35"/>
    <row r="60746" s="8" customFormat="1" x14ac:dyDescent="0.35"/>
    <row r="60747" s="8" customFormat="1" x14ac:dyDescent="0.35"/>
    <row r="60748" s="8" customFormat="1" x14ac:dyDescent="0.35"/>
    <row r="60749" s="8" customFormat="1" x14ac:dyDescent="0.35"/>
    <row r="60750" s="8" customFormat="1" x14ac:dyDescent="0.35"/>
    <row r="60751" s="8" customFormat="1" x14ac:dyDescent="0.35"/>
    <row r="60752" s="8" customFormat="1" x14ac:dyDescent="0.35"/>
    <row r="60753" s="8" customFormat="1" x14ac:dyDescent="0.35"/>
    <row r="60754" s="8" customFormat="1" x14ac:dyDescent="0.35"/>
    <row r="60755" s="8" customFormat="1" x14ac:dyDescent="0.35"/>
    <row r="60756" s="8" customFormat="1" x14ac:dyDescent="0.35"/>
    <row r="60757" s="8" customFormat="1" x14ac:dyDescent="0.35"/>
    <row r="60758" s="8" customFormat="1" x14ac:dyDescent="0.35"/>
    <row r="60759" s="8" customFormat="1" x14ac:dyDescent="0.35"/>
    <row r="60760" s="8" customFormat="1" x14ac:dyDescent="0.35"/>
    <row r="60761" s="8" customFormat="1" x14ac:dyDescent="0.35"/>
    <row r="60762" s="8" customFormat="1" x14ac:dyDescent="0.35"/>
    <row r="60763" s="8" customFormat="1" x14ac:dyDescent="0.35"/>
    <row r="60764" s="8" customFormat="1" x14ac:dyDescent="0.35"/>
    <row r="60765" s="8" customFormat="1" x14ac:dyDescent="0.35"/>
    <row r="60766" s="8" customFormat="1" x14ac:dyDescent="0.35"/>
    <row r="60767" s="8" customFormat="1" x14ac:dyDescent="0.35"/>
    <row r="60768" s="8" customFormat="1" x14ac:dyDescent="0.35"/>
    <row r="60769" s="8" customFormat="1" x14ac:dyDescent="0.35"/>
    <row r="60770" s="8" customFormat="1" x14ac:dyDescent="0.35"/>
    <row r="60771" s="8" customFormat="1" x14ac:dyDescent="0.35"/>
    <row r="60772" s="8" customFormat="1" x14ac:dyDescent="0.35"/>
    <row r="60773" s="8" customFormat="1" x14ac:dyDescent="0.35"/>
    <row r="60774" s="8" customFormat="1" x14ac:dyDescent="0.35"/>
    <row r="60775" s="8" customFormat="1" x14ac:dyDescent="0.35"/>
    <row r="60776" s="8" customFormat="1" x14ac:dyDescent="0.35"/>
    <row r="60777" s="8" customFormat="1" x14ac:dyDescent="0.35"/>
    <row r="60778" s="8" customFormat="1" x14ac:dyDescent="0.35"/>
    <row r="60779" s="8" customFormat="1" x14ac:dyDescent="0.35"/>
    <row r="60780" s="8" customFormat="1" x14ac:dyDescent="0.35"/>
    <row r="60781" s="8" customFormat="1" x14ac:dyDescent="0.35"/>
    <row r="60782" s="8" customFormat="1" x14ac:dyDescent="0.35"/>
    <row r="60783" s="8" customFormat="1" x14ac:dyDescent="0.35"/>
    <row r="60784" s="8" customFormat="1" x14ac:dyDescent="0.35"/>
    <row r="60785" s="8" customFormat="1" x14ac:dyDescent="0.35"/>
    <row r="60786" s="8" customFormat="1" x14ac:dyDescent="0.35"/>
    <row r="60787" s="8" customFormat="1" x14ac:dyDescent="0.35"/>
    <row r="60788" s="8" customFormat="1" x14ac:dyDescent="0.35"/>
    <row r="60789" s="8" customFormat="1" x14ac:dyDescent="0.35"/>
    <row r="60790" s="8" customFormat="1" x14ac:dyDescent="0.35"/>
    <row r="60791" s="8" customFormat="1" x14ac:dyDescent="0.35"/>
    <row r="60792" s="8" customFormat="1" x14ac:dyDescent="0.35"/>
    <row r="60793" s="8" customFormat="1" x14ac:dyDescent="0.35"/>
    <row r="60794" s="8" customFormat="1" x14ac:dyDescent="0.35"/>
    <row r="60795" s="8" customFormat="1" x14ac:dyDescent="0.35"/>
    <row r="60796" s="8" customFormat="1" x14ac:dyDescent="0.35"/>
    <row r="60797" s="8" customFormat="1" x14ac:dyDescent="0.35"/>
    <row r="60798" s="8" customFormat="1" x14ac:dyDescent="0.35"/>
    <row r="60799" s="8" customFormat="1" x14ac:dyDescent="0.35"/>
    <row r="60800" s="8" customFormat="1" x14ac:dyDescent="0.35"/>
    <row r="60801" s="8" customFormat="1" x14ac:dyDescent="0.35"/>
    <row r="60802" s="8" customFormat="1" x14ac:dyDescent="0.35"/>
    <row r="60803" s="8" customFormat="1" x14ac:dyDescent="0.35"/>
    <row r="60804" s="8" customFormat="1" x14ac:dyDescent="0.35"/>
    <row r="60805" s="8" customFormat="1" x14ac:dyDescent="0.35"/>
    <row r="60806" s="8" customFormat="1" x14ac:dyDescent="0.35"/>
    <row r="60807" s="8" customFormat="1" x14ac:dyDescent="0.35"/>
    <row r="60808" s="8" customFormat="1" x14ac:dyDescent="0.35"/>
    <row r="60809" s="8" customFormat="1" x14ac:dyDescent="0.35"/>
    <row r="60810" s="8" customFormat="1" x14ac:dyDescent="0.35"/>
    <row r="60811" s="8" customFormat="1" x14ac:dyDescent="0.35"/>
    <row r="60812" s="8" customFormat="1" x14ac:dyDescent="0.35"/>
    <row r="60813" s="8" customFormat="1" x14ac:dyDescent="0.35"/>
    <row r="60814" s="8" customFormat="1" x14ac:dyDescent="0.35"/>
    <row r="60815" s="8" customFormat="1" x14ac:dyDescent="0.35"/>
    <row r="60816" s="8" customFormat="1" x14ac:dyDescent="0.35"/>
    <row r="60817" s="8" customFormat="1" x14ac:dyDescent="0.35"/>
    <row r="60818" s="8" customFormat="1" x14ac:dyDescent="0.35"/>
    <row r="60819" s="8" customFormat="1" x14ac:dyDescent="0.35"/>
    <row r="60820" s="8" customFormat="1" x14ac:dyDescent="0.35"/>
    <row r="60821" s="8" customFormat="1" x14ac:dyDescent="0.35"/>
    <row r="60822" s="8" customFormat="1" x14ac:dyDescent="0.35"/>
    <row r="60823" s="8" customFormat="1" x14ac:dyDescent="0.35"/>
    <row r="60824" s="8" customFormat="1" x14ac:dyDescent="0.35"/>
    <row r="60825" s="8" customFormat="1" x14ac:dyDescent="0.35"/>
    <row r="60826" s="8" customFormat="1" x14ac:dyDescent="0.35"/>
    <row r="60827" s="8" customFormat="1" x14ac:dyDescent="0.35"/>
    <row r="60828" s="8" customFormat="1" x14ac:dyDescent="0.35"/>
    <row r="60829" s="8" customFormat="1" x14ac:dyDescent="0.35"/>
    <row r="60830" s="8" customFormat="1" x14ac:dyDescent="0.35"/>
    <row r="60831" s="8" customFormat="1" x14ac:dyDescent="0.35"/>
    <row r="60832" s="8" customFormat="1" x14ac:dyDescent="0.35"/>
    <row r="60833" s="8" customFormat="1" x14ac:dyDescent="0.35"/>
    <row r="60834" s="8" customFormat="1" x14ac:dyDescent="0.35"/>
    <row r="60835" s="8" customFormat="1" x14ac:dyDescent="0.35"/>
    <row r="60836" s="8" customFormat="1" x14ac:dyDescent="0.35"/>
    <row r="60837" s="8" customFormat="1" x14ac:dyDescent="0.35"/>
    <row r="60838" s="8" customFormat="1" x14ac:dyDescent="0.35"/>
    <row r="60839" s="8" customFormat="1" x14ac:dyDescent="0.35"/>
    <row r="60840" s="8" customFormat="1" x14ac:dyDescent="0.35"/>
    <row r="60841" s="8" customFormat="1" x14ac:dyDescent="0.35"/>
    <row r="60842" s="8" customFormat="1" x14ac:dyDescent="0.35"/>
    <row r="60843" s="8" customFormat="1" x14ac:dyDescent="0.35"/>
    <row r="60844" s="8" customFormat="1" x14ac:dyDescent="0.35"/>
    <row r="60845" s="8" customFormat="1" x14ac:dyDescent="0.35"/>
    <row r="60846" s="8" customFormat="1" x14ac:dyDescent="0.35"/>
    <row r="60847" s="8" customFormat="1" x14ac:dyDescent="0.35"/>
    <row r="60848" s="8" customFormat="1" x14ac:dyDescent="0.35"/>
    <row r="60849" s="8" customFormat="1" x14ac:dyDescent="0.35"/>
    <row r="60850" s="8" customFormat="1" x14ac:dyDescent="0.35"/>
    <row r="60851" s="8" customFormat="1" x14ac:dyDescent="0.35"/>
    <row r="60852" s="8" customFormat="1" x14ac:dyDescent="0.35"/>
    <row r="60853" s="8" customFormat="1" x14ac:dyDescent="0.35"/>
    <row r="60854" s="8" customFormat="1" x14ac:dyDescent="0.35"/>
    <row r="60855" s="8" customFormat="1" x14ac:dyDescent="0.35"/>
    <row r="60856" s="8" customFormat="1" x14ac:dyDescent="0.35"/>
    <row r="60857" s="8" customFormat="1" x14ac:dyDescent="0.35"/>
    <row r="60858" s="8" customFormat="1" x14ac:dyDescent="0.35"/>
    <row r="60859" s="8" customFormat="1" x14ac:dyDescent="0.35"/>
    <row r="60860" s="8" customFormat="1" x14ac:dyDescent="0.35"/>
    <row r="60861" s="8" customFormat="1" x14ac:dyDescent="0.35"/>
    <row r="60862" s="8" customFormat="1" x14ac:dyDescent="0.35"/>
    <row r="60863" s="8" customFormat="1" x14ac:dyDescent="0.35"/>
    <row r="60864" s="8" customFormat="1" x14ac:dyDescent="0.35"/>
    <row r="60865" s="8" customFormat="1" x14ac:dyDescent="0.35"/>
    <row r="60866" s="8" customFormat="1" x14ac:dyDescent="0.35"/>
    <row r="60867" s="8" customFormat="1" x14ac:dyDescent="0.35"/>
    <row r="60868" s="8" customFormat="1" x14ac:dyDescent="0.35"/>
    <row r="60869" s="8" customFormat="1" x14ac:dyDescent="0.35"/>
    <row r="60870" s="8" customFormat="1" x14ac:dyDescent="0.35"/>
    <row r="60871" s="8" customFormat="1" x14ac:dyDescent="0.35"/>
    <row r="60872" s="8" customFormat="1" x14ac:dyDescent="0.35"/>
    <row r="60873" s="8" customFormat="1" x14ac:dyDescent="0.35"/>
    <row r="60874" s="8" customFormat="1" x14ac:dyDescent="0.35"/>
    <row r="60875" s="8" customFormat="1" x14ac:dyDescent="0.35"/>
    <row r="60876" s="8" customFormat="1" x14ac:dyDescent="0.35"/>
    <row r="60877" s="8" customFormat="1" x14ac:dyDescent="0.35"/>
    <row r="60878" s="8" customFormat="1" x14ac:dyDescent="0.35"/>
    <row r="60879" s="8" customFormat="1" x14ac:dyDescent="0.35"/>
    <row r="60880" s="8" customFormat="1" x14ac:dyDescent="0.35"/>
    <row r="60881" s="8" customFormat="1" x14ac:dyDescent="0.35"/>
    <row r="60882" s="8" customFormat="1" x14ac:dyDescent="0.35"/>
    <row r="60883" s="8" customFormat="1" x14ac:dyDescent="0.35"/>
    <row r="60884" s="8" customFormat="1" x14ac:dyDescent="0.35"/>
    <row r="60885" s="8" customFormat="1" x14ac:dyDescent="0.35"/>
    <row r="60886" s="8" customFormat="1" x14ac:dyDescent="0.35"/>
    <row r="60887" s="8" customFormat="1" x14ac:dyDescent="0.35"/>
    <row r="60888" s="8" customFormat="1" x14ac:dyDescent="0.35"/>
    <row r="60889" s="8" customFormat="1" x14ac:dyDescent="0.35"/>
    <row r="60890" s="8" customFormat="1" x14ac:dyDescent="0.35"/>
    <row r="60891" s="8" customFormat="1" x14ac:dyDescent="0.35"/>
    <row r="60892" s="8" customFormat="1" x14ac:dyDescent="0.35"/>
    <row r="60893" s="8" customFormat="1" x14ac:dyDescent="0.35"/>
    <row r="60894" s="8" customFormat="1" x14ac:dyDescent="0.35"/>
    <row r="60895" s="8" customFormat="1" x14ac:dyDescent="0.35"/>
    <row r="60896" s="8" customFormat="1" x14ac:dyDescent="0.35"/>
    <row r="60897" s="8" customFormat="1" x14ac:dyDescent="0.35"/>
    <row r="60898" s="8" customFormat="1" x14ac:dyDescent="0.35"/>
    <row r="60899" s="8" customFormat="1" x14ac:dyDescent="0.35"/>
    <row r="60900" s="8" customFormat="1" x14ac:dyDescent="0.35"/>
    <row r="60901" s="8" customFormat="1" x14ac:dyDescent="0.35"/>
    <row r="60902" s="8" customFormat="1" x14ac:dyDescent="0.35"/>
    <row r="60903" s="8" customFormat="1" x14ac:dyDescent="0.35"/>
    <row r="60904" s="8" customFormat="1" x14ac:dyDescent="0.35"/>
    <row r="60905" s="8" customFormat="1" x14ac:dyDescent="0.35"/>
    <row r="60906" s="8" customFormat="1" x14ac:dyDescent="0.35"/>
    <row r="60907" s="8" customFormat="1" x14ac:dyDescent="0.35"/>
    <row r="60908" s="8" customFormat="1" x14ac:dyDescent="0.35"/>
    <row r="60909" s="8" customFormat="1" x14ac:dyDescent="0.35"/>
    <row r="60910" s="8" customFormat="1" x14ac:dyDescent="0.35"/>
    <row r="60911" s="8" customFormat="1" x14ac:dyDescent="0.35"/>
    <row r="60912" s="8" customFormat="1" x14ac:dyDescent="0.35"/>
    <row r="60913" s="8" customFormat="1" x14ac:dyDescent="0.35"/>
    <row r="60914" s="8" customFormat="1" x14ac:dyDescent="0.35"/>
    <row r="60915" s="8" customFormat="1" x14ac:dyDescent="0.35"/>
    <row r="60916" s="8" customFormat="1" x14ac:dyDescent="0.35"/>
    <row r="60917" s="8" customFormat="1" x14ac:dyDescent="0.35"/>
    <row r="60918" s="8" customFormat="1" x14ac:dyDescent="0.35"/>
    <row r="60919" s="8" customFormat="1" x14ac:dyDescent="0.35"/>
    <row r="60920" s="8" customFormat="1" x14ac:dyDescent="0.35"/>
    <row r="60921" s="8" customFormat="1" x14ac:dyDescent="0.35"/>
    <row r="60922" s="8" customFormat="1" x14ac:dyDescent="0.35"/>
    <row r="60923" s="8" customFormat="1" x14ac:dyDescent="0.35"/>
    <row r="60924" s="8" customFormat="1" x14ac:dyDescent="0.35"/>
    <row r="60925" s="8" customFormat="1" x14ac:dyDescent="0.35"/>
    <row r="60926" s="8" customFormat="1" x14ac:dyDescent="0.35"/>
    <row r="60927" s="8" customFormat="1" x14ac:dyDescent="0.35"/>
    <row r="60928" s="8" customFormat="1" x14ac:dyDescent="0.35"/>
    <row r="60929" s="8" customFormat="1" x14ac:dyDescent="0.35"/>
    <row r="60930" s="8" customFormat="1" x14ac:dyDescent="0.35"/>
    <row r="60931" s="8" customFormat="1" x14ac:dyDescent="0.35"/>
    <row r="60932" s="8" customFormat="1" x14ac:dyDescent="0.35"/>
    <row r="60933" s="8" customFormat="1" x14ac:dyDescent="0.35"/>
    <row r="60934" s="8" customFormat="1" x14ac:dyDescent="0.35"/>
    <row r="60935" s="8" customFormat="1" x14ac:dyDescent="0.35"/>
    <row r="60936" s="8" customFormat="1" x14ac:dyDescent="0.35"/>
    <row r="60937" s="8" customFormat="1" x14ac:dyDescent="0.35"/>
    <row r="60938" s="8" customFormat="1" x14ac:dyDescent="0.35"/>
    <row r="60939" s="8" customFormat="1" x14ac:dyDescent="0.35"/>
    <row r="60940" s="8" customFormat="1" x14ac:dyDescent="0.35"/>
    <row r="60941" s="8" customFormat="1" x14ac:dyDescent="0.35"/>
    <row r="60942" s="8" customFormat="1" x14ac:dyDescent="0.35"/>
    <row r="60943" s="8" customFormat="1" x14ac:dyDescent="0.35"/>
    <row r="60944" s="8" customFormat="1" x14ac:dyDescent="0.35"/>
    <row r="60945" s="8" customFormat="1" x14ac:dyDescent="0.35"/>
    <row r="60946" s="8" customFormat="1" x14ac:dyDescent="0.35"/>
    <row r="60947" s="8" customFormat="1" x14ac:dyDescent="0.35"/>
    <row r="60948" s="8" customFormat="1" x14ac:dyDescent="0.35"/>
    <row r="60949" s="8" customFormat="1" x14ac:dyDescent="0.35"/>
    <row r="60950" s="8" customFormat="1" x14ac:dyDescent="0.35"/>
    <row r="60951" s="8" customFormat="1" x14ac:dyDescent="0.35"/>
    <row r="60952" s="8" customFormat="1" x14ac:dyDescent="0.35"/>
    <row r="60953" s="8" customFormat="1" x14ac:dyDescent="0.35"/>
    <row r="60954" s="8" customFormat="1" x14ac:dyDescent="0.35"/>
    <row r="60955" s="8" customFormat="1" x14ac:dyDescent="0.35"/>
    <row r="60956" s="8" customFormat="1" x14ac:dyDescent="0.35"/>
    <row r="60957" s="8" customFormat="1" x14ac:dyDescent="0.35"/>
    <row r="60958" s="8" customFormat="1" x14ac:dyDescent="0.35"/>
    <row r="60959" s="8" customFormat="1" x14ac:dyDescent="0.35"/>
    <row r="60960" s="8" customFormat="1" x14ac:dyDescent="0.35"/>
    <row r="60961" s="8" customFormat="1" x14ac:dyDescent="0.35"/>
    <row r="60962" s="8" customFormat="1" x14ac:dyDescent="0.35"/>
    <row r="60963" s="8" customFormat="1" x14ac:dyDescent="0.35"/>
    <row r="60964" s="8" customFormat="1" x14ac:dyDescent="0.35"/>
    <row r="60965" s="8" customFormat="1" x14ac:dyDescent="0.35"/>
    <row r="60966" s="8" customFormat="1" x14ac:dyDescent="0.35"/>
    <row r="60967" s="8" customFormat="1" x14ac:dyDescent="0.35"/>
    <row r="60968" s="8" customFormat="1" x14ac:dyDescent="0.35"/>
    <row r="60969" s="8" customFormat="1" x14ac:dyDescent="0.35"/>
    <row r="60970" s="8" customFormat="1" x14ac:dyDescent="0.35"/>
    <row r="60971" s="8" customFormat="1" x14ac:dyDescent="0.35"/>
    <row r="60972" s="8" customFormat="1" x14ac:dyDescent="0.35"/>
    <row r="60973" s="8" customFormat="1" x14ac:dyDescent="0.35"/>
    <row r="60974" s="8" customFormat="1" x14ac:dyDescent="0.35"/>
    <row r="60975" s="8" customFormat="1" x14ac:dyDescent="0.35"/>
    <row r="60976" s="8" customFormat="1" x14ac:dyDescent="0.35"/>
    <row r="60977" s="8" customFormat="1" x14ac:dyDescent="0.35"/>
    <row r="60978" s="8" customFormat="1" x14ac:dyDescent="0.35"/>
    <row r="60979" s="8" customFormat="1" x14ac:dyDescent="0.35"/>
    <row r="60980" s="8" customFormat="1" x14ac:dyDescent="0.35"/>
    <row r="60981" s="8" customFormat="1" x14ac:dyDescent="0.35"/>
    <row r="60982" s="8" customFormat="1" x14ac:dyDescent="0.35"/>
    <row r="60983" s="8" customFormat="1" x14ac:dyDescent="0.35"/>
    <row r="60984" s="8" customFormat="1" x14ac:dyDescent="0.35"/>
    <row r="60985" s="8" customFormat="1" x14ac:dyDescent="0.35"/>
    <row r="60986" s="8" customFormat="1" x14ac:dyDescent="0.35"/>
    <row r="60987" s="8" customFormat="1" x14ac:dyDescent="0.35"/>
    <row r="60988" s="8" customFormat="1" x14ac:dyDescent="0.35"/>
    <row r="60989" s="8" customFormat="1" x14ac:dyDescent="0.35"/>
    <row r="60990" s="8" customFormat="1" x14ac:dyDescent="0.35"/>
    <row r="60991" s="8" customFormat="1" x14ac:dyDescent="0.35"/>
    <row r="60992" s="8" customFormat="1" x14ac:dyDescent="0.35"/>
    <row r="60993" s="8" customFormat="1" x14ac:dyDescent="0.35"/>
    <row r="60994" s="8" customFormat="1" x14ac:dyDescent="0.35"/>
    <row r="60995" s="8" customFormat="1" x14ac:dyDescent="0.35"/>
    <row r="60996" s="8" customFormat="1" x14ac:dyDescent="0.35"/>
    <row r="60997" s="8" customFormat="1" x14ac:dyDescent="0.35"/>
    <row r="60998" s="8" customFormat="1" x14ac:dyDescent="0.35"/>
    <row r="60999" s="8" customFormat="1" x14ac:dyDescent="0.35"/>
    <row r="61000" s="8" customFormat="1" x14ac:dyDescent="0.35"/>
    <row r="61001" s="8" customFormat="1" x14ac:dyDescent="0.35"/>
    <row r="61002" s="8" customFormat="1" x14ac:dyDescent="0.35"/>
    <row r="61003" s="8" customFormat="1" x14ac:dyDescent="0.35"/>
    <row r="61004" s="8" customFormat="1" x14ac:dyDescent="0.35"/>
    <row r="61005" s="8" customFormat="1" x14ac:dyDescent="0.35"/>
    <row r="61006" s="8" customFormat="1" x14ac:dyDescent="0.35"/>
    <row r="61007" s="8" customFormat="1" x14ac:dyDescent="0.35"/>
    <row r="61008" s="8" customFormat="1" x14ac:dyDescent="0.35"/>
    <row r="61009" s="8" customFormat="1" x14ac:dyDescent="0.35"/>
    <row r="61010" s="8" customFormat="1" x14ac:dyDescent="0.35"/>
    <row r="61011" s="8" customFormat="1" x14ac:dyDescent="0.35"/>
    <row r="61012" s="8" customFormat="1" x14ac:dyDescent="0.35"/>
    <row r="61013" s="8" customFormat="1" x14ac:dyDescent="0.35"/>
    <row r="61014" s="8" customFormat="1" x14ac:dyDescent="0.35"/>
    <row r="61015" s="8" customFormat="1" x14ac:dyDescent="0.35"/>
    <row r="61016" s="8" customFormat="1" x14ac:dyDescent="0.35"/>
    <row r="61017" s="8" customFormat="1" x14ac:dyDescent="0.35"/>
    <row r="61018" s="8" customFormat="1" x14ac:dyDescent="0.35"/>
    <row r="61019" s="8" customFormat="1" x14ac:dyDescent="0.35"/>
    <row r="61020" s="8" customFormat="1" x14ac:dyDescent="0.35"/>
    <row r="61021" s="8" customFormat="1" x14ac:dyDescent="0.35"/>
    <row r="61022" s="8" customFormat="1" x14ac:dyDescent="0.35"/>
    <row r="61023" s="8" customFormat="1" x14ac:dyDescent="0.35"/>
    <row r="61024" s="8" customFormat="1" x14ac:dyDescent="0.35"/>
    <row r="61025" s="8" customFormat="1" x14ac:dyDescent="0.35"/>
    <row r="61026" s="8" customFormat="1" x14ac:dyDescent="0.35"/>
    <row r="61027" s="8" customFormat="1" x14ac:dyDescent="0.35"/>
    <row r="61028" s="8" customFormat="1" x14ac:dyDescent="0.35"/>
    <row r="61029" s="8" customFormat="1" x14ac:dyDescent="0.35"/>
    <row r="61030" s="8" customFormat="1" x14ac:dyDescent="0.35"/>
    <row r="61031" s="8" customFormat="1" x14ac:dyDescent="0.35"/>
    <row r="61032" s="8" customFormat="1" x14ac:dyDescent="0.35"/>
    <row r="61033" s="8" customFormat="1" x14ac:dyDescent="0.35"/>
    <row r="61034" s="8" customFormat="1" x14ac:dyDescent="0.35"/>
    <row r="61035" s="8" customFormat="1" x14ac:dyDescent="0.35"/>
    <row r="61036" s="8" customFormat="1" x14ac:dyDescent="0.35"/>
    <row r="61037" s="8" customFormat="1" x14ac:dyDescent="0.35"/>
    <row r="61038" s="8" customFormat="1" x14ac:dyDescent="0.35"/>
    <row r="61039" s="8" customFormat="1" x14ac:dyDescent="0.35"/>
    <row r="61040" s="8" customFormat="1" x14ac:dyDescent="0.35"/>
    <row r="61041" s="8" customFormat="1" x14ac:dyDescent="0.35"/>
    <row r="61042" s="8" customFormat="1" x14ac:dyDescent="0.35"/>
    <row r="61043" s="8" customFormat="1" x14ac:dyDescent="0.35"/>
    <row r="61044" s="8" customFormat="1" x14ac:dyDescent="0.35"/>
    <row r="61045" s="8" customFormat="1" x14ac:dyDescent="0.35"/>
    <row r="61046" s="8" customFormat="1" x14ac:dyDescent="0.35"/>
    <row r="61047" s="8" customFormat="1" x14ac:dyDescent="0.35"/>
    <row r="61048" s="8" customFormat="1" x14ac:dyDescent="0.35"/>
    <row r="61049" s="8" customFormat="1" x14ac:dyDescent="0.35"/>
    <row r="61050" s="8" customFormat="1" x14ac:dyDescent="0.35"/>
    <row r="61051" s="8" customFormat="1" x14ac:dyDescent="0.35"/>
    <row r="61052" s="8" customFormat="1" x14ac:dyDescent="0.35"/>
    <row r="61053" s="8" customFormat="1" x14ac:dyDescent="0.35"/>
    <row r="61054" s="8" customFormat="1" x14ac:dyDescent="0.35"/>
    <row r="61055" s="8" customFormat="1" x14ac:dyDescent="0.35"/>
    <row r="61056" s="8" customFormat="1" x14ac:dyDescent="0.35"/>
    <row r="61057" s="8" customFormat="1" x14ac:dyDescent="0.35"/>
    <row r="61058" s="8" customFormat="1" x14ac:dyDescent="0.35"/>
    <row r="61059" s="8" customFormat="1" x14ac:dyDescent="0.35"/>
    <row r="61060" s="8" customFormat="1" x14ac:dyDescent="0.35"/>
    <row r="61061" s="8" customFormat="1" x14ac:dyDescent="0.35"/>
    <row r="61062" s="8" customFormat="1" x14ac:dyDescent="0.35"/>
    <row r="61063" s="8" customFormat="1" x14ac:dyDescent="0.35"/>
    <row r="61064" s="8" customFormat="1" x14ac:dyDescent="0.35"/>
    <row r="61065" s="8" customFormat="1" x14ac:dyDescent="0.35"/>
    <row r="61066" s="8" customFormat="1" x14ac:dyDescent="0.35"/>
    <row r="61067" s="8" customFormat="1" x14ac:dyDescent="0.35"/>
    <row r="61068" s="8" customFormat="1" x14ac:dyDescent="0.35"/>
    <row r="61069" s="8" customFormat="1" x14ac:dyDescent="0.35"/>
    <row r="61070" s="8" customFormat="1" x14ac:dyDescent="0.35"/>
    <row r="61071" s="8" customFormat="1" x14ac:dyDescent="0.35"/>
    <row r="61072" s="8" customFormat="1" x14ac:dyDescent="0.35"/>
    <row r="61073" s="8" customFormat="1" x14ac:dyDescent="0.35"/>
    <row r="61074" s="8" customFormat="1" x14ac:dyDescent="0.35"/>
    <row r="61075" s="8" customFormat="1" x14ac:dyDescent="0.35"/>
    <row r="61076" s="8" customFormat="1" x14ac:dyDescent="0.35"/>
    <row r="61077" s="8" customFormat="1" x14ac:dyDescent="0.35"/>
    <row r="61078" s="8" customFormat="1" x14ac:dyDescent="0.35"/>
    <row r="61079" s="8" customFormat="1" x14ac:dyDescent="0.35"/>
    <row r="61080" s="8" customFormat="1" x14ac:dyDescent="0.35"/>
    <row r="61081" s="8" customFormat="1" x14ac:dyDescent="0.35"/>
    <row r="61082" s="8" customFormat="1" x14ac:dyDescent="0.35"/>
    <row r="61083" s="8" customFormat="1" x14ac:dyDescent="0.35"/>
    <row r="61084" s="8" customFormat="1" x14ac:dyDescent="0.35"/>
    <row r="61085" s="8" customFormat="1" x14ac:dyDescent="0.35"/>
    <row r="61086" s="8" customFormat="1" x14ac:dyDescent="0.35"/>
    <row r="61087" s="8" customFormat="1" x14ac:dyDescent="0.35"/>
    <row r="61088" s="8" customFormat="1" x14ac:dyDescent="0.35"/>
    <row r="61089" s="8" customFormat="1" x14ac:dyDescent="0.35"/>
    <row r="61090" s="8" customFormat="1" x14ac:dyDescent="0.35"/>
    <row r="61091" s="8" customFormat="1" x14ac:dyDescent="0.35"/>
    <row r="61092" s="8" customFormat="1" x14ac:dyDescent="0.35"/>
    <row r="61093" s="8" customFormat="1" x14ac:dyDescent="0.35"/>
    <row r="61094" s="8" customFormat="1" x14ac:dyDescent="0.35"/>
    <row r="61095" s="8" customFormat="1" x14ac:dyDescent="0.35"/>
    <row r="61096" s="8" customFormat="1" x14ac:dyDescent="0.35"/>
    <row r="61097" s="8" customFormat="1" x14ac:dyDescent="0.35"/>
    <row r="61098" s="8" customFormat="1" x14ac:dyDescent="0.35"/>
    <row r="61099" s="8" customFormat="1" x14ac:dyDescent="0.35"/>
    <row r="61100" s="8" customFormat="1" x14ac:dyDescent="0.35"/>
    <row r="61101" s="8" customFormat="1" x14ac:dyDescent="0.35"/>
    <row r="61102" s="8" customFormat="1" x14ac:dyDescent="0.35"/>
    <row r="61103" s="8" customFormat="1" x14ac:dyDescent="0.35"/>
    <row r="61104" s="8" customFormat="1" x14ac:dyDescent="0.35"/>
    <row r="61105" s="8" customFormat="1" x14ac:dyDescent="0.35"/>
    <row r="61106" s="8" customFormat="1" x14ac:dyDescent="0.35"/>
    <row r="61107" s="8" customFormat="1" x14ac:dyDescent="0.35"/>
    <row r="61108" s="8" customFormat="1" x14ac:dyDescent="0.35"/>
    <row r="61109" s="8" customFormat="1" x14ac:dyDescent="0.35"/>
    <row r="61110" s="8" customFormat="1" x14ac:dyDescent="0.35"/>
    <row r="61111" s="8" customFormat="1" x14ac:dyDescent="0.35"/>
    <row r="61112" s="8" customFormat="1" x14ac:dyDescent="0.35"/>
    <row r="61113" s="8" customFormat="1" x14ac:dyDescent="0.35"/>
    <row r="61114" s="8" customFormat="1" x14ac:dyDescent="0.35"/>
    <row r="61115" s="8" customFormat="1" x14ac:dyDescent="0.35"/>
    <row r="61116" s="8" customFormat="1" x14ac:dyDescent="0.35"/>
    <row r="61117" s="8" customFormat="1" x14ac:dyDescent="0.35"/>
    <row r="61118" s="8" customFormat="1" x14ac:dyDescent="0.35"/>
    <row r="61119" s="8" customFormat="1" x14ac:dyDescent="0.35"/>
    <row r="61120" s="8" customFormat="1" x14ac:dyDescent="0.35"/>
    <row r="61121" s="8" customFormat="1" x14ac:dyDescent="0.35"/>
    <row r="61122" s="8" customFormat="1" x14ac:dyDescent="0.35"/>
    <row r="61123" s="8" customFormat="1" x14ac:dyDescent="0.35"/>
    <row r="61124" s="8" customFormat="1" x14ac:dyDescent="0.35"/>
    <row r="61125" s="8" customFormat="1" x14ac:dyDescent="0.35"/>
    <row r="61126" s="8" customFormat="1" x14ac:dyDescent="0.35"/>
    <row r="61127" s="8" customFormat="1" x14ac:dyDescent="0.35"/>
    <row r="61128" s="8" customFormat="1" x14ac:dyDescent="0.35"/>
    <row r="61129" s="8" customFormat="1" x14ac:dyDescent="0.35"/>
    <row r="61130" s="8" customFormat="1" x14ac:dyDescent="0.35"/>
    <row r="61131" s="8" customFormat="1" x14ac:dyDescent="0.35"/>
    <row r="61132" s="8" customFormat="1" x14ac:dyDescent="0.35"/>
    <row r="61133" s="8" customFormat="1" x14ac:dyDescent="0.35"/>
    <row r="61134" s="8" customFormat="1" x14ac:dyDescent="0.35"/>
    <row r="61135" s="8" customFormat="1" x14ac:dyDescent="0.35"/>
    <row r="61136" s="8" customFormat="1" x14ac:dyDescent="0.35"/>
    <row r="61137" s="8" customFormat="1" x14ac:dyDescent="0.35"/>
    <row r="61138" s="8" customFormat="1" x14ac:dyDescent="0.35"/>
    <row r="61139" s="8" customFormat="1" x14ac:dyDescent="0.35"/>
    <row r="61140" s="8" customFormat="1" x14ac:dyDescent="0.35"/>
    <row r="61141" s="8" customFormat="1" x14ac:dyDescent="0.35"/>
    <row r="61142" s="8" customFormat="1" x14ac:dyDescent="0.35"/>
    <row r="61143" s="8" customFormat="1" x14ac:dyDescent="0.35"/>
    <row r="61144" s="8" customFormat="1" x14ac:dyDescent="0.35"/>
    <row r="61145" s="8" customFormat="1" x14ac:dyDescent="0.35"/>
    <row r="61146" s="8" customFormat="1" x14ac:dyDescent="0.35"/>
    <row r="61147" s="8" customFormat="1" x14ac:dyDescent="0.35"/>
    <row r="61148" s="8" customFormat="1" x14ac:dyDescent="0.35"/>
    <row r="61149" s="8" customFormat="1" x14ac:dyDescent="0.35"/>
    <row r="61150" s="8" customFormat="1" x14ac:dyDescent="0.35"/>
    <row r="61151" s="8" customFormat="1" x14ac:dyDescent="0.35"/>
    <row r="61152" s="8" customFormat="1" x14ac:dyDescent="0.35"/>
    <row r="61153" s="8" customFormat="1" x14ac:dyDescent="0.35"/>
    <row r="61154" s="8" customFormat="1" x14ac:dyDescent="0.35"/>
    <row r="61155" s="8" customFormat="1" x14ac:dyDescent="0.35"/>
    <row r="61156" s="8" customFormat="1" x14ac:dyDescent="0.35"/>
    <row r="61157" s="8" customFormat="1" x14ac:dyDescent="0.35"/>
    <row r="61158" s="8" customFormat="1" x14ac:dyDescent="0.35"/>
    <row r="61159" s="8" customFormat="1" x14ac:dyDescent="0.35"/>
    <row r="61160" s="8" customFormat="1" x14ac:dyDescent="0.35"/>
    <row r="61161" s="8" customFormat="1" x14ac:dyDescent="0.35"/>
    <row r="61162" s="8" customFormat="1" x14ac:dyDescent="0.35"/>
    <row r="61163" s="8" customFormat="1" x14ac:dyDescent="0.35"/>
    <row r="61164" s="8" customFormat="1" x14ac:dyDescent="0.35"/>
    <row r="61165" s="8" customFormat="1" x14ac:dyDescent="0.35"/>
    <row r="61166" s="8" customFormat="1" x14ac:dyDescent="0.35"/>
    <row r="61167" s="8" customFormat="1" x14ac:dyDescent="0.35"/>
    <row r="61168" s="8" customFormat="1" x14ac:dyDescent="0.35"/>
    <row r="61169" s="8" customFormat="1" x14ac:dyDescent="0.35"/>
    <row r="61170" s="8" customFormat="1" x14ac:dyDescent="0.35"/>
    <row r="61171" s="8" customFormat="1" x14ac:dyDescent="0.35"/>
    <row r="61172" s="8" customFormat="1" x14ac:dyDescent="0.35"/>
    <row r="61173" s="8" customFormat="1" x14ac:dyDescent="0.35"/>
    <row r="61174" s="8" customFormat="1" x14ac:dyDescent="0.35"/>
    <row r="61175" s="8" customFormat="1" x14ac:dyDescent="0.35"/>
    <row r="61176" s="8" customFormat="1" x14ac:dyDescent="0.35"/>
    <row r="61177" s="8" customFormat="1" x14ac:dyDescent="0.35"/>
    <row r="61178" s="8" customFormat="1" x14ac:dyDescent="0.35"/>
    <row r="61179" s="8" customFormat="1" x14ac:dyDescent="0.35"/>
    <row r="61180" s="8" customFormat="1" x14ac:dyDescent="0.35"/>
    <row r="61181" s="8" customFormat="1" x14ac:dyDescent="0.35"/>
    <row r="61182" s="8" customFormat="1" x14ac:dyDescent="0.35"/>
    <row r="61183" s="8" customFormat="1" x14ac:dyDescent="0.35"/>
    <row r="61184" s="8" customFormat="1" x14ac:dyDescent="0.35"/>
    <row r="61185" s="8" customFormat="1" x14ac:dyDescent="0.35"/>
    <row r="61186" s="8" customFormat="1" x14ac:dyDescent="0.35"/>
    <row r="61187" s="8" customFormat="1" x14ac:dyDescent="0.35"/>
    <row r="61188" s="8" customFormat="1" x14ac:dyDescent="0.35"/>
    <row r="61189" s="8" customFormat="1" x14ac:dyDescent="0.35"/>
    <row r="61190" s="8" customFormat="1" x14ac:dyDescent="0.35"/>
    <row r="61191" s="8" customFormat="1" x14ac:dyDescent="0.35"/>
    <row r="61192" s="8" customFormat="1" x14ac:dyDescent="0.35"/>
    <row r="61193" s="8" customFormat="1" x14ac:dyDescent="0.35"/>
    <row r="61194" s="8" customFormat="1" x14ac:dyDescent="0.35"/>
    <row r="61195" s="8" customFormat="1" x14ac:dyDescent="0.35"/>
    <row r="61196" s="8" customFormat="1" x14ac:dyDescent="0.35"/>
    <row r="61197" s="8" customFormat="1" x14ac:dyDescent="0.35"/>
    <row r="61198" s="8" customFormat="1" x14ac:dyDescent="0.35"/>
    <row r="61199" s="8" customFormat="1" x14ac:dyDescent="0.35"/>
    <row r="61200" s="8" customFormat="1" x14ac:dyDescent="0.35"/>
    <row r="61201" s="8" customFormat="1" x14ac:dyDescent="0.35"/>
    <row r="61202" s="8" customFormat="1" x14ac:dyDescent="0.35"/>
    <row r="61203" s="8" customFormat="1" x14ac:dyDescent="0.35"/>
    <row r="61204" s="8" customFormat="1" x14ac:dyDescent="0.35"/>
    <row r="61205" s="8" customFormat="1" x14ac:dyDescent="0.35"/>
    <row r="61206" s="8" customFormat="1" x14ac:dyDescent="0.35"/>
    <row r="61207" s="8" customFormat="1" x14ac:dyDescent="0.35"/>
    <row r="61208" s="8" customFormat="1" x14ac:dyDescent="0.35"/>
    <row r="61209" s="8" customFormat="1" x14ac:dyDescent="0.35"/>
    <row r="61210" s="8" customFormat="1" x14ac:dyDescent="0.35"/>
    <row r="61211" s="8" customFormat="1" x14ac:dyDescent="0.35"/>
    <row r="61212" s="8" customFormat="1" x14ac:dyDescent="0.35"/>
    <row r="61213" s="8" customFormat="1" x14ac:dyDescent="0.35"/>
    <row r="61214" s="8" customFormat="1" x14ac:dyDescent="0.35"/>
    <row r="61215" s="8" customFormat="1" x14ac:dyDescent="0.35"/>
    <row r="61216" s="8" customFormat="1" x14ac:dyDescent="0.35"/>
    <row r="61217" s="8" customFormat="1" x14ac:dyDescent="0.35"/>
    <row r="61218" s="8" customFormat="1" x14ac:dyDescent="0.35"/>
    <row r="61219" s="8" customFormat="1" x14ac:dyDescent="0.35"/>
    <row r="61220" s="8" customFormat="1" x14ac:dyDescent="0.35"/>
    <row r="61221" s="8" customFormat="1" x14ac:dyDescent="0.35"/>
    <row r="61222" s="8" customFormat="1" x14ac:dyDescent="0.35"/>
    <row r="61223" s="8" customFormat="1" x14ac:dyDescent="0.35"/>
    <row r="61224" s="8" customFormat="1" x14ac:dyDescent="0.35"/>
    <row r="61225" s="8" customFormat="1" x14ac:dyDescent="0.35"/>
    <row r="61226" s="8" customFormat="1" x14ac:dyDescent="0.35"/>
    <row r="61227" s="8" customFormat="1" x14ac:dyDescent="0.35"/>
    <row r="61228" s="8" customFormat="1" x14ac:dyDescent="0.35"/>
    <row r="61229" s="8" customFormat="1" x14ac:dyDescent="0.35"/>
    <row r="61230" s="8" customFormat="1" x14ac:dyDescent="0.35"/>
    <row r="61231" s="8" customFormat="1" x14ac:dyDescent="0.35"/>
    <row r="61232" s="8" customFormat="1" x14ac:dyDescent="0.35"/>
    <row r="61233" s="8" customFormat="1" x14ac:dyDescent="0.35"/>
    <row r="61234" s="8" customFormat="1" x14ac:dyDescent="0.35"/>
    <row r="61235" s="8" customFormat="1" x14ac:dyDescent="0.35"/>
    <row r="61236" s="8" customFormat="1" x14ac:dyDescent="0.35"/>
    <row r="61237" s="8" customFormat="1" x14ac:dyDescent="0.35"/>
    <row r="61238" s="8" customFormat="1" x14ac:dyDescent="0.35"/>
    <row r="61239" s="8" customFormat="1" x14ac:dyDescent="0.35"/>
    <row r="61240" s="8" customFormat="1" x14ac:dyDescent="0.35"/>
    <row r="61241" s="8" customFormat="1" x14ac:dyDescent="0.35"/>
    <row r="61242" s="8" customFormat="1" x14ac:dyDescent="0.35"/>
    <row r="61243" s="8" customFormat="1" x14ac:dyDescent="0.35"/>
    <row r="61244" s="8" customFormat="1" x14ac:dyDescent="0.35"/>
    <row r="61245" s="8" customFormat="1" x14ac:dyDescent="0.35"/>
    <row r="61246" s="8" customFormat="1" x14ac:dyDescent="0.35"/>
    <row r="61247" s="8" customFormat="1" x14ac:dyDescent="0.35"/>
    <row r="61248" s="8" customFormat="1" x14ac:dyDescent="0.35"/>
    <row r="61249" s="8" customFormat="1" x14ac:dyDescent="0.35"/>
    <row r="61250" s="8" customFormat="1" x14ac:dyDescent="0.35"/>
    <row r="61251" s="8" customFormat="1" x14ac:dyDescent="0.35"/>
    <row r="61252" s="8" customFormat="1" x14ac:dyDescent="0.35"/>
    <row r="61253" s="8" customFormat="1" x14ac:dyDescent="0.35"/>
    <row r="61254" s="8" customFormat="1" x14ac:dyDescent="0.35"/>
    <row r="61255" s="8" customFormat="1" x14ac:dyDescent="0.35"/>
    <row r="61256" s="8" customFormat="1" x14ac:dyDescent="0.35"/>
    <row r="61257" s="8" customFormat="1" x14ac:dyDescent="0.35"/>
    <row r="61258" s="8" customFormat="1" x14ac:dyDescent="0.35"/>
    <row r="61259" s="8" customFormat="1" x14ac:dyDescent="0.35"/>
    <row r="61260" s="8" customFormat="1" x14ac:dyDescent="0.35"/>
    <row r="61261" s="8" customFormat="1" x14ac:dyDescent="0.35"/>
    <row r="61262" s="8" customFormat="1" x14ac:dyDescent="0.35"/>
    <row r="61263" s="8" customFormat="1" x14ac:dyDescent="0.35"/>
    <row r="61264" s="8" customFormat="1" x14ac:dyDescent="0.35"/>
    <row r="61265" s="8" customFormat="1" x14ac:dyDescent="0.35"/>
    <row r="61266" s="8" customFormat="1" x14ac:dyDescent="0.35"/>
    <row r="61267" s="8" customFormat="1" x14ac:dyDescent="0.35"/>
    <row r="61268" s="8" customFormat="1" x14ac:dyDescent="0.35"/>
    <row r="61269" s="8" customFormat="1" x14ac:dyDescent="0.35"/>
    <row r="61270" s="8" customFormat="1" x14ac:dyDescent="0.35"/>
    <row r="61271" s="8" customFormat="1" x14ac:dyDescent="0.35"/>
    <row r="61272" s="8" customFormat="1" x14ac:dyDescent="0.35"/>
    <row r="61273" s="8" customFormat="1" x14ac:dyDescent="0.35"/>
    <row r="61274" s="8" customFormat="1" x14ac:dyDescent="0.35"/>
    <row r="61275" s="8" customFormat="1" x14ac:dyDescent="0.35"/>
    <row r="61276" s="8" customFormat="1" x14ac:dyDescent="0.35"/>
    <row r="61277" s="8" customFormat="1" x14ac:dyDescent="0.35"/>
    <row r="61278" s="8" customFormat="1" x14ac:dyDescent="0.35"/>
    <row r="61279" s="8" customFormat="1" x14ac:dyDescent="0.35"/>
    <row r="61280" s="8" customFormat="1" x14ac:dyDescent="0.35"/>
    <row r="61281" s="8" customFormat="1" x14ac:dyDescent="0.35"/>
    <row r="61282" s="8" customFormat="1" x14ac:dyDescent="0.35"/>
    <row r="61283" s="8" customFormat="1" x14ac:dyDescent="0.35"/>
    <row r="61284" s="8" customFormat="1" x14ac:dyDescent="0.35"/>
    <row r="61285" s="8" customFormat="1" x14ac:dyDescent="0.35"/>
    <row r="61286" s="8" customFormat="1" x14ac:dyDescent="0.35"/>
    <row r="61287" s="8" customFormat="1" x14ac:dyDescent="0.35"/>
    <row r="61288" s="8" customFormat="1" x14ac:dyDescent="0.35"/>
    <row r="61289" s="8" customFormat="1" x14ac:dyDescent="0.35"/>
    <row r="61290" s="8" customFormat="1" x14ac:dyDescent="0.35"/>
    <row r="61291" s="8" customFormat="1" x14ac:dyDescent="0.35"/>
    <row r="61292" s="8" customFormat="1" x14ac:dyDescent="0.35"/>
    <row r="61293" s="8" customFormat="1" x14ac:dyDescent="0.35"/>
    <row r="61294" s="8" customFormat="1" x14ac:dyDescent="0.35"/>
    <row r="61295" s="8" customFormat="1" x14ac:dyDescent="0.35"/>
    <row r="61296" s="8" customFormat="1" x14ac:dyDescent="0.35"/>
    <row r="61297" s="8" customFormat="1" x14ac:dyDescent="0.35"/>
    <row r="61298" s="8" customFormat="1" x14ac:dyDescent="0.35"/>
    <row r="61299" s="8" customFormat="1" x14ac:dyDescent="0.35"/>
    <row r="61300" s="8" customFormat="1" x14ac:dyDescent="0.35"/>
    <row r="61301" s="8" customFormat="1" x14ac:dyDescent="0.35"/>
    <row r="61302" s="8" customFormat="1" x14ac:dyDescent="0.35"/>
    <row r="61303" s="8" customFormat="1" x14ac:dyDescent="0.35"/>
    <row r="61304" s="8" customFormat="1" x14ac:dyDescent="0.35"/>
    <row r="61305" s="8" customFormat="1" x14ac:dyDescent="0.35"/>
    <row r="61306" s="8" customFormat="1" x14ac:dyDescent="0.35"/>
    <row r="61307" s="8" customFormat="1" x14ac:dyDescent="0.35"/>
    <row r="61308" s="8" customFormat="1" x14ac:dyDescent="0.35"/>
    <row r="61309" s="8" customFormat="1" x14ac:dyDescent="0.35"/>
    <row r="61310" s="8" customFormat="1" x14ac:dyDescent="0.35"/>
    <row r="61311" s="8" customFormat="1" x14ac:dyDescent="0.35"/>
    <row r="61312" s="8" customFormat="1" x14ac:dyDescent="0.35"/>
    <row r="61313" s="8" customFormat="1" x14ac:dyDescent="0.35"/>
    <row r="61314" s="8" customFormat="1" x14ac:dyDescent="0.35"/>
    <row r="61315" s="8" customFormat="1" x14ac:dyDescent="0.35"/>
    <row r="61316" s="8" customFormat="1" x14ac:dyDescent="0.35"/>
    <row r="61317" s="8" customFormat="1" x14ac:dyDescent="0.35"/>
    <row r="61318" s="8" customFormat="1" x14ac:dyDescent="0.35"/>
    <row r="61319" s="8" customFormat="1" x14ac:dyDescent="0.35"/>
    <row r="61320" s="8" customFormat="1" x14ac:dyDescent="0.35"/>
    <row r="61321" s="8" customFormat="1" x14ac:dyDescent="0.35"/>
    <row r="61322" s="8" customFormat="1" x14ac:dyDescent="0.35"/>
    <row r="61323" s="8" customFormat="1" x14ac:dyDescent="0.35"/>
    <row r="61324" s="8" customFormat="1" x14ac:dyDescent="0.35"/>
    <row r="61325" s="8" customFormat="1" x14ac:dyDescent="0.35"/>
    <row r="61326" s="8" customFormat="1" x14ac:dyDescent="0.35"/>
    <row r="61327" s="8" customFormat="1" x14ac:dyDescent="0.35"/>
    <row r="61328" s="8" customFormat="1" x14ac:dyDescent="0.35"/>
    <row r="61329" s="8" customFormat="1" x14ac:dyDescent="0.35"/>
    <row r="61330" s="8" customFormat="1" x14ac:dyDescent="0.35"/>
    <row r="61331" s="8" customFormat="1" x14ac:dyDescent="0.35"/>
    <row r="61332" s="8" customFormat="1" x14ac:dyDescent="0.35"/>
    <row r="61333" s="8" customFormat="1" x14ac:dyDescent="0.35"/>
    <row r="61334" s="8" customFormat="1" x14ac:dyDescent="0.35"/>
    <row r="61335" s="8" customFormat="1" x14ac:dyDescent="0.35"/>
    <row r="61336" s="8" customFormat="1" x14ac:dyDescent="0.35"/>
    <row r="61337" s="8" customFormat="1" x14ac:dyDescent="0.35"/>
    <row r="61338" s="8" customFormat="1" x14ac:dyDescent="0.35"/>
    <row r="61339" s="8" customFormat="1" x14ac:dyDescent="0.35"/>
    <row r="61340" s="8" customFormat="1" x14ac:dyDescent="0.35"/>
    <row r="61341" s="8" customFormat="1" x14ac:dyDescent="0.35"/>
    <row r="61342" s="8" customFormat="1" x14ac:dyDescent="0.35"/>
    <row r="61343" s="8" customFormat="1" x14ac:dyDescent="0.35"/>
    <row r="61344" s="8" customFormat="1" x14ac:dyDescent="0.35"/>
    <row r="61345" s="8" customFormat="1" x14ac:dyDescent="0.35"/>
    <row r="61346" s="8" customFormat="1" x14ac:dyDescent="0.35"/>
    <row r="61347" s="8" customFormat="1" x14ac:dyDescent="0.35"/>
    <row r="61348" s="8" customFormat="1" x14ac:dyDescent="0.35"/>
    <row r="61349" s="8" customFormat="1" x14ac:dyDescent="0.35"/>
    <row r="61350" s="8" customFormat="1" x14ac:dyDescent="0.35"/>
    <row r="61351" s="8" customFormat="1" x14ac:dyDescent="0.35"/>
    <row r="61352" s="8" customFormat="1" x14ac:dyDescent="0.35"/>
    <row r="61353" s="8" customFormat="1" x14ac:dyDescent="0.35"/>
    <row r="61354" s="8" customFormat="1" x14ac:dyDescent="0.35"/>
    <row r="61355" s="8" customFormat="1" x14ac:dyDescent="0.35"/>
    <row r="61356" s="8" customFormat="1" x14ac:dyDescent="0.35"/>
    <row r="61357" s="8" customFormat="1" x14ac:dyDescent="0.35"/>
    <row r="61358" s="8" customFormat="1" x14ac:dyDescent="0.35"/>
    <row r="61359" s="8" customFormat="1" x14ac:dyDescent="0.35"/>
    <row r="61360" s="8" customFormat="1" x14ac:dyDescent="0.35"/>
    <row r="61361" s="8" customFormat="1" x14ac:dyDescent="0.35"/>
    <row r="61362" s="8" customFormat="1" x14ac:dyDescent="0.35"/>
    <row r="61363" s="8" customFormat="1" x14ac:dyDescent="0.35"/>
    <row r="61364" s="8" customFormat="1" x14ac:dyDescent="0.35"/>
    <row r="61365" s="8" customFormat="1" x14ac:dyDescent="0.35"/>
    <row r="61366" s="8" customFormat="1" x14ac:dyDescent="0.35"/>
    <row r="61367" s="8" customFormat="1" x14ac:dyDescent="0.35"/>
    <row r="61368" s="8" customFormat="1" x14ac:dyDescent="0.35"/>
    <row r="61369" s="8" customFormat="1" x14ac:dyDescent="0.35"/>
    <row r="61370" s="8" customFormat="1" x14ac:dyDescent="0.35"/>
    <row r="61371" s="8" customFormat="1" x14ac:dyDescent="0.35"/>
    <row r="61372" s="8" customFormat="1" x14ac:dyDescent="0.35"/>
    <row r="61373" s="8" customFormat="1" x14ac:dyDescent="0.35"/>
    <row r="61374" s="8" customFormat="1" x14ac:dyDescent="0.35"/>
    <row r="61375" s="8" customFormat="1" x14ac:dyDescent="0.35"/>
    <row r="61376" s="8" customFormat="1" x14ac:dyDescent="0.35"/>
    <row r="61377" s="8" customFormat="1" x14ac:dyDescent="0.35"/>
    <row r="61378" s="8" customFormat="1" x14ac:dyDescent="0.35"/>
    <row r="61379" s="8" customFormat="1" x14ac:dyDescent="0.35"/>
    <row r="61380" s="8" customFormat="1" x14ac:dyDescent="0.35"/>
    <row r="61381" s="8" customFormat="1" x14ac:dyDescent="0.35"/>
    <row r="61382" s="8" customFormat="1" x14ac:dyDescent="0.35"/>
    <row r="61383" s="8" customFormat="1" x14ac:dyDescent="0.35"/>
    <row r="61384" s="8" customFormat="1" x14ac:dyDescent="0.35"/>
    <row r="61385" s="8" customFormat="1" x14ac:dyDescent="0.35"/>
    <row r="61386" s="8" customFormat="1" x14ac:dyDescent="0.35"/>
    <row r="61387" s="8" customFormat="1" x14ac:dyDescent="0.35"/>
    <row r="61388" s="8" customFormat="1" x14ac:dyDescent="0.35"/>
    <row r="61389" s="8" customFormat="1" x14ac:dyDescent="0.35"/>
    <row r="61390" s="8" customFormat="1" x14ac:dyDescent="0.35"/>
    <row r="61391" s="8" customFormat="1" x14ac:dyDescent="0.35"/>
    <row r="61392" s="8" customFormat="1" x14ac:dyDescent="0.35"/>
    <row r="61393" s="8" customFormat="1" x14ac:dyDescent="0.35"/>
    <row r="61394" s="8" customFormat="1" x14ac:dyDescent="0.35"/>
    <row r="61395" s="8" customFormat="1" x14ac:dyDescent="0.35"/>
    <row r="61396" s="8" customFormat="1" x14ac:dyDescent="0.35"/>
    <row r="61397" s="8" customFormat="1" x14ac:dyDescent="0.35"/>
    <row r="61398" s="8" customFormat="1" x14ac:dyDescent="0.35"/>
    <row r="61399" s="8" customFormat="1" x14ac:dyDescent="0.35"/>
    <row r="61400" s="8" customFormat="1" x14ac:dyDescent="0.35"/>
    <row r="61401" s="8" customFormat="1" x14ac:dyDescent="0.35"/>
    <row r="61402" s="8" customFormat="1" x14ac:dyDescent="0.35"/>
    <row r="61403" s="8" customFormat="1" x14ac:dyDescent="0.35"/>
    <row r="61404" s="8" customFormat="1" x14ac:dyDescent="0.35"/>
    <row r="61405" s="8" customFormat="1" x14ac:dyDescent="0.35"/>
    <row r="61406" s="8" customFormat="1" x14ac:dyDescent="0.35"/>
    <row r="61407" s="8" customFormat="1" x14ac:dyDescent="0.35"/>
    <row r="61408" s="8" customFormat="1" x14ac:dyDescent="0.35"/>
    <row r="61409" s="8" customFormat="1" x14ac:dyDescent="0.35"/>
    <row r="61410" s="8" customFormat="1" x14ac:dyDescent="0.35"/>
    <row r="61411" s="8" customFormat="1" x14ac:dyDescent="0.35"/>
    <row r="61412" s="8" customFormat="1" x14ac:dyDescent="0.35"/>
    <row r="61413" s="8" customFormat="1" x14ac:dyDescent="0.35"/>
    <row r="61414" s="8" customFormat="1" x14ac:dyDescent="0.35"/>
    <row r="61415" s="8" customFormat="1" x14ac:dyDescent="0.35"/>
    <row r="61416" s="8" customFormat="1" x14ac:dyDescent="0.35"/>
    <row r="61417" s="8" customFormat="1" x14ac:dyDescent="0.35"/>
    <row r="61418" s="8" customFormat="1" x14ac:dyDescent="0.35"/>
    <row r="61419" s="8" customFormat="1" x14ac:dyDescent="0.35"/>
    <row r="61420" s="8" customFormat="1" x14ac:dyDescent="0.35"/>
    <row r="61421" s="8" customFormat="1" x14ac:dyDescent="0.35"/>
    <row r="61422" s="8" customFormat="1" x14ac:dyDescent="0.35"/>
    <row r="61423" s="8" customFormat="1" x14ac:dyDescent="0.35"/>
    <row r="61424" s="8" customFormat="1" x14ac:dyDescent="0.35"/>
    <row r="61425" s="8" customFormat="1" x14ac:dyDescent="0.35"/>
    <row r="61426" s="8" customFormat="1" x14ac:dyDescent="0.35"/>
    <row r="61427" s="8" customFormat="1" x14ac:dyDescent="0.35"/>
    <row r="61428" s="8" customFormat="1" x14ac:dyDescent="0.35"/>
    <row r="61429" s="8" customFormat="1" x14ac:dyDescent="0.35"/>
    <row r="61430" s="8" customFormat="1" x14ac:dyDescent="0.35"/>
    <row r="61431" s="8" customFormat="1" x14ac:dyDescent="0.35"/>
    <row r="61432" s="8" customFormat="1" x14ac:dyDescent="0.35"/>
    <row r="61433" s="8" customFormat="1" x14ac:dyDescent="0.35"/>
    <row r="61434" s="8" customFormat="1" x14ac:dyDescent="0.35"/>
    <row r="61435" s="8" customFormat="1" x14ac:dyDescent="0.35"/>
    <row r="61436" s="8" customFormat="1" x14ac:dyDescent="0.35"/>
    <row r="61437" s="8" customFormat="1" x14ac:dyDescent="0.35"/>
    <row r="61438" s="8" customFormat="1" x14ac:dyDescent="0.35"/>
    <row r="61439" s="8" customFormat="1" x14ac:dyDescent="0.35"/>
    <row r="61440" s="8" customFormat="1" x14ac:dyDescent="0.35"/>
    <row r="61441" s="8" customFormat="1" x14ac:dyDescent="0.35"/>
    <row r="61442" s="8" customFormat="1" x14ac:dyDescent="0.35"/>
    <row r="61443" s="8" customFormat="1" x14ac:dyDescent="0.35"/>
    <row r="61444" s="8" customFormat="1" x14ac:dyDescent="0.35"/>
    <row r="61445" s="8" customFormat="1" x14ac:dyDescent="0.35"/>
    <row r="61446" s="8" customFormat="1" x14ac:dyDescent="0.35"/>
    <row r="61447" s="8" customFormat="1" x14ac:dyDescent="0.35"/>
    <row r="61448" s="8" customFormat="1" x14ac:dyDescent="0.35"/>
    <row r="61449" s="8" customFormat="1" x14ac:dyDescent="0.35"/>
    <row r="61450" s="8" customFormat="1" x14ac:dyDescent="0.35"/>
    <row r="61451" s="8" customFormat="1" x14ac:dyDescent="0.35"/>
    <row r="61452" s="8" customFormat="1" x14ac:dyDescent="0.35"/>
    <row r="61453" s="8" customFormat="1" x14ac:dyDescent="0.35"/>
    <row r="61454" s="8" customFormat="1" x14ac:dyDescent="0.35"/>
    <row r="61455" s="8" customFormat="1" x14ac:dyDescent="0.35"/>
    <row r="61456" s="8" customFormat="1" x14ac:dyDescent="0.35"/>
    <row r="61457" s="8" customFormat="1" x14ac:dyDescent="0.35"/>
    <row r="61458" s="8" customFormat="1" x14ac:dyDescent="0.35"/>
    <row r="61459" s="8" customFormat="1" x14ac:dyDescent="0.35"/>
    <row r="61460" s="8" customFormat="1" x14ac:dyDescent="0.35"/>
    <row r="61461" s="8" customFormat="1" x14ac:dyDescent="0.35"/>
    <row r="61462" s="8" customFormat="1" x14ac:dyDescent="0.35"/>
    <row r="61463" s="8" customFormat="1" x14ac:dyDescent="0.35"/>
    <row r="61464" s="8" customFormat="1" x14ac:dyDescent="0.35"/>
    <row r="61465" s="8" customFormat="1" x14ac:dyDescent="0.35"/>
    <row r="61466" s="8" customFormat="1" x14ac:dyDescent="0.35"/>
    <row r="61467" s="8" customFormat="1" x14ac:dyDescent="0.35"/>
    <row r="61468" s="8" customFormat="1" x14ac:dyDescent="0.35"/>
    <row r="61469" s="8" customFormat="1" x14ac:dyDescent="0.35"/>
    <row r="61470" s="8" customFormat="1" x14ac:dyDescent="0.35"/>
    <row r="61471" s="8" customFormat="1" x14ac:dyDescent="0.35"/>
    <row r="61472" s="8" customFormat="1" x14ac:dyDescent="0.35"/>
    <row r="61473" s="8" customFormat="1" x14ac:dyDescent="0.35"/>
    <row r="61474" s="8" customFormat="1" x14ac:dyDescent="0.35"/>
    <row r="61475" s="8" customFormat="1" x14ac:dyDescent="0.35"/>
    <row r="61476" s="8" customFormat="1" x14ac:dyDescent="0.35"/>
    <row r="61477" s="8" customFormat="1" x14ac:dyDescent="0.35"/>
    <row r="61478" s="8" customFormat="1" x14ac:dyDescent="0.35"/>
    <row r="61479" s="8" customFormat="1" x14ac:dyDescent="0.35"/>
    <row r="61480" s="8" customFormat="1" x14ac:dyDescent="0.35"/>
    <row r="61481" s="8" customFormat="1" x14ac:dyDescent="0.35"/>
    <row r="61482" s="8" customFormat="1" x14ac:dyDescent="0.35"/>
    <row r="61483" s="8" customFormat="1" x14ac:dyDescent="0.35"/>
    <row r="61484" s="8" customFormat="1" x14ac:dyDescent="0.35"/>
    <row r="61485" s="8" customFormat="1" x14ac:dyDescent="0.35"/>
    <row r="61486" s="8" customFormat="1" x14ac:dyDescent="0.35"/>
    <row r="61487" s="8" customFormat="1" x14ac:dyDescent="0.35"/>
    <row r="61488" s="8" customFormat="1" x14ac:dyDescent="0.35"/>
    <row r="61489" s="8" customFormat="1" x14ac:dyDescent="0.35"/>
    <row r="61490" s="8" customFormat="1" x14ac:dyDescent="0.35"/>
    <row r="61491" s="8" customFormat="1" x14ac:dyDescent="0.35"/>
    <row r="61492" s="8" customFormat="1" x14ac:dyDescent="0.35"/>
    <row r="61493" s="8" customFormat="1" x14ac:dyDescent="0.35"/>
    <row r="61494" s="8" customFormat="1" x14ac:dyDescent="0.35"/>
    <row r="61495" s="8" customFormat="1" x14ac:dyDescent="0.35"/>
    <row r="61496" s="8" customFormat="1" x14ac:dyDescent="0.35"/>
    <row r="61497" s="8" customFormat="1" x14ac:dyDescent="0.35"/>
    <row r="61498" s="8" customFormat="1" x14ac:dyDescent="0.35"/>
    <row r="61499" s="8" customFormat="1" x14ac:dyDescent="0.35"/>
    <row r="61500" s="8" customFormat="1" x14ac:dyDescent="0.35"/>
    <row r="61501" s="8" customFormat="1" x14ac:dyDescent="0.35"/>
    <row r="61502" s="8" customFormat="1" x14ac:dyDescent="0.35"/>
    <row r="61503" s="8" customFormat="1" x14ac:dyDescent="0.35"/>
    <row r="61504" s="8" customFormat="1" x14ac:dyDescent="0.35"/>
    <row r="61505" s="8" customFormat="1" x14ac:dyDescent="0.35"/>
    <row r="61506" s="8" customFormat="1" x14ac:dyDescent="0.35"/>
    <row r="61507" s="8" customFormat="1" x14ac:dyDescent="0.35"/>
    <row r="61508" s="8" customFormat="1" x14ac:dyDescent="0.35"/>
    <row r="61509" s="8" customFormat="1" x14ac:dyDescent="0.35"/>
    <row r="61510" s="8" customFormat="1" x14ac:dyDescent="0.35"/>
    <row r="61511" s="8" customFormat="1" x14ac:dyDescent="0.35"/>
    <row r="61512" s="8" customFormat="1" x14ac:dyDescent="0.35"/>
    <row r="61513" s="8" customFormat="1" x14ac:dyDescent="0.35"/>
    <row r="61514" s="8" customFormat="1" x14ac:dyDescent="0.35"/>
    <row r="61515" s="8" customFormat="1" x14ac:dyDescent="0.35"/>
    <row r="61516" s="8" customFormat="1" x14ac:dyDescent="0.35"/>
    <row r="61517" s="8" customFormat="1" x14ac:dyDescent="0.35"/>
    <row r="61518" s="8" customFormat="1" x14ac:dyDescent="0.35"/>
    <row r="61519" s="8" customFormat="1" x14ac:dyDescent="0.35"/>
    <row r="61520" s="8" customFormat="1" x14ac:dyDescent="0.35"/>
    <row r="61521" s="8" customFormat="1" x14ac:dyDescent="0.35"/>
    <row r="61522" s="8" customFormat="1" x14ac:dyDescent="0.35"/>
    <row r="61523" s="8" customFormat="1" x14ac:dyDescent="0.35"/>
    <row r="61524" s="8" customFormat="1" x14ac:dyDescent="0.35"/>
    <row r="61525" s="8" customFormat="1" x14ac:dyDescent="0.35"/>
    <row r="61526" s="8" customFormat="1" x14ac:dyDescent="0.35"/>
    <row r="61527" s="8" customFormat="1" x14ac:dyDescent="0.35"/>
    <row r="61528" s="8" customFormat="1" x14ac:dyDescent="0.35"/>
    <row r="61529" s="8" customFormat="1" x14ac:dyDescent="0.35"/>
    <row r="61530" s="8" customFormat="1" x14ac:dyDescent="0.35"/>
    <row r="61531" s="8" customFormat="1" x14ac:dyDescent="0.35"/>
    <row r="61532" s="8" customFormat="1" x14ac:dyDescent="0.35"/>
    <row r="61533" s="8" customFormat="1" x14ac:dyDescent="0.35"/>
    <row r="61534" s="8" customFormat="1" x14ac:dyDescent="0.35"/>
    <row r="61535" s="8" customFormat="1" x14ac:dyDescent="0.35"/>
    <row r="61536" s="8" customFormat="1" x14ac:dyDescent="0.35"/>
    <row r="61537" s="8" customFormat="1" x14ac:dyDescent="0.35"/>
    <row r="61538" s="8" customFormat="1" x14ac:dyDescent="0.35"/>
    <row r="61539" s="8" customFormat="1" x14ac:dyDescent="0.35"/>
    <row r="61540" s="8" customFormat="1" x14ac:dyDescent="0.35"/>
    <row r="61541" s="8" customFormat="1" x14ac:dyDescent="0.35"/>
    <row r="61542" s="8" customFormat="1" x14ac:dyDescent="0.35"/>
    <row r="61543" s="8" customFormat="1" x14ac:dyDescent="0.35"/>
    <row r="61544" s="8" customFormat="1" x14ac:dyDescent="0.35"/>
    <row r="61545" s="8" customFormat="1" x14ac:dyDescent="0.35"/>
    <row r="61546" s="8" customFormat="1" x14ac:dyDescent="0.35"/>
    <row r="61547" s="8" customFormat="1" x14ac:dyDescent="0.35"/>
    <row r="61548" s="8" customFormat="1" x14ac:dyDescent="0.35"/>
    <row r="61549" s="8" customFormat="1" x14ac:dyDescent="0.35"/>
    <row r="61550" s="8" customFormat="1" x14ac:dyDescent="0.35"/>
    <row r="61551" s="8" customFormat="1" x14ac:dyDescent="0.35"/>
    <row r="61552" s="8" customFormat="1" x14ac:dyDescent="0.35"/>
    <row r="61553" s="8" customFormat="1" x14ac:dyDescent="0.35"/>
    <row r="61554" s="8" customFormat="1" x14ac:dyDescent="0.35"/>
    <row r="61555" s="8" customFormat="1" x14ac:dyDescent="0.35"/>
    <row r="61556" s="8" customFormat="1" x14ac:dyDescent="0.35"/>
    <row r="61557" s="8" customFormat="1" x14ac:dyDescent="0.35"/>
    <row r="61558" s="8" customFormat="1" x14ac:dyDescent="0.35"/>
    <row r="61559" s="8" customFormat="1" x14ac:dyDescent="0.35"/>
    <row r="61560" s="8" customFormat="1" x14ac:dyDescent="0.35"/>
    <row r="61561" s="8" customFormat="1" x14ac:dyDescent="0.35"/>
    <row r="61562" s="8" customFormat="1" x14ac:dyDescent="0.35"/>
    <row r="61563" s="8" customFormat="1" x14ac:dyDescent="0.35"/>
    <row r="61564" s="8" customFormat="1" x14ac:dyDescent="0.35"/>
    <row r="61565" s="8" customFormat="1" x14ac:dyDescent="0.35"/>
    <row r="61566" s="8" customFormat="1" x14ac:dyDescent="0.35"/>
    <row r="61567" s="8" customFormat="1" x14ac:dyDescent="0.35"/>
    <row r="61568" s="8" customFormat="1" x14ac:dyDescent="0.35"/>
    <row r="61569" s="8" customFormat="1" x14ac:dyDescent="0.35"/>
    <row r="61570" s="8" customFormat="1" x14ac:dyDescent="0.35"/>
    <row r="61571" s="8" customFormat="1" x14ac:dyDescent="0.35"/>
    <row r="61572" s="8" customFormat="1" x14ac:dyDescent="0.35"/>
    <row r="61573" s="8" customFormat="1" x14ac:dyDescent="0.35"/>
    <row r="61574" s="8" customFormat="1" x14ac:dyDescent="0.35"/>
    <row r="61575" s="8" customFormat="1" x14ac:dyDescent="0.35"/>
    <row r="61576" s="8" customFormat="1" x14ac:dyDescent="0.35"/>
    <row r="61577" s="8" customFormat="1" x14ac:dyDescent="0.35"/>
    <row r="61578" s="8" customFormat="1" x14ac:dyDescent="0.35"/>
    <row r="61579" s="8" customFormat="1" x14ac:dyDescent="0.35"/>
    <row r="61580" s="8" customFormat="1" x14ac:dyDescent="0.35"/>
    <row r="61581" s="8" customFormat="1" x14ac:dyDescent="0.35"/>
    <row r="61582" s="8" customFormat="1" x14ac:dyDescent="0.35"/>
    <row r="61583" s="8" customFormat="1" x14ac:dyDescent="0.35"/>
    <row r="61584" s="8" customFormat="1" x14ac:dyDescent="0.35"/>
    <row r="61585" s="8" customFormat="1" x14ac:dyDescent="0.35"/>
    <row r="61586" s="8" customFormat="1" x14ac:dyDescent="0.35"/>
    <row r="61587" s="8" customFormat="1" x14ac:dyDescent="0.35"/>
    <row r="61588" s="8" customFormat="1" x14ac:dyDescent="0.35"/>
    <row r="61589" s="8" customFormat="1" x14ac:dyDescent="0.35"/>
    <row r="61590" s="8" customFormat="1" x14ac:dyDescent="0.35"/>
    <row r="61591" s="8" customFormat="1" x14ac:dyDescent="0.35"/>
    <row r="61592" s="8" customFormat="1" x14ac:dyDescent="0.35"/>
    <row r="61593" s="8" customFormat="1" x14ac:dyDescent="0.35"/>
    <row r="61594" s="8" customFormat="1" x14ac:dyDescent="0.35"/>
    <row r="61595" s="8" customFormat="1" x14ac:dyDescent="0.35"/>
    <row r="61596" s="8" customFormat="1" x14ac:dyDescent="0.35"/>
    <row r="61597" s="8" customFormat="1" x14ac:dyDescent="0.35"/>
    <row r="61598" s="8" customFormat="1" x14ac:dyDescent="0.35"/>
    <row r="61599" s="8" customFormat="1" x14ac:dyDescent="0.35"/>
    <row r="61600" s="8" customFormat="1" x14ac:dyDescent="0.35"/>
    <row r="61601" s="8" customFormat="1" x14ac:dyDescent="0.35"/>
    <row r="61602" s="8" customFormat="1" x14ac:dyDescent="0.35"/>
    <row r="61603" s="8" customFormat="1" x14ac:dyDescent="0.35"/>
    <row r="61604" s="8" customFormat="1" x14ac:dyDescent="0.35"/>
    <row r="61605" s="8" customFormat="1" x14ac:dyDescent="0.35"/>
    <row r="61606" s="8" customFormat="1" x14ac:dyDescent="0.35"/>
    <row r="61607" s="8" customFormat="1" x14ac:dyDescent="0.35"/>
    <row r="61608" s="8" customFormat="1" x14ac:dyDescent="0.35"/>
    <row r="61609" s="8" customFormat="1" x14ac:dyDescent="0.35"/>
    <row r="61610" s="8" customFormat="1" x14ac:dyDescent="0.35"/>
    <row r="61611" s="8" customFormat="1" x14ac:dyDescent="0.35"/>
    <row r="61612" s="8" customFormat="1" x14ac:dyDescent="0.35"/>
    <row r="61613" s="8" customFormat="1" x14ac:dyDescent="0.35"/>
    <row r="61614" s="8" customFormat="1" x14ac:dyDescent="0.35"/>
    <row r="61615" s="8" customFormat="1" x14ac:dyDescent="0.35"/>
    <row r="61616" s="8" customFormat="1" x14ac:dyDescent="0.35"/>
    <row r="61617" s="8" customFormat="1" x14ac:dyDescent="0.35"/>
    <row r="61618" s="8" customFormat="1" x14ac:dyDescent="0.35"/>
    <row r="61619" s="8" customFormat="1" x14ac:dyDescent="0.35"/>
    <row r="61620" s="8" customFormat="1" x14ac:dyDescent="0.35"/>
    <row r="61621" s="8" customFormat="1" x14ac:dyDescent="0.35"/>
    <row r="61622" s="8" customFormat="1" x14ac:dyDescent="0.35"/>
    <row r="61623" s="8" customFormat="1" x14ac:dyDescent="0.35"/>
    <row r="61624" s="8" customFormat="1" x14ac:dyDescent="0.35"/>
    <row r="61625" s="8" customFormat="1" x14ac:dyDescent="0.35"/>
    <row r="61626" s="8" customFormat="1" x14ac:dyDescent="0.35"/>
    <row r="61627" s="8" customFormat="1" x14ac:dyDescent="0.35"/>
    <row r="61628" s="8" customFormat="1" x14ac:dyDescent="0.35"/>
    <row r="61629" s="8" customFormat="1" x14ac:dyDescent="0.35"/>
    <row r="61630" s="8" customFormat="1" x14ac:dyDescent="0.35"/>
    <row r="61631" s="8" customFormat="1" x14ac:dyDescent="0.35"/>
    <row r="61632" s="8" customFormat="1" x14ac:dyDescent="0.35"/>
    <row r="61633" s="8" customFormat="1" x14ac:dyDescent="0.35"/>
    <row r="61634" s="8" customFormat="1" x14ac:dyDescent="0.35"/>
    <row r="61635" s="8" customFormat="1" x14ac:dyDescent="0.35"/>
    <row r="61636" s="8" customFormat="1" x14ac:dyDescent="0.35"/>
    <row r="61637" s="8" customFormat="1" x14ac:dyDescent="0.35"/>
    <row r="61638" s="8" customFormat="1" x14ac:dyDescent="0.35"/>
    <row r="61639" s="8" customFormat="1" x14ac:dyDescent="0.35"/>
    <row r="61640" s="8" customFormat="1" x14ac:dyDescent="0.35"/>
    <row r="61641" s="8" customFormat="1" x14ac:dyDescent="0.35"/>
    <row r="61642" s="8" customFormat="1" x14ac:dyDescent="0.35"/>
    <row r="61643" s="8" customFormat="1" x14ac:dyDescent="0.35"/>
    <row r="61644" s="8" customFormat="1" x14ac:dyDescent="0.35"/>
    <row r="61645" s="8" customFormat="1" x14ac:dyDescent="0.35"/>
    <row r="61646" s="8" customFormat="1" x14ac:dyDescent="0.35"/>
    <row r="61647" s="8" customFormat="1" x14ac:dyDescent="0.35"/>
    <row r="61648" s="8" customFormat="1" x14ac:dyDescent="0.35"/>
    <row r="61649" s="8" customFormat="1" x14ac:dyDescent="0.35"/>
    <row r="61650" s="8" customFormat="1" x14ac:dyDescent="0.35"/>
    <row r="61651" s="8" customFormat="1" x14ac:dyDescent="0.35"/>
    <row r="61652" s="8" customFormat="1" x14ac:dyDescent="0.35"/>
    <row r="61653" s="8" customFormat="1" x14ac:dyDescent="0.35"/>
    <row r="61654" s="8" customFormat="1" x14ac:dyDescent="0.35"/>
    <row r="61655" s="8" customFormat="1" x14ac:dyDescent="0.35"/>
    <row r="61656" s="8" customFormat="1" x14ac:dyDescent="0.35"/>
    <row r="61657" s="8" customFormat="1" x14ac:dyDescent="0.35"/>
    <row r="61658" s="8" customFormat="1" x14ac:dyDescent="0.35"/>
    <row r="61659" s="8" customFormat="1" x14ac:dyDescent="0.35"/>
    <row r="61660" s="8" customFormat="1" x14ac:dyDescent="0.35"/>
    <row r="61661" s="8" customFormat="1" x14ac:dyDescent="0.35"/>
    <row r="61662" s="8" customFormat="1" x14ac:dyDescent="0.35"/>
    <row r="61663" s="8" customFormat="1" x14ac:dyDescent="0.35"/>
    <row r="61664" s="8" customFormat="1" x14ac:dyDescent="0.35"/>
    <row r="61665" s="8" customFormat="1" x14ac:dyDescent="0.35"/>
    <row r="61666" s="8" customFormat="1" x14ac:dyDescent="0.35"/>
    <row r="61667" s="8" customFormat="1" x14ac:dyDescent="0.35"/>
    <row r="61668" s="8" customFormat="1" x14ac:dyDescent="0.35"/>
    <row r="61669" s="8" customFormat="1" x14ac:dyDescent="0.35"/>
    <row r="61670" s="8" customFormat="1" x14ac:dyDescent="0.35"/>
    <row r="61671" s="8" customFormat="1" x14ac:dyDescent="0.35"/>
    <row r="61672" s="8" customFormat="1" x14ac:dyDescent="0.35"/>
    <row r="61673" s="8" customFormat="1" x14ac:dyDescent="0.35"/>
    <row r="61674" s="8" customFormat="1" x14ac:dyDescent="0.35"/>
    <row r="61675" s="8" customFormat="1" x14ac:dyDescent="0.35"/>
    <row r="61676" s="8" customFormat="1" x14ac:dyDescent="0.35"/>
    <row r="61677" s="8" customFormat="1" x14ac:dyDescent="0.35"/>
    <row r="61678" s="8" customFormat="1" x14ac:dyDescent="0.35"/>
    <row r="61679" s="8" customFormat="1" x14ac:dyDescent="0.35"/>
    <row r="61680" s="8" customFormat="1" x14ac:dyDescent="0.35"/>
    <row r="61681" s="8" customFormat="1" x14ac:dyDescent="0.35"/>
    <row r="61682" s="8" customFormat="1" x14ac:dyDescent="0.35"/>
    <row r="61683" s="8" customFormat="1" x14ac:dyDescent="0.35"/>
    <row r="61684" s="8" customFormat="1" x14ac:dyDescent="0.35"/>
    <row r="61685" s="8" customFormat="1" x14ac:dyDescent="0.35"/>
    <row r="61686" s="8" customFormat="1" x14ac:dyDescent="0.35"/>
    <row r="61687" s="8" customFormat="1" x14ac:dyDescent="0.35"/>
    <row r="61688" s="8" customFormat="1" x14ac:dyDescent="0.35"/>
    <row r="61689" s="8" customFormat="1" x14ac:dyDescent="0.35"/>
    <row r="61690" s="8" customFormat="1" x14ac:dyDescent="0.35"/>
    <row r="61691" s="8" customFormat="1" x14ac:dyDescent="0.35"/>
    <row r="61692" s="8" customFormat="1" x14ac:dyDescent="0.35"/>
    <row r="61693" s="8" customFormat="1" x14ac:dyDescent="0.35"/>
    <row r="61694" s="8" customFormat="1" x14ac:dyDescent="0.35"/>
    <row r="61695" s="8" customFormat="1" x14ac:dyDescent="0.35"/>
    <row r="61696" s="8" customFormat="1" x14ac:dyDescent="0.35"/>
    <row r="61697" s="8" customFormat="1" x14ac:dyDescent="0.35"/>
    <row r="61698" s="8" customFormat="1" x14ac:dyDescent="0.35"/>
    <row r="61699" s="8" customFormat="1" x14ac:dyDescent="0.35"/>
    <row r="61700" s="8" customFormat="1" x14ac:dyDescent="0.35"/>
    <row r="61701" s="8" customFormat="1" x14ac:dyDescent="0.35"/>
    <row r="61702" s="8" customFormat="1" x14ac:dyDescent="0.35"/>
    <row r="61703" s="8" customFormat="1" x14ac:dyDescent="0.35"/>
    <row r="61704" s="8" customFormat="1" x14ac:dyDescent="0.35"/>
    <row r="61705" s="8" customFormat="1" x14ac:dyDescent="0.35"/>
    <row r="61706" s="8" customFormat="1" x14ac:dyDescent="0.35"/>
    <row r="61707" s="8" customFormat="1" x14ac:dyDescent="0.35"/>
    <row r="61708" s="8" customFormat="1" x14ac:dyDescent="0.35"/>
    <row r="61709" s="8" customFormat="1" x14ac:dyDescent="0.35"/>
    <row r="61710" s="8" customFormat="1" x14ac:dyDescent="0.35"/>
    <row r="61711" s="8" customFormat="1" x14ac:dyDescent="0.35"/>
    <row r="61712" s="8" customFormat="1" x14ac:dyDescent="0.35"/>
    <row r="61713" s="8" customFormat="1" x14ac:dyDescent="0.35"/>
    <row r="61714" s="8" customFormat="1" x14ac:dyDescent="0.35"/>
    <row r="61715" s="8" customFormat="1" x14ac:dyDescent="0.35"/>
    <row r="61716" s="8" customFormat="1" x14ac:dyDescent="0.35"/>
    <row r="61717" s="8" customFormat="1" x14ac:dyDescent="0.35"/>
    <row r="61718" s="8" customFormat="1" x14ac:dyDescent="0.35"/>
    <row r="61719" s="8" customFormat="1" x14ac:dyDescent="0.35"/>
    <row r="61720" s="8" customFormat="1" x14ac:dyDescent="0.35"/>
    <row r="61721" s="8" customFormat="1" x14ac:dyDescent="0.35"/>
    <row r="61722" s="8" customFormat="1" x14ac:dyDescent="0.35"/>
    <row r="61723" s="8" customFormat="1" x14ac:dyDescent="0.35"/>
    <row r="61724" s="8" customFormat="1" x14ac:dyDescent="0.35"/>
    <row r="61725" s="8" customFormat="1" x14ac:dyDescent="0.35"/>
    <row r="61726" s="8" customFormat="1" x14ac:dyDescent="0.35"/>
    <row r="61727" s="8" customFormat="1" x14ac:dyDescent="0.35"/>
    <row r="61728" s="8" customFormat="1" x14ac:dyDescent="0.35"/>
    <row r="61729" s="8" customFormat="1" x14ac:dyDescent="0.35"/>
    <row r="61730" s="8" customFormat="1" x14ac:dyDescent="0.35"/>
    <row r="61731" s="8" customFormat="1" x14ac:dyDescent="0.35"/>
    <row r="61732" s="8" customFormat="1" x14ac:dyDescent="0.35"/>
    <row r="61733" s="8" customFormat="1" x14ac:dyDescent="0.35"/>
    <row r="61734" s="8" customFormat="1" x14ac:dyDescent="0.35"/>
    <row r="61735" s="8" customFormat="1" x14ac:dyDescent="0.35"/>
    <row r="61736" s="8" customFormat="1" x14ac:dyDescent="0.35"/>
    <row r="61737" s="8" customFormat="1" x14ac:dyDescent="0.35"/>
    <row r="61738" s="8" customFormat="1" x14ac:dyDescent="0.35"/>
    <row r="61739" s="8" customFormat="1" x14ac:dyDescent="0.35"/>
    <row r="61740" s="8" customFormat="1" x14ac:dyDescent="0.35"/>
    <row r="61741" s="8" customFormat="1" x14ac:dyDescent="0.35"/>
    <row r="61742" s="8" customFormat="1" x14ac:dyDescent="0.35"/>
    <row r="61743" s="8" customFormat="1" x14ac:dyDescent="0.35"/>
    <row r="61744" s="8" customFormat="1" x14ac:dyDescent="0.35"/>
    <row r="61745" s="8" customFormat="1" x14ac:dyDescent="0.35"/>
    <row r="61746" s="8" customFormat="1" x14ac:dyDescent="0.35"/>
    <row r="61747" s="8" customFormat="1" x14ac:dyDescent="0.35"/>
    <row r="61748" s="8" customFormat="1" x14ac:dyDescent="0.35"/>
    <row r="61749" s="8" customFormat="1" x14ac:dyDescent="0.35"/>
    <row r="61750" s="8" customFormat="1" x14ac:dyDescent="0.35"/>
    <row r="61751" s="8" customFormat="1" x14ac:dyDescent="0.35"/>
    <row r="61752" s="8" customFormat="1" x14ac:dyDescent="0.35"/>
    <row r="61753" s="8" customFormat="1" x14ac:dyDescent="0.35"/>
    <row r="61754" s="8" customFormat="1" x14ac:dyDescent="0.35"/>
    <row r="61755" s="8" customFormat="1" x14ac:dyDescent="0.35"/>
    <row r="61756" s="8" customFormat="1" x14ac:dyDescent="0.35"/>
    <row r="61757" s="8" customFormat="1" x14ac:dyDescent="0.35"/>
    <row r="61758" s="8" customFormat="1" x14ac:dyDescent="0.35"/>
    <row r="61759" s="8" customFormat="1" x14ac:dyDescent="0.35"/>
    <row r="61760" s="8" customFormat="1" x14ac:dyDescent="0.35"/>
    <row r="61761" s="8" customFormat="1" x14ac:dyDescent="0.35"/>
    <row r="61762" s="8" customFormat="1" x14ac:dyDescent="0.35"/>
    <row r="61763" s="8" customFormat="1" x14ac:dyDescent="0.35"/>
    <row r="61764" s="8" customFormat="1" x14ac:dyDescent="0.35"/>
    <row r="61765" s="8" customFormat="1" x14ac:dyDescent="0.35"/>
    <row r="61766" s="8" customFormat="1" x14ac:dyDescent="0.35"/>
    <row r="61767" s="8" customFormat="1" x14ac:dyDescent="0.35"/>
    <row r="61768" s="8" customFormat="1" x14ac:dyDescent="0.35"/>
    <row r="61769" s="8" customFormat="1" x14ac:dyDescent="0.35"/>
    <row r="61770" s="8" customFormat="1" x14ac:dyDescent="0.35"/>
    <row r="61771" s="8" customFormat="1" x14ac:dyDescent="0.35"/>
    <row r="61772" s="8" customFormat="1" x14ac:dyDescent="0.35"/>
    <row r="61773" s="8" customFormat="1" x14ac:dyDescent="0.35"/>
    <row r="61774" s="8" customFormat="1" x14ac:dyDescent="0.35"/>
    <row r="61775" s="8" customFormat="1" x14ac:dyDescent="0.35"/>
    <row r="61776" s="8" customFormat="1" x14ac:dyDescent="0.35"/>
    <row r="61777" s="8" customFormat="1" x14ac:dyDescent="0.35"/>
    <row r="61778" s="8" customFormat="1" x14ac:dyDescent="0.35"/>
    <row r="61779" s="8" customFormat="1" x14ac:dyDescent="0.35"/>
    <row r="61780" s="8" customFormat="1" x14ac:dyDescent="0.35"/>
    <row r="61781" s="8" customFormat="1" x14ac:dyDescent="0.35"/>
    <row r="61782" s="8" customFormat="1" x14ac:dyDescent="0.35"/>
    <row r="61783" s="8" customFormat="1" x14ac:dyDescent="0.35"/>
    <row r="61784" s="8" customFormat="1" x14ac:dyDescent="0.35"/>
    <row r="61785" s="8" customFormat="1" x14ac:dyDescent="0.35"/>
    <row r="61786" s="8" customFormat="1" x14ac:dyDescent="0.35"/>
    <row r="61787" s="8" customFormat="1" x14ac:dyDescent="0.35"/>
    <row r="61788" s="8" customFormat="1" x14ac:dyDescent="0.35"/>
    <row r="61789" s="8" customFormat="1" x14ac:dyDescent="0.35"/>
    <row r="61790" s="8" customFormat="1" x14ac:dyDescent="0.35"/>
    <row r="61791" s="8" customFormat="1" x14ac:dyDescent="0.35"/>
    <row r="61792" s="8" customFormat="1" x14ac:dyDescent="0.35"/>
    <row r="61793" s="8" customFormat="1" x14ac:dyDescent="0.35"/>
    <row r="61794" s="8" customFormat="1" x14ac:dyDescent="0.35"/>
    <row r="61795" s="8" customFormat="1" x14ac:dyDescent="0.35"/>
    <row r="61796" s="8" customFormat="1" x14ac:dyDescent="0.35"/>
    <row r="61797" s="8" customFormat="1" x14ac:dyDescent="0.35"/>
    <row r="61798" s="8" customFormat="1" x14ac:dyDescent="0.35"/>
    <row r="61799" s="8" customFormat="1" x14ac:dyDescent="0.35"/>
    <row r="61800" s="8" customFormat="1" x14ac:dyDescent="0.35"/>
    <row r="61801" s="8" customFormat="1" x14ac:dyDescent="0.35"/>
    <row r="61802" s="8" customFormat="1" x14ac:dyDescent="0.35"/>
    <row r="61803" s="8" customFormat="1" x14ac:dyDescent="0.35"/>
    <row r="61804" s="8" customFormat="1" x14ac:dyDescent="0.35"/>
    <row r="61805" s="8" customFormat="1" x14ac:dyDescent="0.35"/>
    <row r="61806" s="8" customFormat="1" x14ac:dyDescent="0.35"/>
    <row r="61807" s="8" customFormat="1" x14ac:dyDescent="0.35"/>
    <row r="61808" s="8" customFormat="1" x14ac:dyDescent="0.35"/>
    <row r="61809" s="8" customFormat="1" x14ac:dyDescent="0.35"/>
    <row r="61810" s="8" customFormat="1" x14ac:dyDescent="0.35"/>
    <row r="61811" s="8" customFormat="1" x14ac:dyDescent="0.35"/>
    <row r="61812" s="8" customFormat="1" x14ac:dyDescent="0.35"/>
    <row r="61813" s="8" customFormat="1" x14ac:dyDescent="0.35"/>
    <row r="61814" s="8" customFormat="1" x14ac:dyDescent="0.35"/>
    <row r="61815" s="8" customFormat="1" x14ac:dyDescent="0.35"/>
    <row r="61816" s="8" customFormat="1" x14ac:dyDescent="0.35"/>
    <row r="61817" s="8" customFormat="1" x14ac:dyDescent="0.35"/>
    <row r="61818" s="8" customFormat="1" x14ac:dyDescent="0.35"/>
    <row r="61819" s="8" customFormat="1" x14ac:dyDescent="0.35"/>
    <row r="61820" s="8" customFormat="1" x14ac:dyDescent="0.35"/>
    <row r="61821" s="8" customFormat="1" x14ac:dyDescent="0.35"/>
    <row r="61822" s="8" customFormat="1" x14ac:dyDescent="0.35"/>
    <row r="61823" s="8" customFormat="1" x14ac:dyDescent="0.35"/>
    <row r="61824" s="8" customFormat="1" x14ac:dyDescent="0.35"/>
    <row r="61825" s="8" customFormat="1" x14ac:dyDescent="0.35"/>
    <row r="61826" s="8" customFormat="1" x14ac:dyDescent="0.35"/>
    <row r="61827" s="8" customFormat="1" x14ac:dyDescent="0.35"/>
    <row r="61828" s="8" customFormat="1" x14ac:dyDescent="0.35"/>
    <row r="61829" s="8" customFormat="1" x14ac:dyDescent="0.35"/>
    <row r="61830" s="8" customFormat="1" x14ac:dyDescent="0.35"/>
    <row r="61831" s="8" customFormat="1" x14ac:dyDescent="0.35"/>
    <row r="61832" s="8" customFormat="1" x14ac:dyDescent="0.35"/>
    <row r="61833" s="8" customFormat="1" x14ac:dyDescent="0.35"/>
    <row r="61834" s="8" customFormat="1" x14ac:dyDescent="0.35"/>
    <row r="61835" s="8" customFormat="1" x14ac:dyDescent="0.35"/>
    <row r="61836" s="8" customFormat="1" x14ac:dyDescent="0.35"/>
    <row r="61837" s="8" customFormat="1" x14ac:dyDescent="0.35"/>
    <row r="61838" s="8" customFormat="1" x14ac:dyDescent="0.35"/>
    <row r="61839" s="8" customFormat="1" x14ac:dyDescent="0.35"/>
    <row r="61840" s="8" customFormat="1" x14ac:dyDescent="0.35"/>
    <row r="61841" s="8" customFormat="1" x14ac:dyDescent="0.35"/>
    <row r="61842" s="8" customFormat="1" x14ac:dyDescent="0.35"/>
    <row r="61843" s="8" customFormat="1" x14ac:dyDescent="0.35"/>
    <row r="61844" s="8" customFormat="1" x14ac:dyDescent="0.35"/>
    <row r="61845" s="8" customFormat="1" x14ac:dyDescent="0.35"/>
    <row r="61846" s="8" customFormat="1" x14ac:dyDescent="0.35"/>
    <row r="61847" s="8" customFormat="1" x14ac:dyDescent="0.35"/>
    <row r="61848" s="8" customFormat="1" x14ac:dyDescent="0.35"/>
    <row r="61849" s="8" customFormat="1" x14ac:dyDescent="0.35"/>
    <row r="61850" s="8" customFormat="1" x14ac:dyDescent="0.35"/>
    <row r="61851" s="8" customFormat="1" x14ac:dyDescent="0.35"/>
    <row r="61852" s="8" customFormat="1" x14ac:dyDescent="0.35"/>
    <row r="61853" s="8" customFormat="1" x14ac:dyDescent="0.35"/>
    <row r="61854" s="8" customFormat="1" x14ac:dyDescent="0.35"/>
    <row r="61855" s="8" customFormat="1" x14ac:dyDescent="0.35"/>
    <row r="61856" s="8" customFormat="1" x14ac:dyDescent="0.35"/>
    <row r="61857" s="8" customFormat="1" x14ac:dyDescent="0.35"/>
    <row r="61858" s="8" customFormat="1" x14ac:dyDescent="0.35"/>
    <row r="61859" s="8" customFormat="1" x14ac:dyDescent="0.35"/>
    <row r="61860" s="8" customFormat="1" x14ac:dyDescent="0.35"/>
    <row r="61861" s="8" customFormat="1" x14ac:dyDescent="0.35"/>
    <row r="61862" s="8" customFormat="1" x14ac:dyDescent="0.35"/>
    <row r="61863" s="8" customFormat="1" x14ac:dyDescent="0.35"/>
    <row r="61864" s="8" customFormat="1" x14ac:dyDescent="0.35"/>
    <row r="61865" s="8" customFormat="1" x14ac:dyDescent="0.35"/>
    <row r="61866" s="8" customFormat="1" x14ac:dyDescent="0.35"/>
    <row r="61867" s="8" customFormat="1" x14ac:dyDescent="0.35"/>
    <row r="61868" s="8" customFormat="1" x14ac:dyDescent="0.35"/>
    <row r="61869" s="8" customFormat="1" x14ac:dyDescent="0.35"/>
    <row r="61870" s="8" customFormat="1" x14ac:dyDescent="0.35"/>
    <row r="61871" s="8" customFormat="1" x14ac:dyDescent="0.35"/>
    <row r="61872" s="8" customFormat="1" x14ac:dyDescent="0.35"/>
    <row r="61873" s="8" customFormat="1" x14ac:dyDescent="0.35"/>
    <row r="61874" s="8" customFormat="1" x14ac:dyDescent="0.35"/>
    <row r="61875" s="8" customFormat="1" x14ac:dyDescent="0.35"/>
    <row r="61876" s="8" customFormat="1" x14ac:dyDescent="0.35"/>
    <row r="61877" s="8" customFormat="1" x14ac:dyDescent="0.35"/>
    <row r="61878" s="8" customFormat="1" x14ac:dyDescent="0.35"/>
    <row r="61879" s="8" customFormat="1" x14ac:dyDescent="0.35"/>
    <row r="61880" s="8" customFormat="1" x14ac:dyDescent="0.35"/>
    <row r="61881" s="8" customFormat="1" x14ac:dyDescent="0.35"/>
    <row r="61882" s="8" customFormat="1" x14ac:dyDescent="0.35"/>
    <row r="61883" s="8" customFormat="1" x14ac:dyDescent="0.35"/>
    <row r="61884" s="8" customFormat="1" x14ac:dyDescent="0.35"/>
    <row r="61885" s="8" customFormat="1" x14ac:dyDescent="0.35"/>
    <row r="61886" s="8" customFormat="1" x14ac:dyDescent="0.35"/>
    <row r="61887" s="8" customFormat="1" x14ac:dyDescent="0.35"/>
    <row r="61888" s="8" customFormat="1" x14ac:dyDescent="0.35"/>
    <row r="61889" s="8" customFormat="1" x14ac:dyDescent="0.35"/>
    <row r="61890" s="8" customFormat="1" x14ac:dyDescent="0.35"/>
    <row r="61891" s="8" customFormat="1" x14ac:dyDescent="0.35"/>
    <row r="61892" s="8" customFormat="1" x14ac:dyDescent="0.35"/>
    <row r="61893" s="8" customFormat="1" x14ac:dyDescent="0.35"/>
    <row r="61894" s="8" customFormat="1" x14ac:dyDescent="0.35"/>
    <row r="61895" s="8" customFormat="1" x14ac:dyDescent="0.35"/>
    <row r="61896" s="8" customFormat="1" x14ac:dyDescent="0.35"/>
    <row r="61897" s="8" customFormat="1" x14ac:dyDescent="0.35"/>
    <row r="61898" s="8" customFormat="1" x14ac:dyDescent="0.35"/>
    <row r="61899" s="8" customFormat="1" x14ac:dyDescent="0.35"/>
    <row r="61900" s="8" customFormat="1" x14ac:dyDescent="0.35"/>
    <row r="61901" s="8" customFormat="1" x14ac:dyDescent="0.35"/>
    <row r="61902" s="8" customFormat="1" x14ac:dyDescent="0.35"/>
    <row r="61903" s="8" customFormat="1" x14ac:dyDescent="0.35"/>
    <row r="61904" s="8" customFormat="1" x14ac:dyDescent="0.35"/>
    <row r="61905" s="8" customFormat="1" x14ac:dyDescent="0.35"/>
    <row r="61906" s="8" customFormat="1" x14ac:dyDescent="0.35"/>
    <row r="61907" s="8" customFormat="1" x14ac:dyDescent="0.35"/>
    <row r="61908" s="8" customFormat="1" x14ac:dyDescent="0.35"/>
    <row r="61909" s="8" customFormat="1" x14ac:dyDescent="0.35"/>
    <row r="61910" s="8" customFormat="1" x14ac:dyDescent="0.35"/>
    <row r="61911" s="8" customFormat="1" x14ac:dyDescent="0.35"/>
    <row r="61912" s="8" customFormat="1" x14ac:dyDescent="0.35"/>
    <row r="61913" s="8" customFormat="1" x14ac:dyDescent="0.35"/>
    <row r="61914" s="8" customFormat="1" x14ac:dyDescent="0.35"/>
    <row r="61915" s="8" customFormat="1" x14ac:dyDescent="0.35"/>
    <row r="61916" s="8" customFormat="1" x14ac:dyDescent="0.35"/>
    <row r="61917" s="8" customFormat="1" x14ac:dyDescent="0.35"/>
    <row r="61918" s="8" customFormat="1" x14ac:dyDescent="0.35"/>
    <row r="61919" s="8" customFormat="1" x14ac:dyDescent="0.35"/>
    <row r="61920" s="8" customFormat="1" x14ac:dyDescent="0.35"/>
    <row r="61921" s="8" customFormat="1" x14ac:dyDescent="0.35"/>
    <row r="61922" s="8" customFormat="1" x14ac:dyDescent="0.35"/>
    <row r="61923" s="8" customFormat="1" x14ac:dyDescent="0.35"/>
    <row r="61924" s="8" customFormat="1" x14ac:dyDescent="0.35"/>
    <row r="61925" s="8" customFormat="1" x14ac:dyDescent="0.35"/>
    <row r="61926" s="8" customFormat="1" x14ac:dyDescent="0.35"/>
    <row r="61927" s="8" customFormat="1" x14ac:dyDescent="0.35"/>
    <row r="61928" s="8" customFormat="1" x14ac:dyDescent="0.35"/>
    <row r="61929" s="8" customFormat="1" x14ac:dyDescent="0.35"/>
    <row r="61930" s="8" customFormat="1" x14ac:dyDescent="0.35"/>
    <row r="61931" s="8" customFormat="1" x14ac:dyDescent="0.35"/>
    <row r="61932" s="8" customFormat="1" x14ac:dyDescent="0.35"/>
    <row r="61933" s="8" customFormat="1" x14ac:dyDescent="0.35"/>
    <row r="61934" s="8" customFormat="1" x14ac:dyDescent="0.35"/>
    <row r="61935" s="8" customFormat="1" x14ac:dyDescent="0.35"/>
    <row r="61936" s="8" customFormat="1" x14ac:dyDescent="0.35"/>
    <row r="61937" s="8" customFormat="1" x14ac:dyDescent="0.35"/>
    <row r="61938" s="8" customFormat="1" x14ac:dyDescent="0.35"/>
    <row r="61939" s="8" customFormat="1" x14ac:dyDescent="0.35"/>
    <row r="61940" s="8" customFormat="1" x14ac:dyDescent="0.35"/>
    <row r="61941" s="8" customFormat="1" x14ac:dyDescent="0.35"/>
    <row r="61942" s="8" customFormat="1" x14ac:dyDescent="0.35"/>
    <row r="61943" s="8" customFormat="1" x14ac:dyDescent="0.35"/>
    <row r="61944" s="8" customFormat="1" x14ac:dyDescent="0.35"/>
    <row r="61945" s="8" customFormat="1" x14ac:dyDescent="0.35"/>
    <row r="61946" s="8" customFormat="1" x14ac:dyDescent="0.35"/>
    <row r="61947" s="8" customFormat="1" x14ac:dyDescent="0.35"/>
    <row r="61948" s="8" customFormat="1" x14ac:dyDescent="0.35"/>
    <row r="61949" s="8" customFormat="1" x14ac:dyDescent="0.35"/>
    <row r="61950" s="8" customFormat="1" x14ac:dyDescent="0.35"/>
    <row r="61951" s="8" customFormat="1" x14ac:dyDescent="0.35"/>
    <row r="61952" s="8" customFormat="1" x14ac:dyDescent="0.35"/>
    <row r="61953" s="8" customFormat="1" x14ac:dyDescent="0.35"/>
    <row r="61954" s="8" customFormat="1" x14ac:dyDescent="0.35"/>
    <row r="61955" s="8" customFormat="1" x14ac:dyDescent="0.35"/>
    <row r="61956" s="8" customFormat="1" x14ac:dyDescent="0.35"/>
    <row r="61957" s="8" customFormat="1" x14ac:dyDescent="0.35"/>
    <row r="61958" s="8" customFormat="1" x14ac:dyDescent="0.35"/>
    <row r="61959" s="8" customFormat="1" x14ac:dyDescent="0.35"/>
    <row r="61960" s="8" customFormat="1" x14ac:dyDescent="0.35"/>
    <row r="61961" s="8" customFormat="1" x14ac:dyDescent="0.35"/>
    <row r="61962" s="8" customFormat="1" x14ac:dyDescent="0.35"/>
    <row r="61963" s="8" customFormat="1" x14ac:dyDescent="0.35"/>
    <row r="61964" s="8" customFormat="1" x14ac:dyDescent="0.35"/>
    <row r="61965" s="8" customFormat="1" x14ac:dyDescent="0.35"/>
    <row r="61966" s="8" customFormat="1" x14ac:dyDescent="0.35"/>
    <row r="61967" s="8" customFormat="1" x14ac:dyDescent="0.35"/>
    <row r="61968" s="8" customFormat="1" x14ac:dyDescent="0.35"/>
    <row r="61969" s="8" customFormat="1" x14ac:dyDescent="0.35"/>
    <row r="61970" s="8" customFormat="1" x14ac:dyDescent="0.35"/>
    <row r="61971" s="8" customFormat="1" x14ac:dyDescent="0.35"/>
    <row r="61972" s="8" customFormat="1" x14ac:dyDescent="0.35"/>
    <row r="61973" s="8" customFormat="1" x14ac:dyDescent="0.35"/>
    <row r="61974" s="8" customFormat="1" x14ac:dyDescent="0.35"/>
    <row r="61975" s="8" customFormat="1" x14ac:dyDescent="0.35"/>
    <row r="61976" s="8" customFormat="1" x14ac:dyDescent="0.35"/>
    <row r="61977" s="8" customFormat="1" x14ac:dyDescent="0.35"/>
    <row r="61978" s="8" customFormat="1" x14ac:dyDescent="0.35"/>
    <row r="61979" s="8" customFormat="1" x14ac:dyDescent="0.35"/>
    <row r="61980" s="8" customFormat="1" x14ac:dyDescent="0.35"/>
    <row r="61981" s="8" customFormat="1" x14ac:dyDescent="0.35"/>
    <row r="61982" s="8" customFormat="1" x14ac:dyDescent="0.35"/>
    <row r="61983" s="8" customFormat="1" x14ac:dyDescent="0.35"/>
    <row r="61984" s="8" customFormat="1" x14ac:dyDescent="0.35"/>
    <row r="61985" s="8" customFormat="1" x14ac:dyDescent="0.35"/>
    <row r="61986" s="8" customFormat="1" x14ac:dyDescent="0.35"/>
    <row r="61987" s="8" customFormat="1" x14ac:dyDescent="0.35"/>
    <row r="61988" s="8" customFormat="1" x14ac:dyDescent="0.35"/>
    <row r="61989" s="8" customFormat="1" x14ac:dyDescent="0.35"/>
    <row r="61990" s="8" customFormat="1" x14ac:dyDescent="0.35"/>
    <row r="61991" s="8" customFormat="1" x14ac:dyDescent="0.35"/>
    <row r="61992" s="8" customFormat="1" x14ac:dyDescent="0.35"/>
    <row r="61993" s="8" customFormat="1" x14ac:dyDescent="0.35"/>
    <row r="61994" s="8" customFormat="1" x14ac:dyDescent="0.35"/>
    <row r="61995" s="8" customFormat="1" x14ac:dyDescent="0.35"/>
    <row r="61996" s="8" customFormat="1" x14ac:dyDescent="0.35"/>
    <row r="61997" s="8" customFormat="1" x14ac:dyDescent="0.35"/>
    <row r="61998" s="8" customFormat="1" x14ac:dyDescent="0.35"/>
    <row r="61999" s="8" customFormat="1" x14ac:dyDescent="0.35"/>
    <row r="62000" s="8" customFormat="1" x14ac:dyDescent="0.35"/>
    <row r="62001" s="8" customFormat="1" x14ac:dyDescent="0.35"/>
    <row r="62002" s="8" customFormat="1" x14ac:dyDescent="0.35"/>
    <row r="62003" s="8" customFormat="1" x14ac:dyDescent="0.35"/>
    <row r="62004" s="8" customFormat="1" x14ac:dyDescent="0.35"/>
    <row r="62005" s="8" customFormat="1" x14ac:dyDescent="0.35"/>
    <row r="62006" s="8" customFormat="1" x14ac:dyDescent="0.35"/>
    <row r="62007" s="8" customFormat="1" x14ac:dyDescent="0.35"/>
    <row r="62008" s="8" customFormat="1" x14ac:dyDescent="0.35"/>
    <row r="62009" s="8" customFormat="1" x14ac:dyDescent="0.35"/>
    <row r="62010" s="8" customFormat="1" x14ac:dyDescent="0.35"/>
    <row r="62011" s="8" customFormat="1" x14ac:dyDescent="0.35"/>
    <row r="62012" s="8" customFormat="1" x14ac:dyDescent="0.35"/>
    <row r="62013" s="8" customFormat="1" x14ac:dyDescent="0.35"/>
    <row r="62014" s="8" customFormat="1" x14ac:dyDescent="0.35"/>
    <row r="62015" s="8" customFormat="1" x14ac:dyDescent="0.35"/>
    <row r="62016" s="8" customFormat="1" x14ac:dyDescent="0.35"/>
    <row r="62017" s="8" customFormat="1" x14ac:dyDescent="0.35"/>
    <row r="62018" s="8" customFormat="1" x14ac:dyDescent="0.35"/>
    <row r="62019" s="8" customFormat="1" x14ac:dyDescent="0.35"/>
    <row r="62020" s="8" customFormat="1" x14ac:dyDescent="0.35"/>
    <row r="62021" s="8" customFormat="1" x14ac:dyDescent="0.35"/>
    <row r="62022" s="8" customFormat="1" x14ac:dyDescent="0.35"/>
    <row r="62023" s="8" customFormat="1" x14ac:dyDescent="0.35"/>
    <row r="62024" s="8" customFormat="1" x14ac:dyDescent="0.35"/>
    <row r="62025" s="8" customFormat="1" x14ac:dyDescent="0.35"/>
    <row r="62026" s="8" customFormat="1" x14ac:dyDescent="0.35"/>
    <row r="62027" s="8" customFormat="1" x14ac:dyDescent="0.35"/>
    <row r="62028" s="8" customFormat="1" x14ac:dyDescent="0.35"/>
    <row r="62029" s="8" customFormat="1" x14ac:dyDescent="0.35"/>
    <row r="62030" s="8" customFormat="1" x14ac:dyDescent="0.35"/>
    <row r="62031" s="8" customFormat="1" x14ac:dyDescent="0.35"/>
    <row r="62032" s="8" customFormat="1" x14ac:dyDescent="0.35"/>
    <row r="62033" s="8" customFormat="1" x14ac:dyDescent="0.35"/>
    <row r="62034" s="8" customFormat="1" x14ac:dyDescent="0.35"/>
    <row r="62035" s="8" customFormat="1" x14ac:dyDescent="0.35"/>
    <row r="62036" s="8" customFormat="1" x14ac:dyDescent="0.35"/>
    <row r="62037" s="8" customFormat="1" x14ac:dyDescent="0.35"/>
    <row r="62038" s="8" customFormat="1" x14ac:dyDescent="0.35"/>
    <row r="62039" s="8" customFormat="1" x14ac:dyDescent="0.35"/>
    <row r="62040" s="8" customFormat="1" x14ac:dyDescent="0.35"/>
    <row r="62041" s="8" customFormat="1" x14ac:dyDescent="0.35"/>
    <row r="62042" s="8" customFormat="1" x14ac:dyDescent="0.35"/>
    <row r="62043" s="8" customFormat="1" x14ac:dyDescent="0.35"/>
    <row r="62044" s="8" customFormat="1" x14ac:dyDescent="0.35"/>
    <row r="62045" s="8" customFormat="1" x14ac:dyDescent="0.35"/>
    <row r="62046" s="8" customFormat="1" x14ac:dyDescent="0.35"/>
    <row r="62047" s="8" customFormat="1" x14ac:dyDescent="0.35"/>
    <row r="62048" s="8" customFormat="1" x14ac:dyDescent="0.35"/>
    <row r="62049" s="8" customFormat="1" x14ac:dyDescent="0.35"/>
    <row r="62050" s="8" customFormat="1" x14ac:dyDescent="0.35"/>
    <row r="62051" s="8" customFormat="1" x14ac:dyDescent="0.35"/>
    <row r="62052" s="8" customFormat="1" x14ac:dyDescent="0.35"/>
    <row r="62053" s="8" customFormat="1" x14ac:dyDescent="0.35"/>
    <row r="62054" s="8" customFormat="1" x14ac:dyDescent="0.35"/>
    <row r="62055" s="8" customFormat="1" x14ac:dyDescent="0.35"/>
    <row r="62056" s="8" customFormat="1" x14ac:dyDescent="0.35"/>
    <row r="62057" s="8" customFormat="1" x14ac:dyDescent="0.35"/>
    <row r="62058" s="8" customFormat="1" x14ac:dyDescent="0.35"/>
    <row r="62059" s="8" customFormat="1" x14ac:dyDescent="0.35"/>
    <row r="62060" s="8" customFormat="1" x14ac:dyDescent="0.35"/>
    <row r="62061" s="8" customFormat="1" x14ac:dyDescent="0.35"/>
    <row r="62062" s="8" customFormat="1" x14ac:dyDescent="0.35"/>
    <row r="62063" s="8" customFormat="1" x14ac:dyDescent="0.35"/>
    <row r="62064" s="8" customFormat="1" x14ac:dyDescent="0.35"/>
    <row r="62065" s="8" customFormat="1" x14ac:dyDescent="0.35"/>
    <row r="62066" s="8" customFormat="1" x14ac:dyDescent="0.35"/>
    <row r="62067" s="8" customFormat="1" x14ac:dyDescent="0.35"/>
    <row r="62068" s="8" customFormat="1" x14ac:dyDescent="0.35"/>
    <row r="62069" s="8" customFormat="1" x14ac:dyDescent="0.35"/>
    <row r="62070" s="8" customFormat="1" x14ac:dyDescent="0.35"/>
    <row r="62071" s="8" customFormat="1" x14ac:dyDescent="0.35"/>
    <row r="62072" s="8" customFormat="1" x14ac:dyDescent="0.35"/>
    <row r="62073" s="8" customFormat="1" x14ac:dyDescent="0.35"/>
    <row r="62074" s="8" customFormat="1" x14ac:dyDescent="0.35"/>
    <row r="62075" s="8" customFormat="1" x14ac:dyDescent="0.35"/>
    <row r="62076" s="8" customFormat="1" x14ac:dyDescent="0.35"/>
    <row r="62077" s="8" customFormat="1" x14ac:dyDescent="0.35"/>
    <row r="62078" s="8" customFormat="1" x14ac:dyDescent="0.35"/>
    <row r="62079" s="8" customFormat="1" x14ac:dyDescent="0.35"/>
    <row r="62080" s="8" customFormat="1" x14ac:dyDescent="0.35"/>
    <row r="62081" s="8" customFormat="1" x14ac:dyDescent="0.35"/>
    <row r="62082" s="8" customFormat="1" x14ac:dyDescent="0.35"/>
    <row r="62083" s="8" customFormat="1" x14ac:dyDescent="0.35"/>
    <row r="62084" s="8" customFormat="1" x14ac:dyDescent="0.35"/>
    <row r="62085" s="8" customFormat="1" x14ac:dyDescent="0.35"/>
    <row r="62086" s="8" customFormat="1" x14ac:dyDescent="0.35"/>
    <row r="62087" s="8" customFormat="1" x14ac:dyDescent="0.35"/>
    <row r="62088" s="8" customFormat="1" x14ac:dyDescent="0.35"/>
    <row r="62089" s="8" customFormat="1" x14ac:dyDescent="0.35"/>
    <row r="62090" s="8" customFormat="1" x14ac:dyDescent="0.35"/>
    <row r="62091" s="8" customFormat="1" x14ac:dyDescent="0.35"/>
    <row r="62092" s="8" customFormat="1" x14ac:dyDescent="0.35"/>
    <row r="62093" s="8" customFormat="1" x14ac:dyDescent="0.35"/>
    <row r="62094" s="8" customFormat="1" x14ac:dyDescent="0.35"/>
    <row r="62095" s="8" customFormat="1" x14ac:dyDescent="0.35"/>
    <row r="62096" s="8" customFormat="1" x14ac:dyDescent="0.35"/>
    <row r="62097" s="8" customFormat="1" x14ac:dyDescent="0.35"/>
    <row r="62098" s="8" customFormat="1" x14ac:dyDescent="0.35"/>
    <row r="62099" s="8" customFormat="1" x14ac:dyDescent="0.35"/>
    <row r="62100" s="8" customFormat="1" x14ac:dyDescent="0.35"/>
    <row r="62101" s="8" customFormat="1" x14ac:dyDescent="0.35"/>
    <row r="62102" s="8" customFormat="1" x14ac:dyDescent="0.35"/>
    <row r="62103" s="8" customFormat="1" x14ac:dyDescent="0.35"/>
    <row r="62104" s="8" customFormat="1" x14ac:dyDescent="0.35"/>
    <row r="62105" s="8" customFormat="1" x14ac:dyDescent="0.35"/>
    <row r="62106" s="8" customFormat="1" x14ac:dyDescent="0.35"/>
    <row r="62107" s="8" customFormat="1" x14ac:dyDescent="0.35"/>
    <row r="62108" s="8" customFormat="1" x14ac:dyDescent="0.35"/>
    <row r="62109" s="8" customFormat="1" x14ac:dyDescent="0.35"/>
    <row r="62110" s="8" customFormat="1" x14ac:dyDescent="0.35"/>
    <row r="62111" s="8" customFormat="1" x14ac:dyDescent="0.35"/>
    <row r="62112" s="8" customFormat="1" x14ac:dyDescent="0.35"/>
    <row r="62113" s="8" customFormat="1" x14ac:dyDescent="0.35"/>
    <row r="62114" s="8" customFormat="1" x14ac:dyDescent="0.35"/>
    <row r="62115" s="8" customFormat="1" x14ac:dyDescent="0.35"/>
    <row r="62116" s="8" customFormat="1" x14ac:dyDescent="0.35"/>
    <row r="62117" s="8" customFormat="1" x14ac:dyDescent="0.35"/>
    <row r="62118" s="8" customFormat="1" x14ac:dyDescent="0.35"/>
    <row r="62119" s="8" customFormat="1" x14ac:dyDescent="0.35"/>
    <row r="62120" s="8" customFormat="1" x14ac:dyDescent="0.35"/>
    <row r="62121" s="8" customFormat="1" x14ac:dyDescent="0.35"/>
    <row r="62122" s="8" customFormat="1" x14ac:dyDescent="0.35"/>
    <row r="62123" s="8" customFormat="1" x14ac:dyDescent="0.35"/>
    <row r="62124" s="8" customFormat="1" x14ac:dyDescent="0.35"/>
    <row r="62125" s="8" customFormat="1" x14ac:dyDescent="0.35"/>
    <row r="62126" s="8" customFormat="1" x14ac:dyDescent="0.35"/>
    <row r="62127" s="8" customFormat="1" x14ac:dyDescent="0.35"/>
    <row r="62128" s="8" customFormat="1" x14ac:dyDescent="0.35"/>
    <row r="62129" s="8" customFormat="1" x14ac:dyDescent="0.35"/>
    <row r="62130" s="8" customFormat="1" x14ac:dyDescent="0.35"/>
    <row r="62131" s="8" customFormat="1" x14ac:dyDescent="0.35"/>
    <row r="62132" s="8" customFormat="1" x14ac:dyDescent="0.35"/>
    <row r="62133" s="8" customFormat="1" x14ac:dyDescent="0.35"/>
    <row r="62134" s="8" customFormat="1" x14ac:dyDescent="0.35"/>
    <row r="62135" s="8" customFormat="1" x14ac:dyDescent="0.35"/>
    <row r="62136" s="8" customFormat="1" x14ac:dyDescent="0.35"/>
    <row r="62137" s="8" customFormat="1" x14ac:dyDescent="0.35"/>
    <row r="62138" s="8" customFormat="1" x14ac:dyDescent="0.35"/>
    <row r="62139" s="8" customFormat="1" x14ac:dyDescent="0.35"/>
    <row r="62140" s="8" customFormat="1" x14ac:dyDescent="0.35"/>
    <row r="62141" s="8" customFormat="1" x14ac:dyDescent="0.35"/>
    <row r="62142" s="8" customFormat="1" x14ac:dyDescent="0.35"/>
    <row r="62143" s="8" customFormat="1" x14ac:dyDescent="0.35"/>
    <row r="62144" s="8" customFormat="1" x14ac:dyDescent="0.35"/>
    <row r="62145" s="8" customFormat="1" x14ac:dyDescent="0.35"/>
    <row r="62146" s="8" customFormat="1" x14ac:dyDescent="0.35"/>
    <row r="62147" s="8" customFormat="1" x14ac:dyDescent="0.35"/>
    <row r="62148" s="8" customFormat="1" x14ac:dyDescent="0.35"/>
    <row r="62149" s="8" customFormat="1" x14ac:dyDescent="0.35"/>
    <row r="62150" s="8" customFormat="1" x14ac:dyDescent="0.35"/>
    <row r="62151" s="8" customFormat="1" x14ac:dyDescent="0.35"/>
    <row r="62152" s="8" customFormat="1" x14ac:dyDescent="0.35"/>
    <row r="62153" s="8" customFormat="1" x14ac:dyDescent="0.35"/>
    <row r="62154" s="8" customFormat="1" x14ac:dyDescent="0.35"/>
    <row r="62155" s="8" customFormat="1" x14ac:dyDescent="0.35"/>
    <row r="62156" s="8" customFormat="1" x14ac:dyDescent="0.35"/>
    <row r="62157" s="8" customFormat="1" x14ac:dyDescent="0.35"/>
    <row r="62158" s="8" customFormat="1" x14ac:dyDescent="0.35"/>
    <row r="62159" s="8" customFormat="1" x14ac:dyDescent="0.35"/>
    <row r="62160" s="8" customFormat="1" x14ac:dyDescent="0.35"/>
    <row r="62161" s="8" customFormat="1" x14ac:dyDescent="0.35"/>
    <row r="62162" s="8" customFormat="1" x14ac:dyDescent="0.35"/>
    <row r="62163" s="8" customFormat="1" x14ac:dyDescent="0.35"/>
    <row r="62164" s="8" customFormat="1" x14ac:dyDescent="0.35"/>
    <row r="62165" s="8" customFormat="1" x14ac:dyDescent="0.35"/>
    <row r="62166" s="8" customFormat="1" x14ac:dyDescent="0.35"/>
    <row r="62167" s="8" customFormat="1" x14ac:dyDescent="0.35"/>
    <row r="62168" s="8" customFormat="1" x14ac:dyDescent="0.35"/>
    <row r="62169" s="8" customFormat="1" x14ac:dyDescent="0.35"/>
    <row r="62170" s="8" customFormat="1" x14ac:dyDescent="0.35"/>
    <row r="62171" s="8" customFormat="1" x14ac:dyDescent="0.35"/>
    <row r="62172" s="8" customFormat="1" x14ac:dyDescent="0.35"/>
    <row r="62173" s="8" customFormat="1" x14ac:dyDescent="0.35"/>
    <row r="62174" s="8" customFormat="1" x14ac:dyDescent="0.35"/>
    <row r="62175" s="8" customFormat="1" x14ac:dyDescent="0.35"/>
    <row r="62176" s="8" customFormat="1" x14ac:dyDescent="0.35"/>
    <row r="62177" s="8" customFormat="1" x14ac:dyDescent="0.35"/>
    <row r="62178" s="8" customFormat="1" x14ac:dyDescent="0.35"/>
    <row r="62179" s="8" customFormat="1" x14ac:dyDescent="0.35"/>
    <row r="62180" s="8" customFormat="1" x14ac:dyDescent="0.35"/>
    <row r="62181" s="8" customFormat="1" x14ac:dyDescent="0.35"/>
    <row r="62182" s="8" customFormat="1" x14ac:dyDescent="0.35"/>
    <row r="62183" s="8" customFormat="1" x14ac:dyDescent="0.35"/>
    <row r="62184" s="8" customFormat="1" x14ac:dyDescent="0.35"/>
    <row r="62185" s="8" customFormat="1" x14ac:dyDescent="0.35"/>
    <row r="62186" s="8" customFormat="1" x14ac:dyDescent="0.35"/>
    <row r="62187" s="8" customFormat="1" x14ac:dyDescent="0.35"/>
    <row r="62188" s="8" customFormat="1" x14ac:dyDescent="0.35"/>
    <row r="62189" s="8" customFormat="1" x14ac:dyDescent="0.35"/>
    <row r="62190" s="8" customFormat="1" x14ac:dyDescent="0.35"/>
    <row r="62191" s="8" customFormat="1" x14ac:dyDescent="0.35"/>
    <row r="62192" s="8" customFormat="1" x14ac:dyDescent="0.35"/>
    <row r="62193" s="8" customFormat="1" x14ac:dyDescent="0.35"/>
    <row r="62194" s="8" customFormat="1" x14ac:dyDescent="0.35"/>
    <row r="62195" s="8" customFormat="1" x14ac:dyDescent="0.35"/>
    <row r="62196" s="8" customFormat="1" x14ac:dyDescent="0.35"/>
    <row r="62197" s="8" customFormat="1" x14ac:dyDescent="0.35"/>
    <row r="62198" s="8" customFormat="1" x14ac:dyDescent="0.35"/>
    <row r="62199" s="8" customFormat="1" x14ac:dyDescent="0.35"/>
    <row r="62200" s="8" customFormat="1" x14ac:dyDescent="0.35"/>
    <row r="62201" s="8" customFormat="1" x14ac:dyDescent="0.35"/>
    <row r="62202" s="8" customFormat="1" x14ac:dyDescent="0.35"/>
    <row r="62203" s="8" customFormat="1" x14ac:dyDescent="0.35"/>
    <row r="62204" s="8" customFormat="1" x14ac:dyDescent="0.35"/>
    <row r="62205" s="8" customFormat="1" x14ac:dyDescent="0.35"/>
    <row r="62206" s="8" customFormat="1" x14ac:dyDescent="0.35"/>
    <row r="62207" s="8" customFormat="1" x14ac:dyDescent="0.35"/>
    <row r="62208" s="8" customFormat="1" x14ac:dyDescent="0.35"/>
    <row r="62209" s="8" customFormat="1" x14ac:dyDescent="0.35"/>
    <row r="62210" s="8" customFormat="1" x14ac:dyDescent="0.35"/>
    <row r="62211" s="8" customFormat="1" x14ac:dyDescent="0.35"/>
    <row r="62212" s="8" customFormat="1" x14ac:dyDescent="0.35"/>
    <row r="62213" s="8" customFormat="1" x14ac:dyDescent="0.35"/>
    <row r="62214" s="8" customFormat="1" x14ac:dyDescent="0.35"/>
    <row r="62215" s="8" customFormat="1" x14ac:dyDescent="0.35"/>
    <row r="62216" s="8" customFormat="1" x14ac:dyDescent="0.35"/>
    <row r="62217" s="8" customFormat="1" x14ac:dyDescent="0.35"/>
    <row r="62218" s="8" customFormat="1" x14ac:dyDescent="0.35"/>
    <row r="62219" s="8" customFormat="1" x14ac:dyDescent="0.35"/>
    <row r="62220" s="8" customFormat="1" x14ac:dyDescent="0.35"/>
    <row r="62221" s="8" customFormat="1" x14ac:dyDescent="0.35"/>
    <row r="62222" s="8" customFormat="1" x14ac:dyDescent="0.35"/>
    <row r="62223" s="8" customFormat="1" x14ac:dyDescent="0.35"/>
    <row r="62224" s="8" customFormat="1" x14ac:dyDescent="0.35"/>
    <row r="62225" s="8" customFormat="1" x14ac:dyDescent="0.35"/>
    <row r="62226" s="8" customFormat="1" x14ac:dyDescent="0.35"/>
    <row r="62227" s="8" customFormat="1" x14ac:dyDescent="0.35"/>
    <row r="62228" s="8" customFormat="1" x14ac:dyDescent="0.35"/>
    <row r="62229" s="8" customFormat="1" x14ac:dyDescent="0.35"/>
    <row r="62230" s="8" customFormat="1" x14ac:dyDescent="0.35"/>
    <row r="62231" s="8" customFormat="1" x14ac:dyDescent="0.35"/>
    <row r="62232" s="8" customFormat="1" x14ac:dyDescent="0.35"/>
    <row r="62233" s="8" customFormat="1" x14ac:dyDescent="0.35"/>
    <row r="62234" s="8" customFormat="1" x14ac:dyDescent="0.35"/>
    <row r="62235" s="8" customFormat="1" x14ac:dyDescent="0.35"/>
    <row r="62236" s="8" customFormat="1" x14ac:dyDescent="0.35"/>
    <row r="62237" s="8" customFormat="1" x14ac:dyDescent="0.35"/>
    <row r="62238" s="8" customFormat="1" x14ac:dyDescent="0.35"/>
    <row r="62239" s="8" customFormat="1" x14ac:dyDescent="0.35"/>
    <row r="62240" s="8" customFormat="1" x14ac:dyDescent="0.35"/>
    <row r="62241" s="8" customFormat="1" x14ac:dyDescent="0.35"/>
    <row r="62242" s="8" customFormat="1" x14ac:dyDescent="0.35"/>
    <row r="62243" s="8" customFormat="1" x14ac:dyDescent="0.35"/>
    <row r="62244" s="8" customFormat="1" x14ac:dyDescent="0.35"/>
    <row r="62245" s="8" customFormat="1" x14ac:dyDescent="0.35"/>
    <row r="62246" s="8" customFormat="1" x14ac:dyDescent="0.35"/>
    <row r="62247" s="8" customFormat="1" x14ac:dyDescent="0.35"/>
    <row r="62248" s="8" customFormat="1" x14ac:dyDescent="0.35"/>
    <row r="62249" s="8" customFormat="1" x14ac:dyDescent="0.35"/>
    <row r="62250" s="8" customFormat="1" x14ac:dyDescent="0.35"/>
    <row r="62251" s="8" customFormat="1" x14ac:dyDescent="0.35"/>
    <row r="62252" s="8" customFormat="1" x14ac:dyDescent="0.35"/>
    <row r="62253" s="8" customFormat="1" x14ac:dyDescent="0.35"/>
    <row r="62254" s="8" customFormat="1" x14ac:dyDescent="0.35"/>
    <row r="62255" s="8" customFormat="1" x14ac:dyDescent="0.35"/>
    <row r="62256" s="8" customFormat="1" x14ac:dyDescent="0.35"/>
    <row r="62257" s="8" customFormat="1" x14ac:dyDescent="0.35"/>
    <row r="62258" s="8" customFormat="1" x14ac:dyDescent="0.35"/>
    <row r="62259" s="8" customFormat="1" x14ac:dyDescent="0.35"/>
    <row r="62260" s="8" customFormat="1" x14ac:dyDescent="0.35"/>
    <row r="62261" s="8" customFormat="1" x14ac:dyDescent="0.35"/>
    <row r="62262" s="8" customFormat="1" x14ac:dyDescent="0.35"/>
    <row r="62263" s="8" customFormat="1" x14ac:dyDescent="0.35"/>
    <row r="62264" s="8" customFormat="1" x14ac:dyDescent="0.35"/>
    <row r="62265" s="8" customFormat="1" x14ac:dyDescent="0.35"/>
    <row r="62266" s="8" customFormat="1" x14ac:dyDescent="0.35"/>
    <row r="62267" s="8" customFormat="1" x14ac:dyDescent="0.35"/>
    <row r="62268" s="8" customFormat="1" x14ac:dyDescent="0.35"/>
    <row r="62269" s="8" customFormat="1" x14ac:dyDescent="0.35"/>
    <row r="62270" s="8" customFormat="1" x14ac:dyDescent="0.35"/>
    <row r="62271" s="8" customFormat="1" x14ac:dyDescent="0.35"/>
    <row r="62272" s="8" customFormat="1" x14ac:dyDescent="0.35"/>
    <row r="62273" s="8" customFormat="1" x14ac:dyDescent="0.35"/>
    <row r="62274" s="8" customFormat="1" x14ac:dyDescent="0.35"/>
    <row r="62275" s="8" customFormat="1" x14ac:dyDescent="0.35"/>
    <row r="62276" s="8" customFormat="1" x14ac:dyDescent="0.35"/>
    <row r="62277" s="8" customFormat="1" x14ac:dyDescent="0.35"/>
    <row r="62278" s="8" customFormat="1" x14ac:dyDescent="0.35"/>
    <row r="62279" s="8" customFormat="1" x14ac:dyDescent="0.35"/>
    <row r="62280" s="8" customFormat="1" x14ac:dyDescent="0.35"/>
    <row r="62281" s="8" customFormat="1" x14ac:dyDescent="0.35"/>
    <row r="62282" s="8" customFormat="1" x14ac:dyDescent="0.35"/>
    <row r="62283" s="8" customFormat="1" x14ac:dyDescent="0.35"/>
    <row r="62284" s="8" customFormat="1" x14ac:dyDescent="0.35"/>
    <row r="62285" s="8" customFormat="1" x14ac:dyDescent="0.35"/>
    <row r="62286" s="8" customFormat="1" x14ac:dyDescent="0.35"/>
    <row r="62287" s="8" customFormat="1" x14ac:dyDescent="0.35"/>
    <row r="62288" s="8" customFormat="1" x14ac:dyDescent="0.35"/>
    <row r="62289" s="8" customFormat="1" x14ac:dyDescent="0.35"/>
    <row r="62290" s="8" customFormat="1" x14ac:dyDescent="0.35"/>
    <row r="62291" s="8" customFormat="1" x14ac:dyDescent="0.35"/>
    <row r="62292" s="8" customFormat="1" x14ac:dyDescent="0.35"/>
    <row r="62293" s="8" customFormat="1" x14ac:dyDescent="0.35"/>
    <row r="62294" s="8" customFormat="1" x14ac:dyDescent="0.35"/>
    <row r="62295" s="8" customFormat="1" x14ac:dyDescent="0.35"/>
    <row r="62296" s="8" customFormat="1" x14ac:dyDescent="0.35"/>
    <row r="62297" s="8" customFormat="1" x14ac:dyDescent="0.35"/>
    <row r="62298" s="8" customFormat="1" x14ac:dyDescent="0.35"/>
    <row r="62299" s="8" customFormat="1" x14ac:dyDescent="0.35"/>
    <row r="62300" s="8" customFormat="1" x14ac:dyDescent="0.35"/>
    <row r="62301" s="8" customFormat="1" x14ac:dyDescent="0.35"/>
    <row r="62302" s="8" customFormat="1" x14ac:dyDescent="0.35"/>
    <row r="62303" s="8" customFormat="1" x14ac:dyDescent="0.35"/>
    <row r="62304" s="8" customFormat="1" x14ac:dyDescent="0.35"/>
    <row r="62305" s="8" customFormat="1" x14ac:dyDescent="0.35"/>
    <row r="62306" s="8" customFormat="1" x14ac:dyDescent="0.35"/>
    <row r="62307" s="8" customFormat="1" x14ac:dyDescent="0.35"/>
    <row r="62308" s="8" customFormat="1" x14ac:dyDescent="0.35"/>
    <row r="62309" s="8" customFormat="1" x14ac:dyDescent="0.35"/>
    <row r="62310" s="8" customFormat="1" x14ac:dyDescent="0.35"/>
    <row r="62311" s="8" customFormat="1" x14ac:dyDescent="0.35"/>
    <row r="62312" s="8" customFormat="1" x14ac:dyDescent="0.35"/>
    <row r="62313" s="8" customFormat="1" x14ac:dyDescent="0.35"/>
    <row r="62314" s="8" customFormat="1" x14ac:dyDescent="0.35"/>
    <row r="62315" s="8" customFormat="1" x14ac:dyDescent="0.35"/>
    <row r="62316" s="8" customFormat="1" x14ac:dyDescent="0.35"/>
    <row r="62317" s="8" customFormat="1" x14ac:dyDescent="0.35"/>
    <row r="62318" s="8" customFormat="1" x14ac:dyDescent="0.35"/>
    <row r="62319" s="8" customFormat="1" x14ac:dyDescent="0.35"/>
    <row r="62320" s="8" customFormat="1" x14ac:dyDescent="0.35"/>
    <row r="62321" s="8" customFormat="1" x14ac:dyDescent="0.35"/>
    <row r="62322" s="8" customFormat="1" x14ac:dyDescent="0.35"/>
    <row r="62323" s="8" customFormat="1" x14ac:dyDescent="0.35"/>
    <row r="62324" s="8" customFormat="1" x14ac:dyDescent="0.35"/>
    <row r="62325" s="8" customFormat="1" x14ac:dyDescent="0.35"/>
    <row r="62326" s="8" customFormat="1" x14ac:dyDescent="0.35"/>
    <row r="62327" s="8" customFormat="1" x14ac:dyDescent="0.35"/>
    <row r="62328" s="8" customFormat="1" x14ac:dyDescent="0.35"/>
    <row r="62329" s="8" customFormat="1" x14ac:dyDescent="0.35"/>
    <row r="62330" s="8" customFormat="1" x14ac:dyDescent="0.35"/>
    <row r="62331" s="8" customFormat="1" x14ac:dyDescent="0.35"/>
    <row r="62332" s="8" customFormat="1" x14ac:dyDescent="0.35"/>
    <row r="62333" s="8" customFormat="1" x14ac:dyDescent="0.35"/>
    <row r="62334" s="8" customFormat="1" x14ac:dyDescent="0.35"/>
    <row r="62335" s="8" customFormat="1" x14ac:dyDescent="0.35"/>
    <row r="62336" s="8" customFormat="1" x14ac:dyDescent="0.35"/>
    <row r="62337" s="8" customFormat="1" x14ac:dyDescent="0.35"/>
    <row r="62338" s="8" customFormat="1" x14ac:dyDescent="0.35"/>
    <row r="62339" s="8" customFormat="1" x14ac:dyDescent="0.35"/>
    <row r="62340" s="8" customFormat="1" x14ac:dyDescent="0.35"/>
    <row r="62341" s="8" customFormat="1" x14ac:dyDescent="0.35"/>
    <row r="62342" s="8" customFormat="1" x14ac:dyDescent="0.35"/>
    <row r="62343" s="8" customFormat="1" x14ac:dyDescent="0.35"/>
    <row r="62344" s="8" customFormat="1" x14ac:dyDescent="0.35"/>
    <row r="62345" s="8" customFormat="1" x14ac:dyDescent="0.35"/>
    <row r="62346" s="8" customFormat="1" x14ac:dyDescent="0.35"/>
    <row r="62347" s="8" customFormat="1" x14ac:dyDescent="0.35"/>
    <row r="62348" s="8" customFormat="1" x14ac:dyDescent="0.35"/>
    <row r="62349" s="8" customFormat="1" x14ac:dyDescent="0.35"/>
    <row r="62350" s="8" customFormat="1" x14ac:dyDescent="0.35"/>
    <row r="62351" s="8" customFormat="1" x14ac:dyDescent="0.35"/>
    <row r="62352" s="8" customFormat="1" x14ac:dyDescent="0.35"/>
    <row r="62353" s="8" customFormat="1" x14ac:dyDescent="0.35"/>
    <row r="62354" s="8" customFormat="1" x14ac:dyDescent="0.35"/>
    <row r="62355" s="8" customFormat="1" x14ac:dyDescent="0.35"/>
    <row r="62356" s="8" customFormat="1" x14ac:dyDescent="0.35"/>
    <row r="62357" s="8" customFormat="1" x14ac:dyDescent="0.35"/>
    <row r="62358" s="8" customFormat="1" x14ac:dyDescent="0.35"/>
    <row r="62359" s="8" customFormat="1" x14ac:dyDescent="0.35"/>
    <row r="62360" s="8" customFormat="1" x14ac:dyDescent="0.35"/>
    <row r="62361" s="8" customFormat="1" x14ac:dyDescent="0.35"/>
    <row r="62362" s="8" customFormat="1" x14ac:dyDescent="0.35"/>
    <row r="62363" s="8" customFormat="1" x14ac:dyDescent="0.35"/>
    <row r="62364" s="8" customFormat="1" x14ac:dyDescent="0.35"/>
    <row r="62365" s="8" customFormat="1" x14ac:dyDescent="0.35"/>
    <row r="62366" s="8" customFormat="1" x14ac:dyDescent="0.35"/>
    <row r="62367" s="8" customFormat="1" x14ac:dyDescent="0.35"/>
    <row r="62368" s="8" customFormat="1" x14ac:dyDescent="0.35"/>
    <row r="62369" s="8" customFormat="1" x14ac:dyDescent="0.35"/>
    <row r="62370" s="8" customFormat="1" x14ac:dyDescent="0.35"/>
    <row r="62371" s="8" customFormat="1" x14ac:dyDescent="0.35"/>
    <row r="62372" s="8" customFormat="1" x14ac:dyDescent="0.35"/>
    <row r="62373" s="8" customFormat="1" x14ac:dyDescent="0.35"/>
    <row r="62374" s="8" customFormat="1" x14ac:dyDescent="0.35"/>
    <row r="62375" s="8" customFormat="1" x14ac:dyDescent="0.35"/>
    <row r="62376" s="8" customFormat="1" x14ac:dyDescent="0.35"/>
    <row r="62377" s="8" customFormat="1" x14ac:dyDescent="0.35"/>
    <row r="62378" s="8" customFormat="1" x14ac:dyDescent="0.35"/>
    <row r="62379" s="8" customFormat="1" x14ac:dyDescent="0.35"/>
    <row r="62380" s="8" customFormat="1" x14ac:dyDescent="0.35"/>
    <row r="62381" s="8" customFormat="1" x14ac:dyDescent="0.35"/>
    <row r="62382" s="8" customFormat="1" x14ac:dyDescent="0.35"/>
    <row r="62383" s="8" customFormat="1" x14ac:dyDescent="0.35"/>
    <row r="62384" s="8" customFormat="1" x14ac:dyDescent="0.35"/>
    <row r="62385" s="8" customFormat="1" x14ac:dyDescent="0.35"/>
    <row r="62386" s="8" customFormat="1" x14ac:dyDescent="0.35"/>
    <row r="62387" s="8" customFormat="1" x14ac:dyDescent="0.35"/>
    <row r="62388" s="8" customFormat="1" x14ac:dyDescent="0.35"/>
    <row r="62389" s="8" customFormat="1" x14ac:dyDescent="0.35"/>
    <row r="62390" s="8" customFormat="1" x14ac:dyDescent="0.35"/>
    <row r="62391" s="8" customFormat="1" x14ac:dyDescent="0.35"/>
    <row r="62392" s="8" customFormat="1" x14ac:dyDescent="0.35"/>
    <row r="62393" s="8" customFormat="1" x14ac:dyDescent="0.35"/>
    <row r="62394" s="8" customFormat="1" x14ac:dyDescent="0.35"/>
    <row r="62395" s="8" customFormat="1" x14ac:dyDescent="0.35"/>
    <row r="62396" s="8" customFormat="1" x14ac:dyDescent="0.35"/>
    <row r="62397" s="8" customFormat="1" x14ac:dyDescent="0.35"/>
    <row r="62398" s="8" customFormat="1" x14ac:dyDescent="0.35"/>
    <row r="62399" s="8" customFormat="1" x14ac:dyDescent="0.35"/>
    <row r="62400" s="8" customFormat="1" x14ac:dyDescent="0.35"/>
    <row r="62401" s="8" customFormat="1" x14ac:dyDescent="0.35"/>
    <row r="62402" s="8" customFormat="1" x14ac:dyDescent="0.35"/>
    <row r="62403" s="8" customFormat="1" x14ac:dyDescent="0.35"/>
    <row r="62404" s="8" customFormat="1" x14ac:dyDescent="0.35"/>
    <row r="62405" s="8" customFormat="1" x14ac:dyDescent="0.35"/>
    <row r="62406" s="8" customFormat="1" x14ac:dyDescent="0.35"/>
    <row r="62407" s="8" customFormat="1" x14ac:dyDescent="0.35"/>
    <row r="62408" s="8" customFormat="1" x14ac:dyDescent="0.35"/>
    <row r="62409" s="8" customFormat="1" x14ac:dyDescent="0.35"/>
    <row r="62410" s="8" customFormat="1" x14ac:dyDescent="0.35"/>
    <row r="62411" s="8" customFormat="1" x14ac:dyDescent="0.35"/>
    <row r="62412" s="8" customFormat="1" x14ac:dyDescent="0.35"/>
    <row r="62413" s="8" customFormat="1" x14ac:dyDescent="0.35"/>
    <row r="62414" s="8" customFormat="1" x14ac:dyDescent="0.35"/>
    <row r="62415" s="8" customFormat="1" x14ac:dyDescent="0.35"/>
    <row r="62416" s="8" customFormat="1" x14ac:dyDescent="0.35"/>
    <row r="62417" s="8" customFormat="1" x14ac:dyDescent="0.35"/>
    <row r="62418" s="8" customFormat="1" x14ac:dyDescent="0.35"/>
    <row r="62419" s="8" customFormat="1" x14ac:dyDescent="0.35"/>
    <row r="62420" s="8" customFormat="1" x14ac:dyDescent="0.35"/>
    <row r="62421" s="8" customFormat="1" x14ac:dyDescent="0.35"/>
    <row r="62422" s="8" customFormat="1" x14ac:dyDescent="0.35"/>
    <row r="62423" s="8" customFormat="1" x14ac:dyDescent="0.35"/>
    <row r="62424" s="8" customFormat="1" x14ac:dyDescent="0.35"/>
    <row r="62425" s="8" customFormat="1" x14ac:dyDescent="0.35"/>
    <row r="62426" s="8" customFormat="1" x14ac:dyDescent="0.35"/>
    <row r="62427" s="8" customFormat="1" x14ac:dyDescent="0.35"/>
    <row r="62428" s="8" customFormat="1" x14ac:dyDescent="0.35"/>
    <row r="62429" s="8" customFormat="1" x14ac:dyDescent="0.35"/>
    <row r="62430" s="8" customFormat="1" x14ac:dyDescent="0.35"/>
    <row r="62431" s="8" customFormat="1" x14ac:dyDescent="0.35"/>
    <row r="62432" s="8" customFormat="1" x14ac:dyDescent="0.35"/>
    <row r="62433" s="8" customFormat="1" x14ac:dyDescent="0.35"/>
    <row r="62434" s="8" customFormat="1" x14ac:dyDescent="0.35"/>
    <row r="62435" s="8" customFormat="1" x14ac:dyDescent="0.35"/>
    <row r="62436" s="8" customFormat="1" x14ac:dyDescent="0.35"/>
    <row r="62437" s="8" customFormat="1" x14ac:dyDescent="0.35"/>
    <row r="62438" s="8" customFormat="1" x14ac:dyDescent="0.35"/>
    <row r="62439" s="8" customFormat="1" x14ac:dyDescent="0.35"/>
    <row r="62440" s="8" customFormat="1" x14ac:dyDescent="0.35"/>
    <row r="62441" s="8" customFormat="1" x14ac:dyDescent="0.35"/>
    <row r="62442" s="8" customFormat="1" x14ac:dyDescent="0.35"/>
    <row r="62443" s="8" customFormat="1" x14ac:dyDescent="0.35"/>
    <row r="62444" s="8" customFormat="1" x14ac:dyDescent="0.35"/>
    <row r="62445" s="8" customFormat="1" x14ac:dyDescent="0.35"/>
    <row r="62446" s="8" customFormat="1" x14ac:dyDescent="0.35"/>
    <row r="62447" s="8" customFormat="1" x14ac:dyDescent="0.35"/>
    <row r="62448" s="8" customFormat="1" x14ac:dyDescent="0.35"/>
    <row r="62449" s="8" customFormat="1" x14ac:dyDescent="0.35"/>
    <row r="62450" s="8" customFormat="1" x14ac:dyDescent="0.35"/>
    <row r="62451" s="8" customFormat="1" x14ac:dyDescent="0.35"/>
    <row r="62452" s="8" customFormat="1" x14ac:dyDescent="0.35"/>
    <row r="62453" s="8" customFormat="1" x14ac:dyDescent="0.35"/>
    <row r="62454" s="8" customFormat="1" x14ac:dyDescent="0.35"/>
    <row r="62455" s="8" customFormat="1" x14ac:dyDescent="0.35"/>
    <row r="62456" s="8" customFormat="1" x14ac:dyDescent="0.35"/>
    <row r="62457" s="8" customFormat="1" x14ac:dyDescent="0.35"/>
    <row r="62458" s="8" customFormat="1" x14ac:dyDescent="0.35"/>
    <row r="62459" s="8" customFormat="1" x14ac:dyDescent="0.35"/>
    <row r="62460" s="8" customFormat="1" x14ac:dyDescent="0.35"/>
    <row r="62461" s="8" customFormat="1" x14ac:dyDescent="0.35"/>
    <row r="62462" s="8" customFormat="1" x14ac:dyDescent="0.35"/>
    <row r="62463" s="8" customFormat="1" x14ac:dyDescent="0.35"/>
    <row r="62464" s="8" customFormat="1" x14ac:dyDescent="0.35"/>
    <row r="62465" s="8" customFormat="1" x14ac:dyDescent="0.35"/>
    <row r="62466" s="8" customFormat="1" x14ac:dyDescent="0.35"/>
    <row r="62467" s="8" customFormat="1" x14ac:dyDescent="0.35"/>
    <row r="62468" s="8" customFormat="1" x14ac:dyDescent="0.35"/>
    <row r="62469" s="8" customFormat="1" x14ac:dyDescent="0.35"/>
    <row r="62470" s="8" customFormat="1" x14ac:dyDescent="0.35"/>
    <row r="62471" s="8" customFormat="1" x14ac:dyDescent="0.35"/>
    <row r="62472" s="8" customFormat="1" x14ac:dyDescent="0.35"/>
    <row r="62473" s="8" customFormat="1" x14ac:dyDescent="0.35"/>
    <row r="62474" s="8" customFormat="1" x14ac:dyDescent="0.35"/>
    <row r="62475" s="8" customFormat="1" x14ac:dyDescent="0.35"/>
    <row r="62476" s="8" customFormat="1" x14ac:dyDescent="0.35"/>
    <row r="62477" s="8" customFormat="1" x14ac:dyDescent="0.35"/>
    <row r="62478" s="8" customFormat="1" x14ac:dyDescent="0.35"/>
    <row r="62479" s="8" customFormat="1" x14ac:dyDescent="0.35"/>
    <row r="62480" s="8" customFormat="1" x14ac:dyDescent="0.35"/>
    <row r="62481" s="8" customFormat="1" x14ac:dyDescent="0.35"/>
    <row r="62482" s="8" customFormat="1" x14ac:dyDescent="0.35"/>
    <row r="62483" s="8" customFormat="1" x14ac:dyDescent="0.35"/>
    <row r="62484" s="8" customFormat="1" x14ac:dyDescent="0.35"/>
    <row r="62485" s="8" customFormat="1" x14ac:dyDescent="0.35"/>
    <row r="62486" s="8" customFormat="1" x14ac:dyDescent="0.35"/>
    <row r="62487" s="8" customFormat="1" x14ac:dyDescent="0.35"/>
    <row r="62488" s="8" customFormat="1" x14ac:dyDescent="0.35"/>
    <row r="62489" s="8" customFormat="1" x14ac:dyDescent="0.35"/>
    <row r="62490" s="8" customFormat="1" x14ac:dyDescent="0.35"/>
    <row r="62491" s="8" customFormat="1" x14ac:dyDescent="0.35"/>
    <row r="62492" s="8" customFormat="1" x14ac:dyDescent="0.35"/>
    <row r="62493" s="8" customFormat="1" x14ac:dyDescent="0.35"/>
    <row r="62494" s="8" customFormat="1" x14ac:dyDescent="0.35"/>
    <row r="62495" s="8" customFormat="1" x14ac:dyDescent="0.35"/>
    <row r="62496" s="8" customFormat="1" x14ac:dyDescent="0.35"/>
    <row r="62497" s="8" customFormat="1" x14ac:dyDescent="0.35"/>
    <row r="62498" s="8" customFormat="1" x14ac:dyDescent="0.35"/>
    <row r="62499" s="8" customFormat="1" x14ac:dyDescent="0.35"/>
    <row r="62500" s="8" customFormat="1" x14ac:dyDescent="0.35"/>
    <row r="62501" s="8" customFormat="1" x14ac:dyDescent="0.35"/>
    <row r="62502" s="8" customFormat="1" x14ac:dyDescent="0.35"/>
    <row r="62503" s="8" customFormat="1" x14ac:dyDescent="0.35"/>
    <row r="62504" s="8" customFormat="1" x14ac:dyDescent="0.35"/>
    <row r="62505" s="8" customFormat="1" x14ac:dyDescent="0.35"/>
    <row r="62506" s="8" customFormat="1" x14ac:dyDescent="0.35"/>
    <row r="62507" s="8" customFormat="1" x14ac:dyDescent="0.35"/>
    <row r="62508" s="8" customFormat="1" x14ac:dyDescent="0.35"/>
    <row r="62509" s="8" customFormat="1" x14ac:dyDescent="0.35"/>
    <row r="62510" s="8" customFormat="1" x14ac:dyDescent="0.35"/>
    <row r="62511" s="8" customFormat="1" x14ac:dyDescent="0.35"/>
    <row r="62512" s="8" customFormat="1" x14ac:dyDescent="0.35"/>
    <row r="62513" s="8" customFormat="1" x14ac:dyDescent="0.35"/>
    <row r="62514" s="8" customFormat="1" x14ac:dyDescent="0.35"/>
    <row r="62515" s="8" customFormat="1" x14ac:dyDescent="0.35"/>
    <row r="62516" s="8" customFormat="1" x14ac:dyDescent="0.35"/>
    <row r="62517" s="8" customFormat="1" x14ac:dyDescent="0.35"/>
    <row r="62518" s="8" customFormat="1" x14ac:dyDescent="0.35"/>
    <row r="62519" s="8" customFormat="1" x14ac:dyDescent="0.35"/>
    <row r="62520" s="8" customFormat="1" x14ac:dyDescent="0.35"/>
    <row r="62521" s="8" customFormat="1" x14ac:dyDescent="0.35"/>
    <row r="62522" s="8" customFormat="1" x14ac:dyDescent="0.35"/>
    <row r="62523" s="8" customFormat="1" x14ac:dyDescent="0.35"/>
    <row r="62524" s="8" customFormat="1" x14ac:dyDescent="0.35"/>
    <row r="62525" s="8" customFormat="1" x14ac:dyDescent="0.35"/>
    <row r="62526" s="8" customFormat="1" x14ac:dyDescent="0.35"/>
    <row r="62527" s="8" customFormat="1" x14ac:dyDescent="0.35"/>
    <row r="62528" s="8" customFormat="1" x14ac:dyDescent="0.35"/>
    <row r="62529" s="8" customFormat="1" x14ac:dyDescent="0.35"/>
    <row r="62530" s="8" customFormat="1" x14ac:dyDescent="0.35"/>
    <row r="62531" s="8" customFormat="1" x14ac:dyDescent="0.35"/>
    <row r="62532" s="8" customFormat="1" x14ac:dyDescent="0.35"/>
    <row r="62533" s="8" customFormat="1" x14ac:dyDescent="0.35"/>
    <row r="62534" s="8" customFormat="1" x14ac:dyDescent="0.35"/>
    <row r="62535" s="8" customFormat="1" x14ac:dyDescent="0.35"/>
    <row r="62536" s="8" customFormat="1" x14ac:dyDescent="0.35"/>
    <row r="62537" s="8" customFormat="1" x14ac:dyDescent="0.35"/>
    <row r="62538" s="8" customFormat="1" x14ac:dyDescent="0.35"/>
    <row r="62539" s="8" customFormat="1" x14ac:dyDescent="0.35"/>
    <row r="62540" s="8" customFormat="1" x14ac:dyDescent="0.35"/>
    <row r="62541" s="8" customFormat="1" x14ac:dyDescent="0.35"/>
    <row r="62542" s="8" customFormat="1" x14ac:dyDescent="0.35"/>
    <row r="62543" s="8" customFormat="1" x14ac:dyDescent="0.35"/>
    <row r="62544" s="8" customFormat="1" x14ac:dyDescent="0.35"/>
    <row r="62545" s="8" customFormat="1" x14ac:dyDescent="0.35"/>
    <row r="62546" s="8" customFormat="1" x14ac:dyDescent="0.35"/>
    <row r="62547" s="8" customFormat="1" x14ac:dyDescent="0.35"/>
    <row r="62548" s="8" customFormat="1" x14ac:dyDescent="0.35"/>
    <row r="62549" s="8" customFormat="1" x14ac:dyDescent="0.35"/>
    <row r="62550" s="8" customFormat="1" x14ac:dyDescent="0.35"/>
    <row r="62551" s="8" customFormat="1" x14ac:dyDescent="0.35"/>
    <row r="62552" s="8" customFormat="1" x14ac:dyDescent="0.35"/>
    <row r="62553" s="8" customFormat="1" x14ac:dyDescent="0.35"/>
    <row r="62554" s="8" customFormat="1" x14ac:dyDescent="0.35"/>
    <row r="62555" s="8" customFormat="1" x14ac:dyDescent="0.35"/>
    <row r="62556" s="8" customFormat="1" x14ac:dyDescent="0.35"/>
    <row r="62557" s="8" customFormat="1" x14ac:dyDescent="0.35"/>
    <row r="62558" s="8" customFormat="1" x14ac:dyDescent="0.35"/>
    <row r="62559" s="8" customFormat="1" x14ac:dyDescent="0.35"/>
    <row r="62560" s="8" customFormat="1" x14ac:dyDescent="0.35"/>
    <row r="62561" s="8" customFormat="1" x14ac:dyDescent="0.35"/>
    <row r="62562" s="8" customFormat="1" x14ac:dyDescent="0.35"/>
    <row r="62563" s="8" customFormat="1" x14ac:dyDescent="0.35"/>
    <row r="62564" s="8" customFormat="1" x14ac:dyDescent="0.35"/>
    <row r="62565" s="8" customFormat="1" x14ac:dyDescent="0.35"/>
    <row r="62566" s="8" customFormat="1" x14ac:dyDescent="0.35"/>
    <row r="62567" s="8" customFormat="1" x14ac:dyDescent="0.35"/>
    <row r="62568" s="8" customFormat="1" x14ac:dyDescent="0.35"/>
    <row r="62569" s="8" customFormat="1" x14ac:dyDescent="0.35"/>
    <row r="62570" s="8" customFormat="1" x14ac:dyDescent="0.35"/>
    <row r="62571" s="8" customFormat="1" x14ac:dyDescent="0.35"/>
    <row r="62572" s="8" customFormat="1" x14ac:dyDescent="0.35"/>
    <row r="62573" s="8" customFormat="1" x14ac:dyDescent="0.35"/>
    <row r="62574" s="8" customFormat="1" x14ac:dyDescent="0.35"/>
    <row r="62575" s="8" customFormat="1" x14ac:dyDescent="0.35"/>
    <row r="62576" s="8" customFormat="1" x14ac:dyDescent="0.35"/>
    <row r="62577" s="8" customFormat="1" x14ac:dyDescent="0.35"/>
    <row r="62578" s="8" customFormat="1" x14ac:dyDescent="0.35"/>
    <row r="62579" s="8" customFormat="1" x14ac:dyDescent="0.35"/>
    <row r="62580" s="8" customFormat="1" x14ac:dyDescent="0.35"/>
    <row r="62581" s="8" customFormat="1" x14ac:dyDescent="0.35"/>
    <row r="62582" s="8" customFormat="1" x14ac:dyDescent="0.35"/>
    <row r="62583" s="8" customFormat="1" x14ac:dyDescent="0.35"/>
    <row r="62584" s="8" customFormat="1" x14ac:dyDescent="0.35"/>
    <row r="62585" s="8" customFormat="1" x14ac:dyDescent="0.35"/>
    <row r="62586" s="8" customFormat="1" x14ac:dyDescent="0.35"/>
    <row r="62587" s="8" customFormat="1" x14ac:dyDescent="0.35"/>
    <row r="62588" s="8" customFormat="1" x14ac:dyDescent="0.35"/>
    <row r="62589" s="8" customFormat="1" x14ac:dyDescent="0.35"/>
    <row r="62590" s="8" customFormat="1" x14ac:dyDescent="0.35"/>
    <row r="62591" s="8" customFormat="1" x14ac:dyDescent="0.35"/>
    <row r="62592" s="8" customFormat="1" x14ac:dyDescent="0.35"/>
    <row r="62593" s="8" customFormat="1" x14ac:dyDescent="0.35"/>
    <row r="62594" s="8" customFormat="1" x14ac:dyDescent="0.35"/>
    <row r="62595" s="8" customFormat="1" x14ac:dyDescent="0.35"/>
    <row r="62596" s="8" customFormat="1" x14ac:dyDescent="0.35"/>
    <row r="62597" s="8" customFormat="1" x14ac:dyDescent="0.35"/>
    <row r="62598" s="8" customFormat="1" x14ac:dyDescent="0.35"/>
    <row r="62599" s="8" customFormat="1" x14ac:dyDescent="0.35"/>
    <row r="62600" s="8" customFormat="1" x14ac:dyDescent="0.35"/>
    <row r="62601" s="8" customFormat="1" x14ac:dyDescent="0.35"/>
    <row r="62602" s="8" customFormat="1" x14ac:dyDescent="0.35"/>
    <row r="62603" s="8" customFormat="1" x14ac:dyDescent="0.35"/>
    <row r="62604" s="8" customFormat="1" x14ac:dyDescent="0.35"/>
    <row r="62605" s="8" customFormat="1" x14ac:dyDescent="0.35"/>
    <row r="62606" s="8" customFormat="1" x14ac:dyDescent="0.35"/>
    <row r="62607" s="8" customFormat="1" x14ac:dyDescent="0.35"/>
    <row r="62608" s="8" customFormat="1" x14ac:dyDescent="0.35"/>
    <row r="62609" s="8" customFormat="1" x14ac:dyDescent="0.35"/>
    <row r="62610" s="8" customFormat="1" x14ac:dyDescent="0.35"/>
    <row r="62611" s="8" customFormat="1" x14ac:dyDescent="0.35"/>
    <row r="62612" s="8" customFormat="1" x14ac:dyDescent="0.35"/>
    <row r="62613" s="8" customFormat="1" x14ac:dyDescent="0.35"/>
    <row r="62614" s="8" customFormat="1" x14ac:dyDescent="0.35"/>
    <row r="62615" s="8" customFormat="1" x14ac:dyDescent="0.35"/>
    <row r="62616" s="8" customFormat="1" x14ac:dyDescent="0.35"/>
    <row r="62617" s="8" customFormat="1" x14ac:dyDescent="0.35"/>
    <row r="62618" s="8" customFormat="1" x14ac:dyDescent="0.35"/>
    <row r="62619" s="8" customFormat="1" x14ac:dyDescent="0.35"/>
    <row r="62620" s="8" customFormat="1" x14ac:dyDescent="0.35"/>
    <row r="62621" s="8" customFormat="1" x14ac:dyDescent="0.35"/>
    <row r="62622" s="8" customFormat="1" x14ac:dyDescent="0.35"/>
    <row r="62623" s="8" customFormat="1" x14ac:dyDescent="0.35"/>
    <row r="62624" s="8" customFormat="1" x14ac:dyDescent="0.35"/>
    <row r="62625" s="8" customFormat="1" x14ac:dyDescent="0.35"/>
    <row r="62626" s="8" customFormat="1" x14ac:dyDescent="0.35"/>
    <row r="62627" s="8" customFormat="1" x14ac:dyDescent="0.35"/>
    <row r="62628" s="8" customFormat="1" x14ac:dyDescent="0.35"/>
    <row r="62629" s="8" customFormat="1" x14ac:dyDescent="0.35"/>
    <row r="62630" s="8" customFormat="1" x14ac:dyDescent="0.35"/>
    <row r="62631" s="8" customFormat="1" x14ac:dyDescent="0.35"/>
    <row r="62632" s="8" customFormat="1" x14ac:dyDescent="0.35"/>
    <row r="62633" s="8" customFormat="1" x14ac:dyDescent="0.35"/>
    <row r="62634" s="8" customFormat="1" x14ac:dyDescent="0.35"/>
    <row r="62635" s="8" customFormat="1" x14ac:dyDescent="0.35"/>
    <row r="62636" s="8" customFormat="1" x14ac:dyDescent="0.35"/>
    <row r="62637" s="8" customFormat="1" x14ac:dyDescent="0.35"/>
    <row r="62638" s="8" customFormat="1" x14ac:dyDescent="0.35"/>
    <row r="62639" s="8" customFormat="1" x14ac:dyDescent="0.35"/>
    <row r="62640" s="8" customFormat="1" x14ac:dyDescent="0.35"/>
    <row r="62641" s="8" customFormat="1" x14ac:dyDescent="0.35"/>
    <row r="62642" s="8" customFormat="1" x14ac:dyDescent="0.35"/>
    <row r="62643" s="8" customFormat="1" x14ac:dyDescent="0.35"/>
    <row r="62644" s="8" customFormat="1" x14ac:dyDescent="0.35"/>
    <row r="62645" s="8" customFormat="1" x14ac:dyDescent="0.35"/>
    <row r="62646" s="8" customFormat="1" x14ac:dyDescent="0.35"/>
    <row r="62647" s="8" customFormat="1" x14ac:dyDescent="0.35"/>
    <row r="62648" s="8" customFormat="1" x14ac:dyDescent="0.35"/>
    <row r="62649" s="8" customFormat="1" x14ac:dyDescent="0.35"/>
    <row r="62650" s="8" customFormat="1" x14ac:dyDescent="0.35"/>
    <row r="62651" s="8" customFormat="1" x14ac:dyDescent="0.35"/>
    <row r="62652" s="8" customFormat="1" x14ac:dyDescent="0.35"/>
    <row r="62653" s="8" customFormat="1" x14ac:dyDescent="0.35"/>
    <row r="62654" s="8" customFormat="1" x14ac:dyDescent="0.35"/>
    <row r="62655" s="8" customFormat="1" x14ac:dyDescent="0.35"/>
    <row r="62656" s="8" customFormat="1" x14ac:dyDescent="0.35"/>
    <row r="62657" s="8" customFormat="1" x14ac:dyDescent="0.35"/>
    <row r="62658" s="8" customFormat="1" x14ac:dyDescent="0.35"/>
    <row r="62659" s="8" customFormat="1" x14ac:dyDescent="0.35"/>
    <row r="62660" s="8" customFormat="1" x14ac:dyDescent="0.35"/>
    <row r="62661" s="8" customFormat="1" x14ac:dyDescent="0.35"/>
    <row r="62662" s="8" customFormat="1" x14ac:dyDescent="0.35"/>
    <row r="62663" s="8" customFormat="1" x14ac:dyDescent="0.35"/>
    <row r="62664" s="8" customFormat="1" x14ac:dyDescent="0.35"/>
    <row r="62665" s="8" customFormat="1" x14ac:dyDescent="0.35"/>
    <row r="62666" s="8" customFormat="1" x14ac:dyDescent="0.35"/>
    <row r="62667" s="8" customFormat="1" x14ac:dyDescent="0.35"/>
    <row r="62668" s="8" customFormat="1" x14ac:dyDescent="0.35"/>
    <row r="62669" s="8" customFormat="1" x14ac:dyDescent="0.35"/>
    <row r="62670" s="8" customFormat="1" x14ac:dyDescent="0.35"/>
    <row r="62671" s="8" customFormat="1" x14ac:dyDescent="0.35"/>
    <row r="62672" s="8" customFormat="1" x14ac:dyDescent="0.35"/>
    <row r="62673" s="8" customFormat="1" x14ac:dyDescent="0.35"/>
    <row r="62674" s="8" customFormat="1" x14ac:dyDescent="0.35"/>
    <row r="62675" s="8" customFormat="1" x14ac:dyDescent="0.35"/>
    <row r="62676" s="8" customFormat="1" x14ac:dyDescent="0.35"/>
    <row r="62677" s="8" customFormat="1" x14ac:dyDescent="0.35"/>
    <row r="62678" s="8" customFormat="1" x14ac:dyDescent="0.35"/>
    <row r="62679" s="8" customFormat="1" x14ac:dyDescent="0.35"/>
    <row r="62680" s="8" customFormat="1" x14ac:dyDescent="0.35"/>
    <row r="62681" s="8" customFormat="1" x14ac:dyDescent="0.35"/>
    <row r="62682" s="8" customFormat="1" x14ac:dyDescent="0.35"/>
    <row r="62683" s="8" customFormat="1" x14ac:dyDescent="0.35"/>
    <row r="62684" s="8" customFormat="1" x14ac:dyDescent="0.35"/>
    <row r="62685" s="8" customFormat="1" x14ac:dyDescent="0.35"/>
    <row r="62686" s="8" customFormat="1" x14ac:dyDescent="0.35"/>
    <row r="62687" s="8" customFormat="1" x14ac:dyDescent="0.35"/>
    <row r="62688" s="8" customFormat="1" x14ac:dyDescent="0.35"/>
    <row r="62689" s="8" customFormat="1" x14ac:dyDescent="0.35"/>
    <row r="62690" s="8" customFormat="1" x14ac:dyDescent="0.35"/>
    <row r="62691" s="8" customFormat="1" x14ac:dyDescent="0.35"/>
    <row r="62692" s="8" customFormat="1" x14ac:dyDescent="0.35"/>
    <row r="62693" s="8" customFormat="1" x14ac:dyDescent="0.35"/>
    <row r="62694" s="8" customFormat="1" x14ac:dyDescent="0.35"/>
    <row r="62695" s="8" customFormat="1" x14ac:dyDescent="0.35"/>
    <row r="62696" s="8" customFormat="1" x14ac:dyDescent="0.35"/>
    <row r="62697" s="8" customFormat="1" x14ac:dyDescent="0.35"/>
    <row r="62698" s="8" customFormat="1" x14ac:dyDescent="0.35"/>
    <row r="62699" s="8" customFormat="1" x14ac:dyDescent="0.35"/>
    <row r="62700" s="8" customFormat="1" x14ac:dyDescent="0.35"/>
    <row r="62701" s="8" customFormat="1" x14ac:dyDescent="0.35"/>
    <row r="62702" s="8" customFormat="1" x14ac:dyDescent="0.35"/>
    <row r="62703" s="8" customFormat="1" x14ac:dyDescent="0.35"/>
    <row r="62704" s="8" customFormat="1" x14ac:dyDescent="0.35"/>
    <row r="62705" s="8" customFormat="1" x14ac:dyDescent="0.35"/>
    <row r="62706" s="8" customFormat="1" x14ac:dyDescent="0.35"/>
    <row r="62707" s="8" customFormat="1" x14ac:dyDescent="0.35"/>
    <row r="62708" s="8" customFormat="1" x14ac:dyDescent="0.35"/>
    <row r="62709" s="8" customFormat="1" x14ac:dyDescent="0.35"/>
    <row r="62710" s="8" customFormat="1" x14ac:dyDescent="0.35"/>
    <row r="62711" s="8" customFormat="1" x14ac:dyDescent="0.35"/>
    <row r="62712" s="8" customFormat="1" x14ac:dyDescent="0.35"/>
    <row r="62713" s="8" customFormat="1" x14ac:dyDescent="0.35"/>
    <row r="62714" s="8" customFormat="1" x14ac:dyDescent="0.35"/>
    <row r="62715" s="8" customFormat="1" x14ac:dyDescent="0.35"/>
    <row r="62716" s="8" customFormat="1" x14ac:dyDescent="0.35"/>
    <row r="62717" s="8" customFormat="1" x14ac:dyDescent="0.35"/>
    <row r="62718" s="8" customFormat="1" x14ac:dyDescent="0.35"/>
    <row r="62719" s="8" customFormat="1" x14ac:dyDescent="0.35"/>
    <row r="62720" s="8" customFormat="1" x14ac:dyDescent="0.35"/>
    <row r="62721" s="8" customFormat="1" x14ac:dyDescent="0.35"/>
    <row r="62722" s="8" customFormat="1" x14ac:dyDescent="0.35"/>
    <row r="62723" s="8" customFormat="1" x14ac:dyDescent="0.35"/>
    <row r="62724" s="8" customFormat="1" x14ac:dyDescent="0.35"/>
    <row r="62725" s="8" customFormat="1" x14ac:dyDescent="0.35"/>
    <row r="62726" s="8" customFormat="1" x14ac:dyDescent="0.35"/>
    <row r="62727" s="8" customFormat="1" x14ac:dyDescent="0.35"/>
    <row r="62728" s="8" customFormat="1" x14ac:dyDescent="0.35"/>
    <row r="62729" s="8" customFormat="1" x14ac:dyDescent="0.35"/>
    <row r="62730" s="8" customFormat="1" x14ac:dyDescent="0.35"/>
    <row r="62731" s="8" customFormat="1" x14ac:dyDescent="0.35"/>
    <row r="62732" s="8" customFormat="1" x14ac:dyDescent="0.35"/>
    <row r="62733" s="8" customFormat="1" x14ac:dyDescent="0.35"/>
    <row r="62734" s="8" customFormat="1" x14ac:dyDescent="0.35"/>
    <row r="62735" s="8" customFormat="1" x14ac:dyDescent="0.35"/>
    <row r="62736" s="8" customFormat="1" x14ac:dyDescent="0.35"/>
    <row r="62737" s="8" customFormat="1" x14ac:dyDescent="0.35"/>
    <row r="62738" s="8" customFormat="1" x14ac:dyDescent="0.35"/>
    <row r="62739" s="8" customFormat="1" x14ac:dyDescent="0.35"/>
    <row r="62740" s="8" customFormat="1" x14ac:dyDescent="0.35"/>
    <row r="62741" s="8" customFormat="1" x14ac:dyDescent="0.35"/>
    <row r="62742" s="8" customFormat="1" x14ac:dyDescent="0.35"/>
    <row r="62743" s="8" customFormat="1" x14ac:dyDescent="0.35"/>
    <row r="62744" s="8" customFormat="1" x14ac:dyDescent="0.35"/>
    <row r="62745" s="8" customFormat="1" x14ac:dyDescent="0.35"/>
    <row r="62746" s="8" customFormat="1" x14ac:dyDescent="0.35"/>
    <row r="62747" s="8" customFormat="1" x14ac:dyDescent="0.35"/>
    <row r="62748" s="8" customFormat="1" x14ac:dyDescent="0.35"/>
    <row r="62749" s="8" customFormat="1" x14ac:dyDescent="0.35"/>
    <row r="62750" s="8" customFormat="1" x14ac:dyDescent="0.35"/>
    <row r="62751" s="8" customFormat="1" x14ac:dyDescent="0.35"/>
    <row r="62752" s="8" customFormat="1" x14ac:dyDescent="0.35"/>
    <row r="62753" s="8" customFormat="1" x14ac:dyDescent="0.35"/>
    <row r="62754" s="8" customFormat="1" x14ac:dyDescent="0.35"/>
    <row r="62755" s="8" customFormat="1" x14ac:dyDescent="0.35"/>
    <row r="62756" s="8" customFormat="1" x14ac:dyDescent="0.35"/>
    <row r="62757" s="8" customFormat="1" x14ac:dyDescent="0.35"/>
    <row r="62758" s="8" customFormat="1" x14ac:dyDescent="0.35"/>
    <row r="62759" s="8" customFormat="1" x14ac:dyDescent="0.35"/>
    <row r="62760" s="8" customFormat="1" x14ac:dyDescent="0.35"/>
    <row r="62761" s="8" customFormat="1" x14ac:dyDescent="0.35"/>
    <row r="62762" s="8" customFormat="1" x14ac:dyDescent="0.35"/>
    <row r="62763" s="8" customFormat="1" x14ac:dyDescent="0.35"/>
    <row r="62764" s="8" customFormat="1" x14ac:dyDescent="0.35"/>
    <row r="62765" s="8" customFormat="1" x14ac:dyDescent="0.35"/>
    <row r="62766" s="8" customFormat="1" x14ac:dyDescent="0.35"/>
    <row r="62767" s="8" customFormat="1" x14ac:dyDescent="0.35"/>
    <row r="62768" s="8" customFormat="1" x14ac:dyDescent="0.35"/>
    <row r="62769" s="8" customFormat="1" x14ac:dyDescent="0.35"/>
    <row r="62770" s="8" customFormat="1" x14ac:dyDescent="0.35"/>
    <row r="62771" s="8" customFormat="1" x14ac:dyDescent="0.35"/>
    <row r="62772" s="8" customFormat="1" x14ac:dyDescent="0.35"/>
    <row r="62773" s="8" customFormat="1" x14ac:dyDescent="0.35"/>
    <row r="62774" s="8" customFormat="1" x14ac:dyDescent="0.35"/>
    <row r="62775" s="8" customFormat="1" x14ac:dyDescent="0.35"/>
    <row r="62776" s="8" customFormat="1" x14ac:dyDescent="0.35"/>
    <row r="62777" s="8" customFormat="1" x14ac:dyDescent="0.35"/>
    <row r="62778" s="8" customFormat="1" x14ac:dyDescent="0.35"/>
    <row r="62779" s="8" customFormat="1" x14ac:dyDescent="0.35"/>
    <row r="62780" s="8" customFormat="1" x14ac:dyDescent="0.35"/>
    <row r="62781" s="8" customFormat="1" x14ac:dyDescent="0.35"/>
    <row r="62782" s="8" customFormat="1" x14ac:dyDescent="0.35"/>
    <row r="62783" s="8" customFormat="1" x14ac:dyDescent="0.35"/>
    <row r="62784" s="8" customFormat="1" x14ac:dyDescent="0.35"/>
    <row r="62785" s="8" customFormat="1" x14ac:dyDescent="0.35"/>
    <row r="62786" s="8" customFormat="1" x14ac:dyDescent="0.35"/>
    <row r="62787" s="8" customFormat="1" x14ac:dyDescent="0.35"/>
    <row r="62788" s="8" customFormat="1" x14ac:dyDescent="0.35"/>
    <row r="62789" s="8" customFormat="1" x14ac:dyDescent="0.35"/>
    <row r="62790" s="8" customFormat="1" x14ac:dyDescent="0.35"/>
    <row r="62791" s="8" customFormat="1" x14ac:dyDescent="0.35"/>
    <row r="62792" s="8" customFormat="1" x14ac:dyDescent="0.35"/>
    <row r="62793" s="8" customFormat="1" x14ac:dyDescent="0.35"/>
    <row r="62794" s="8" customFormat="1" x14ac:dyDescent="0.35"/>
    <row r="62795" s="8" customFormat="1" x14ac:dyDescent="0.35"/>
    <row r="62796" s="8" customFormat="1" x14ac:dyDescent="0.35"/>
    <row r="62797" s="8" customFormat="1" x14ac:dyDescent="0.35"/>
    <row r="62798" s="8" customFormat="1" x14ac:dyDescent="0.35"/>
    <row r="62799" s="8" customFormat="1" x14ac:dyDescent="0.35"/>
    <row r="62800" s="8" customFormat="1" x14ac:dyDescent="0.35"/>
    <row r="62801" s="8" customFormat="1" x14ac:dyDescent="0.35"/>
    <row r="62802" s="8" customFormat="1" x14ac:dyDescent="0.35"/>
    <row r="62803" s="8" customFormat="1" x14ac:dyDescent="0.35"/>
    <row r="62804" s="8" customFormat="1" x14ac:dyDescent="0.35"/>
    <row r="62805" s="8" customFormat="1" x14ac:dyDescent="0.35"/>
    <row r="62806" s="8" customFormat="1" x14ac:dyDescent="0.35"/>
    <row r="62807" s="8" customFormat="1" x14ac:dyDescent="0.35"/>
    <row r="62808" s="8" customFormat="1" x14ac:dyDescent="0.35"/>
    <row r="62809" s="8" customFormat="1" x14ac:dyDescent="0.35"/>
    <row r="62810" s="8" customFormat="1" x14ac:dyDescent="0.35"/>
    <row r="62811" s="8" customFormat="1" x14ac:dyDescent="0.35"/>
    <row r="62812" s="8" customFormat="1" x14ac:dyDescent="0.35"/>
    <row r="62813" s="8" customFormat="1" x14ac:dyDescent="0.35"/>
    <row r="62814" s="8" customFormat="1" x14ac:dyDescent="0.35"/>
    <row r="62815" s="8" customFormat="1" x14ac:dyDescent="0.35"/>
    <row r="62816" s="8" customFormat="1" x14ac:dyDescent="0.35"/>
    <row r="62817" s="8" customFormat="1" x14ac:dyDescent="0.35"/>
    <row r="62818" s="8" customFormat="1" x14ac:dyDescent="0.35"/>
    <row r="62819" s="8" customFormat="1" x14ac:dyDescent="0.35"/>
    <row r="62820" s="8" customFormat="1" x14ac:dyDescent="0.35"/>
    <row r="62821" s="8" customFormat="1" x14ac:dyDescent="0.35"/>
    <row r="62822" s="8" customFormat="1" x14ac:dyDescent="0.35"/>
    <row r="62823" s="8" customFormat="1" x14ac:dyDescent="0.35"/>
    <row r="62824" s="8" customFormat="1" x14ac:dyDescent="0.35"/>
    <row r="62825" s="8" customFormat="1" x14ac:dyDescent="0.35"/>
    <row r="62826" s="8" customFormat="1" x14ac:dyDescent="0.35"/>
    <row r="62827" s="8" customFormat="1" x14ac:dyDescent="0.35"/>
    <row r="62828" s="8" customFormat="1" x14ac:dyDescent="0.35"/>
    <row r="62829" s="8" customFormat="1" x14ac:dyDescent="0.35"/>
    <row r="62830" s="8" customFormat="1" x14ac:dyDescent="0.35"/>
    <row r="62831" s="8" customFormat="1" x14ac:dyDescent="0.35"/>
    <row r="62832" s="8" customFormat="1" x14ac:dyDescent="0.35"/>
    <row r="62833" s="8" customFormat="1" x14ac:dyDescent="0.35"/>
    <row r="62834" s="8" customFormat="1" x14ac:dyDescent="0.35"/>
    <row r="62835" s="8" customFormat="1" x14ac:dyDescent="0.35"/>
    <row r="62836" s="8" customFormat="1" x14ac:dyDescent="0.35"/>
    <row r="62837" s="8" customFormat="1" x14ac:dyDescent="0.35"/>
    <row r="62838" s="8" customFormat="1" x14ac:dyDescent="0.35"/>
    <row r="62839" s="8" customFormat="1" x14ac:dyDescent="0.35"/>
    <row r="62840" s="8" customFormat="1" x14ac:dyDescent="0.35"/>
    <row r="62841" s="8" customFormat="1" x14ac:dyDescent="0.35"/>
    <row r="62842" s="8" customFormat="1" x14ac:dyDescent="0.35"/>
    <row r="62843" s="8" customFormat="1" x14ac:dyDescent="0.35"/>
    <row r="62844" s="8" customFormat="1" x14ac:dyDescent="0.35"/>
    <row r="62845" s="8" customFormat="1" x14ac:dyDescent="0.35"/>
    <row r="62846" s="8" customFormat="1" x14ac:dyDescent="0.35"/>
    <row r="62847" s="8" customFormat="1" x14ac:dyDescent="0.35"/>
    <row r="62848" s="8" customFormat="1" x14ac:dyDescent="0.35"/>
    <row r="62849" s="8" customFormat="1" x14ac:dyDescent="0.35"/>
    <row r="62850" s="8" customFormat="1" x14ac:dyDescent="0.35"/>
    <row r="62851" s="8" customFormat="1" x14ac:dyDescent="0.35"/>
    <row r="62852" s="8" customFormat="1" x14ac:dyDescent="0.35"/>
    <row r="62853" s="8" customFormat="1" x14ac:dyDescent="0.35"/>
    <row r="62854" s="8" customFormat="1" x14ac:dyDescent="0.35"/>
    <row r="62855" s="8" customFormat="1" x14ac:dyDescent="0.35"/>
    <row r="62856" s="8" customFormat="1" x14ac:dyDescent="0.35"/>
    <row r="62857" s="8" customFormat="1" x14ac:dyDescent="0.35"/>
    <row r="62858" s="8" customFormat="1" x14ac:dyDescent="0.35"/>
    <row r="62859" s="8" customFormat="1" x14ac:dyDescent="0.35"/>
    <row r="62860" s="8" customFormat="1" x14ac:dyDescent="0.35"/>
    <row r="62861" s="8" customFormat="1" x14ac:dyDescent="0.35"/>
    <row r="62862" s="8" customFormat="1" x14ac:dyDescent="0.35"/>
    <row r="62863" s="8" customFormat="1" x14ac:dyDescent="0.35"/>
    <row r="62864" s="8" customFormat="1" x14ac:dyDescent="0.35"/>
    <row r="62865" s="8" customFormat="1" x14ac:dyDescent="0.35"/>
    <row r="62866" s="8" customFormat="1" x14ac:dyDescent="0.35"/>
    <row r="62867" s="8" customFormat="1" x14ac:dyDescent="0.35"/>
    <row r="62868" s="8" customFormat="1" x14ac:dyDescent="0.35"/>
    <row r="62869" s="8" customFormat="1" x14ac:dyDescent="0.35"/>
    <row r="62870" s="8" customFormat="1" x14ac:dyDescent="0.35"/>
    <row r="62871" s="8" customFormat="1" x14ac:dyDescent="0.35"/>
    <row r="62872" s="8" customFormat="1" x14ac:dyDescent="0.35"/>
    <row r="62873" s="8" customFormat="1" x14ac:dyDescent="0.35"/>
    <row r="62874" s="8" customFormat="1" x14ac:dyDescent="0.35"/>
    <row r="62875" s="8" customFormat="1" x14ac:dyDescent="0.35"/>
    <row r="62876" s="8" customFormat="1" x14ac:dyDescent="0.35"/>
    <row r="62877" s="8" customFormat="1" x14ac:dyDescent="0.35"/>
    <row r="62878" s="8" customFormat="1" x14ac:dyDescent="0.35"/>
    <row r="62879" s="8" customFormat="1" x14ac:dyDescent="0.35"/>
    <row r="62880" s="8" customFormat="1" x14ac:dyDescent="0.35"/>
    <row r="62881" s="8" customFormat="1" x14ac:dyDescent="0.35"/>
    <row r="62882" s="8" customFormat="1" x14ac:dyDescent="0.35"/>
    <row r="62883" s="8" customFormat="1" x14ac:dyDescent="0.35"/>
    <row r="62884" s="8" customFormat="1" x14ac:dyDescent="0.35"/>
    <row r="62885" s="8" customFormat="1" x14ac:dyDescent="0.35"/>
    <row r="62886" s="8" customFormat="1" x14ac:dyDescent="0.35"/>
    <row r="62887" s="8" customFormat="1" x14ac:dyDescent="0.35"/>
    <row r="62888" s="8" customFormat="1" x14ac:dyDescent="0.35"/>
    <row r="62889" s="8" customFormat="1" x14ac:dyDescent="0.35"/>
    <row r="62890" s="8" customFormat="1" x14ac:dyDescent="0.35"/>
    <row r="62891" s="8" customFormat="1" x14ac:dyDescent="0.35"/>
    <row r="62892" s="8" customFormat="1" x14ac:dyDescent="0.35"/>
    <row r="62893" s="8" customFormat="1" x14ac:dyDescent="0.35"/>
    <row r="62894" s="8" customFormat="1" x14ac:dyDescent="0.35"/>
    <row r="62895" s="8" customFormat="1" x14ac:dyDescent="0.35"/>
    <row r="62896" s="8" customFormat="1" x14ac:dyDescent="0.35"/>
    <row r="62897" s="8" customFormat="1" x14ac:dyDescent="0.35"/>
    <row r="62898" s="8" customFormat="1" x14ac:dyDescent="0.35"/>
    <row r="62899" s="8" customFormat="1" x14ac:dyDescent="0.35"/>
    <row r="62900" s="8" customFormat="1" x14ac:dyDescent="0.35"/>
    <row r="62901" s="8" customFormat="1" x14ac:dyDescent="0.35"/>
    <row r="62902" s="8" customFormat="1" x14ac:dyDescent="0.35"/>
    <row r="62903" s="8" customFormat="1" x14ac:dyDescent="0.35"/>
    <row r="62904" s="8" customFormat="1" x14ac:dyDescent="0.35"/>
    <row r="62905" s="8" customFormat="1" x14ac:dyDescent="0.35"/>
    <row r="62906" s="8" customFormat="1" x14ac:dyDescent="0.35"/>
    <row r="62907" s="8" customFormat="1" x14ac:dyDescent="0.35"/>
    <row r="62908" s="8" customFormat="1" x14ac:dyDescent="0.35"/>
    <row r="62909" s="8" customFormat="1" x14ac:dyDescent="0.35"/>
    <row r="62910" s="8" customFormat="1" x14ac:dyDescent="0.35"/>
    <row r="62911" s="8" customFormat="1" x14ac:dyDescent="0.35"/>
    <row r="62912" s="8" customFormat="1" x14ac:dyDescent="0.35"/>
    <row r="62913" s="8" customFormat="1" x14ac:dyDescent="0.35"/>
    <row r="62914" s="8" customFormat="1" x14ac:dyDescent="0.35"/>
    <row r="62915" s="8" customFormat="1" x14ac:dyDescent="0.35"/>
    <row r="62916" s="8" customFormat="1" x14ac:dyDescent="0.35"/>
    <row r="62917" s="8" customFormat="1" x14ac:dyDescent="0.35"/>
    <row r="62918" s="8" customFormat="1" x14ac:dyDescent="0.35"/>
    <row r="62919" s="8" customFormat="1" x14ac:dyDescent="0.35"/>
    <row r="62920" s="8" customFormat="1" x14ac:dyDescent="0.35"/>
    <row r="62921" s="8" customFormat="1" x14ac:dyDescent="0.35"/>
    <row r="62922" s="8" customFormat="1" x14ac:dyDescent="0.35"/>
    <row r="62923" s="8" customFormat="1" x14ac:dyDescent="0.35"/>
    <row r="62924" s="8" customFormat="1" x14ac:dyDescent="0.35"/>
    <row r="62925" s="8" customFormat="1" x14ac:dyDescent="0.35"/>
    <row r="62926" s="8" customFormat="1" x14ac:dyDescent="0.35"/>
    <row r="62927" s="8" customFormat="1" x14ac:dyDescent="0.35"/>
    <row r="62928" s="8" customFormat="1" x14ac:dyDescent="0.35"/>
    <row r="62929" s="8" customFormat="1" x14ac:dyDescent="0.35"/>
    <row r="62930" s="8" customFormat="1" x14ac:dyDescent="0.35"/>
    <row r="62931" s="8" customFormat="1" x14ac:dyDescent="0.35"/>
    <row r="62932" s="8" customFormat="1" x14ac:dyDescent="0.35"/>
    <row r="62933" s="8" customFormat="1" x14ac:dyDescent="0.35"/>
    <row r="62934" s="8" customFormat="1" x14ac:dyDescent="0.35"/>
    <row r="62935" s="8" customFormat="1" x14ac:dyDescent="0.35"/>
    <row r="62936" s="8" customFormat="1" x14ac:dyDescent="0.35"/>
    <row r="62937" s="8" customFormat="1" x14ac:dyDescent="0.35"/>
    <row r="62938" s="8" customFormat="1" x14ac:dyDescent="0.35"/>
    <row r="62939" s="8" customFormat="1" x14ac:dyDescent="0.35"/>
    <row r="62940" s="8" customFormat="1" x14ac:dyDescent="0.35"/>
    <row r="62941" s="8" customFormat="1" x14ac:dyDescent="0.35"/>
    <row r="62942" s="8" customFormat="1" x14ac:dyDescent="0.35"/>
    <row r="62943" s="8" customFormat="1" x14ac:dyDescent="0.35"/>
    <row r="62944" s="8" customFormat="1" x14ac:dyDescent="0.35"/>
    <row r="62945" s="8" customFormat="1" x14ac:dyDescent="0.35"/>
    <row r="62946" s="8" customFormat="1" x14ac:dyDescent="0.35"/>
    <row r="62947" s="8" customFormat="1" x14ac:dyDescent="0.35"/>
    <row r="62948" s="8" customFormat="1" x14ac:dyDescent="0.35"/>
    <row r="62949" s="8" customFormat="1" x14ac:dyDescent="0.35"/>
    <row r="62950" s="8" customFormat="1" x14ac:dyDescent="0.35"/>
    <row r="62951" s="8" customFormat="1" x14ac:dyDescent="0.35"/>
    <row r="62952" s="8" customFormat="1" x14ac:dyDescent="0.35"/>
    <row r="62953" s="8" customFormat="1" x14ac:dyDescent="0.35"/>
    <row r="62954" s="8" customFormat="1" x14ac:dyDescent="0.35"/>
    <row r="62955" s="8" customFormat="1" x14ac:dyDescent="0.35"/>
    <row r="62956" s="8" customFormat="1" x14ac:dyDescent="0.35"/>
    <row r="62957" s="8" customFormat="1" x14ac:dyDescent="0.35"/>
    <row r="62958" s="8" customFormat="1" x14ac:dyDescent="0.35"/>
    <row r="62959" s="8" customFormat="1" x14ac:dyDescent="0.35"/>
    <row r="62960" s="8" customFormat="1" x14ac:dyDescent="0.35"/>
    <row r="62961" s="8" customFormat="1" x14ac:dyDescent="0.35"/>
    <row r="62962" s="8" customFormat="1" x14ac:dyDescent="0.35"/>
    <row r="62963" s="8" customFormat="1" x14ac:dyDescent="0.35"/>
    <row r="62964" s="8" customFormat="1" x14ac:dyDescent="0.35"/>
    <row r="62965" s="8" customFormat="1" x14ac:dyDescent="0.35"/>
    <row r="62966" s="8" customFormat="1" x14ac:dyDescent="0.35"/>
    <row r="62967" s="8" customFormat="1" x14ac:dyDescent="0.35"/>
    <row r="62968" s="8" customFormat="1" x14ac:dyDescent="0.35"/>
    <row r="62969" s="8" customFormat="1" x14ac:dyDescent="0.35"/>
    <row r="62970" s="8" customFormat="1" x14ac:dyDescent="0.35"/>
    <row r="62971" s="8" customFormat="1" x14ac:dyDescent="0.35"/>
    <row r="62972" s="8" customFormat="1" x14ac:dyDescent="0.35"/>
    <row r="62973" s="8" customFormat="1" x14ac:dyDescent="0.35"/>
    <row r="62974" s="8" customFormat="1" x14ac:dyDescent="0.35"/>
    <row r="62975" s="8" customFormat="1" x14ac:dyDescent="0.35"/>
    <row r="62976" s="8" customFormat="1" x14ac:dyDescent="0.35"/>
    <row r="62977" s="8" customFormat="1" x14ac:dyDescent="0.35"/>
    <row r="62978" s="8" customFormat="1" x14ac:dyDescent="0.35"/>
    <row r="62979" s="8" customFormat="1" x14ac:dyDescent="0.35"/>
    <row r="62980" s="8" customFormat="1" x14ac:dyDescent="0.35"/>
    <row r="62981" s="8" customFormat="1" x14ac:dyDescent="0.35"/>
    <row r="62982" s="8" customFormat="1" x14ac:dyDescent="0.35"/>
    <row r="62983" s="8" customFormat="1" x14ac:dyDescent="0.35"/>
    <row r="62984" s="8" customFormat="1" x14ac:dyDescent="0.35"/>
    <row r="62985" s="8" customFormat="1" x14ac:dyDescent="0.35"/>
    <row r="62986" s="8" customFormat="1" x14ac:dyDescent="0.35"/>
    <row r="62987" s="8" customFormat="1" x14ac:dyDescent="0.35"/>
    <row r="62988" s="8" customFormat="1" x14ac:dyDescent="0.35"/>
    <row r="62989" s="8" customFormat="1" x14ac:dyDescent="0.35"/>
    <row r="62990" s="8" customFormat="1" x14ac:dyDescent="0.35"/>
    <row r="62991" s="8" customFormat="1" x14ac:dyDescent="0.35"/>
    <row r="62992" s="8" customFormat="1" x14ac:dyDescent="0.35"/>
    <row r="62993" s="8" customFormat="1" x14ac:dyDescent="0.35"/>
    <row r="62994" s="8" customFormat="1" x14ac:dyDescent="0.35"/>
    <row r="62995" s="8" customFormat="1" x14ac:dyDescent="0.35"/>
    <row r="62996" s="8" customFormat="1" x14ac:dyDescent="0.35"/>
    <row r="62997" s="8" customFormat="1" x14ac:dyDescent="0.35"/>
    <row r="62998" s="8" customFormat="1" x14ac:dyDescent="0.35"/>
    <row r="62999" s="8" customFormat="1" x14ac:dyDescent="0.35"/>
    <row r="63000" s="8" customFormat="1" x14ac:dyDescent="0.35"/>
    <row r="63001" s="8" customFormat="1" x14ac:dyDescent="0.35"/>
    <row r="63002" s="8" customFormat="1" x14ac:dyDescent="0.35"/>
    <row r="63003" s="8" customFormat="1" x14ac:dyDescent="0.35"/>
    <row r="63004" s="8" customFormat="1" x14ac:dyDescent="0.35"/>
    <row r="63005" s="8" customFormat="1" x14ac:dyDescent="0.35"/>
    <row r="63006" s="8" customFormat="1" x14ac:dyDescent="0.35"/>
    <row r="63007" s="8" customFormat="1" x14ac:dyDescent="0.35"/>
    <row r="63008" s="8" customFormat="1" x14ac:dyDescent="0.35"/>
    <row r="63009" s="8" customFormat="1" x14ac:dyDescent="0.35"/>
    <row r="63010" s="8" customFormat="1" x14ac:dyDescent="0.35"/>
    <row r="63011" s="8" customFormat="1" x14ac:dyDescent="0.35"/>
    <row r="63012" s="8" customFormat="1" x14ac:dyDescent="0.35"/>
    <row r="63013" s="8" customFormat="1" x14ac:dyDescent="0.35"/>
    <row r="63014" s="8" customFormat="1" x14ac:dyDescent="0.35"/>
    <row r="63015" s="8" customFormat="1" x14ac:dyDescent="0.35"/>
    <row r="63016" s="8" customFormat="1" x14ac:dyDescent="0.35"/>
    <row r="63017" s="8" customFormat="1" x14ac:dyDescent="0.35"/>
    <row r="63018" s="8" customFormat="1" x14ac:dyDescent="0.35"/>
    <row r="63019" s="8" customFormat="1" x14ac:dyDescent="0.35"/>
    <row r="63020" s="8" customFormat="1" x14ac:dyDescent="0.35"/>
    <row r="63021" s="8" customFormat="1" x14ac:dyDescent="0.35"/>
    <row r="63022" s="8" customFormat="1" x14ac:dyDescent="0.35"/>
    <row r="63023" s="8" customFormat="1" x14ac:dyDescent="0.35"/>
    <row r="63024" s="8" customFormat="1" x14ac:dyDescent="0.35"/>
    <row r="63025" s="8" customFormat="1" x14ac:dyDescent="0.35"/>
    <row r="63026" s="8" customFormat="1" x14ac:dyDescent="0.35"/>
    <row r="63027" s="8" customFormat="1" x14ac:dyDescent="0.35"/>
    <row r="63028" s="8" customFormat="1" x14ac:dyDescent="0.35"/>
    <row r="63029" s="8" customFormat="1" x14ac:dyDescent="0.35"/>
    <row r="63030" s="8" customFormat="1" x14ac:dyDescent="0.35"/>
    <row r="63031" s="8" customFormat="1" x14ac:dyDescent="0.35"/>
    <row r="63032" s="8" customFormat="1" x14ac:dyDescent="0.35"/>
    <row r="63033" s="8" customFormat="1" x14ac:dyDescent="0.35"/>
    <row r="63034" s="8" customFormat="1" x14ac:dyDescent="0.35"/>
    <row r="63035" s="8" customFormat="1" x14ac:dyDescent="0.35"/>
    <row r="63036" s="8" customFormat="1" x14ac:dyDescent="0.35"/>
    <row r="63037" s="8" customFormat="1" x14ac:dyDescent="0.35"/>
    <row r="63038" s="8" customFormat="1" x14ac:dyDescent="0.35"/>
    <row r="63039" s="8" customFormat="1" x14ac:dyDescent="0.35"/>
    <row r="63040" s="8" customFormat="1" x14ac:dyDescent="0.35"/>
    <row r="63041" s="8" customFormat="1" x14ac:dyDescent="0.35"/>
    <row r="63042" s="8" customFormat="1" x14ac:dyDescent="0.35"/>
    <row r="63043" s="8" customFormat="1" x14ac:dyDescent="0.35"/>
    <row r="63044" s="8" customFormat="1" x14ac:dyDescent="0.35"/>
    <row r="63045" s="8" customFormat="1" x14ac:dyDescent="0.35"/>
    <row r="63046" s="8" customFormat="1" x14ac:dyDescent="0.35"/>
    <row r="63047" s="8" customFormat="1" x14ac:dyDescent="0.35"/>
    <row r="63048" s="8" customFormat="1" x14ac:dyDescent="0.35"/>
    <row r="63049" s="8" customFormat="1" x14ac:dyDescent="0.35"/>
    <row r="63050" s="8" customFormat="1" x14ac:dyDescent="0.35"/>
    <row r="63051" s="8" customFormat="1" x14ac:dyDescent="0.35"/>
    <row r="63052" s="8" customFormat="1" x14ac:dyDescent="0.35"/>
    <row r="63053" s="8" customFormat="1" x14ac:dyDescent="0.35"/>
    <row r="63054" s="8" customFormat="1" x14ac:dyDescent="0.35"/>
    <row r="63055" s="8" customFormat="1" x14ac:dyDescent="0.35"/>
    <row r="63056" s="8" customFormat="1" x14ac:dyDescent="0.35"/>
    <row r="63057" s="8" customFormat="1" x14ac:dyDescent="0.35"/>
    <row r="63058" s="8" customFormat="1" x14ac:dyDescent="0.35"/>
    <row r="63059" s="8" customFormat="1" x14ac:dyDescent="0.35"/>
    <row r="63060" s="8" customFormat="1" x14ac:dyDescent="0.35"/>
    <row r="63061" s="8" customFormat="1" x14ac:dyDescent="0.35"/>
    <row r="63062" s="8" customFormat="1" x14ac:dyDescent="0.35"/>
    <row r="63063" s="8" customFormat="1" x14ac:dyDescent="0.35"/>
    <row r="63064" s="8" customFormat="1" x14ac:dyDescent="0.35"/>
    <row r="63065" s="8" customFormat="1" x14ac:dyDescent="0.35"/>
    <row r="63066" s="8" customFormat="1" x14ac:dyDescent="0.35"/>
    <row r="63067" s="8" customFormat="1" x14ac:dyDescent="0.35"/>
    <row r="63068" s="8" customFormat="1" x14ac:dyDescent="0.35"/>
    <row r="63069" s="8" customFormat="1" x14ac:dyDescent="0.35"/>
    <row r="63070" s="8" customFormat="1" x14ac:dyDescent="0.35"/>
    <row r="63071" s="8" customFormat="1" x14ac:dyDescent="0.35"/>
    <row r="63072" s="8" customFormat="1" x14ac:dyDescent="0.35"/>
    <row r="63073" s="8" customFormat="1" x14ac:dyDescent="0.35"/>
    <row r="63074" s="8" customFormat="1" x14ac:dyDescent="0.35"/>
    <row r="63075" s="8" customFormat="1" x14ac:dyDescent="0.35"/>
    <row r="63076" s="8" customFormat="1" x14ac:dyDescent="0.35"/>
    <row r="63077" s="8" customFormat="1" x14ac:dyDescent="0.35"/>
    <row r="63078" s="8" customFormat="1" x14ac:dyDescent="0.35"/>
    <row r="63079" s="8" customFormat="1" x14ac:dyDescent="0.35"/>
    <row r="63080" s="8" customFormat="1" x14ac:dyDescent="0.35"/>
    <row r="63081" s="8" customFormat="1" x14ac:dyDescent="0.35"/>
    <row r="63082" s="8" customFormat="1" x14ac:dyDescent="0.35"/>
    <row r="63083" s="8" customFormat="1" x14ac:dyDescent="0.35"/>
    <row r="63084" s="8" customFormat="1" x14ac:dyDescent="0.35"/>
    <row r="63085" s="8" customFormat="1" x14ac:dyDescent="0.35"/>
    <row r="63086" s="8" customFormat="1" x14ac:dyDescent="0.35"/>
    <row r="63087" s="8" customFormat="1" x14ac:dyDescent="0.35"/>
    <row r="63088" s="8" customFormat="1" x14ac:dyDescent="0.35"/>
    <row r="63089" s="8" customFormat="1" x14ac:dyDescent="0.35"/>
    <row r="63090" s="8" customFormat="1" x14ac:dyDescent="0.35"/>
    <row r="63091" s="8" customFormat="1" x14ac:dyDescent="0.35"/>
    <row r="63092" s="8" customFormat="1" x14ac:dyDescent="0.35"/>
    <row r="63093" s="8" customFormat="1" x14ac:dyDescent="0.35"/>
    <row r="63094" s="8" customFormat="1" x14ac:dyDescent="0.35"/>
    <row r="63095" s="8" customFormat="1" x14ac:dyDescent="0.35"/>
    <row r="63096" s="8" customFormat="1" x14ac:dyDescent="0.35"/>
    <row r="63097" s="8" customFormat="1" x14ac:dyDescent="0.35"/>
    <row r="63098" s="8" customFormat="1" x14ac:dyDescent="0.35"/>
    <row r="63099" s="8" customFormat="1" x14ac:dyDescent="0.35"/>
    <row r="63100" s="8" customFormat="1" x14ac:dyDescent="0.35"/>
    <row r="63101" s="8" customFormat="1" x14ac:dyDescent="0.35"/>
    <row r="63102" s="8" customFormat="1" x14ac:dyDescent="0.35"/>
    <row r="63103" s="8" customFormat="1" x14ac:dyDescent="0.35"/>
    <row r="63104" s="8" customFormat="1" x14ac:dyDescent="0.35"/>
    <row r="63105" s="8" customFormat="1" x14ac:dyDescent="0.35"/>
    <row r="63106" s="8" customFormat="1" x14ac:dyDescent="0.35"/>
    <row r="63107" s="8" customFormat="1" x14ac:dyDescent="0.35"/>
    <row r="63108" s="8" customFormat="1" x14ac:dyDescent="0.35"/>
    <row r="63109" s="8" customFormat="1" x14ac:dyDescent="0.35"/>
    <row r="63110" s="8" customFormat="1" x14ac:dyDescent="0.35"/>
    <row r="63111" s="8" customFormat="1" x14ac:dyDescent="0.35"/>
    <row r="63112" s="8" customFormat="1" x14ac:dyDescent="0.35"/>
    <row r="63113" s="8" customFormat="1" x14ac:dyDescent="0.35"/>
    <row r="63114" s="8" customFormat="1" x14ac:dyDescent="0.35"/>
    <row r="63115" s="8" customFormat="1" x14ac:dyDescent="0.35"/>
    <row r="63116" s="8" customFormat="1" x14ac:dyDescent="0.35"/>
    <row r="63117" s="8" customFormat="1" x14ac:dyDescent="0.35"/>
    <row r="63118" s="8" customFormat="1" x14ac:dyDescent="0.35"/>
    <row r="63119" s="8" customFormat="1" x14ac:dyDescent="0.35"/>
    <row r="63120" s="8" customFormat="1" x14ac:dyDescent="0.35"/>
    <row r="63121" s="8" customFormat="1" x14ac:dyDescent="0.35"/>
    <row r="63122" s="8" customFormat="1" x14ac:dyDescent="0.35"/>
    <row r="63123" s="8" customFormat="1" x14ac:dyDescent="0.35"/>
    <row r="63124" s="8" customFormat="1" x14ac:dyDescent="0.35"/>
    <row r="63125" s="8" customFormat="1" x14ac:dyDescent="0.35"/>
    <row r="63126" s="8" customFormat="1" x14ac:dyDescent="0.35"/>
    <row r="63127" s="8" customFormat="1" x14ac:dyDescent="0.35"/>
    <row r="63128" s="8" customFormat="1" x14ac:dyDescent="0.35"/>
    <row r="63129" s="8" customFormat="1" x14ac:dyDescent="0.35"/>
    <row r="63130" s="8" customFormat="1" x14ac:dyDescent="0.35"/>
    <row r="63131" s="8" customFormat="1" x14ac:dyDescent="0.35"/>
    <row r="63132" s="8" customFormat="1" x14ac:dyDescent="0.35"/>
    <row r="63133" s="8" customFormat="1" x14ac:dyDescent="0.35"/>
    <row r="63134" s="8" customFormat="1" x14ac:dyDescent="0.35"/>
    <row r="63135" s="8" customFormat="1" x14ac:dyDescent="0.35"/>
    <row r="63136" s="8" customFormat="1" x14ac:dyDescent="0.35"/>
    <row r="63137" s="8" customFormat="1" x14ac:dyDescent="0.35"/>
    <row r="63138" s="8" customFormat="1" x14ac:dyDescent="0.35"/>
    <row r="63139" s="8" customFormat="1" x14ac:dyDescent="0.35"/>
    <row r="63140" s="8" customFormat="1" x14ac:dyDescent="0.35"/>
    <row r="63141" s="8" customFormat="1" x14ac:dyDescent="0.35"/>
    <row r="63142" s="8" customFormat="1" x14ac:dyDescent="0.35"/>
    <row r="63143" s="8" customFormat="1" x14ac:dyDescent="0.35"/>
    <row r="63144" s="8" customFormat="1" x14ac:dyDescent="0.35"/>
    <row r="63145" s="8" customFormat="1" x14ac:dyDescent="0.35"/>
    <row r="63146" s="8" customFormat="1" x14ac:dyDescent="0.35"/>
    <row r="63147" s="8" customFormat="1" x14ac:dyDescent="0.35"/>
    <row r="63148" s="8" customFormat="1" x14ac:dyDescent="0.35"/>
    <row r="63149" s="8" customFormat="1" x14ac:dyDescent="0.35"/>
    <row r="63150" s="8" customFormat="1" x14ac:dyDescent="0.35"/>
    <row r="63151" s="8" customFormat="1" x14ac:dyDescent="0.35"/>
    <row r="63152" s="8" customFormat="1" x14ac:dyDescent="0.35"/>
    <row r="63153" s="8" customFormat="1" x14ac:dyDescent="0.35"/>
    <row r="63154" s="8" customFormat="1" x14ac:dyDescent="0.35"/>
    <row r="63155" s="8" customFormat="1" x14ac:dyDescent="0.35"/>
    <row r="63156" s="8" customFormat="1" x14ac:dyDescent="0.35"/>
    <row r="63157" s="8" customFormat="1" x14ac:dyDescent="0.35"/>
    <row r="63158" s="8" customFormat="1" x14ac:dyDescent="0.35"/>
    <row r="63159" s="8" customFormat="1" x14ac:dyDescent="0.35"/>
    <row r="63160" s="8" customFormat="1" x14ac:dyDescent="0.35"/>
    <row r="63161" s="8" customFormat="1" x14ac:dyDescent="0.35"/>
    <row r="63162" s="8" customFormat="1" x14ac:dyDescent="0.35"/>
    <row r="63163" s="8" customFormat="1" x14ac:dyDescent="0.35"/>
    <row r="63164" s="8" customFormat="1" x14ac:dyDescent="0.35"/>
    <row r="63165" s="8" customFormat="1" x14ac:dyDescent="0.35"/>
    <row r="63166" s="8" customFormat="1" x14ac:dyDescent="0.35"/>
    <row r="63167" s="8" customFormat="1" x14ac:dyDescent="0.35"/>
    <row r="63168" s="8" customFormat="1" x14ac:dyDescent="0.35"/>
    <row r="63169" s="8" customFormat="1" x14ac:dyDescent="0.35"/>
    <row r="63170" s="8" customFormat="1" x14ac:dyDescent="0.35"/>
    <row r="63171" s="8" customFormat="1" x14ac:dyDescent="0.35"/>
    <row r="63172" s="8" customFormat="1" x14ac:dyDescent="0.35"/>
    <row r="63173" s="8" customFormat="1" x14ac:dyDescent="0.35"/>
    <row r="63174" s="8" customFormat="1" x14ac:dyDescent="0.35"/>
    <row r="63175" s="8" customFormat="1" x14ac:dyDescent="0.35"/>
    <row r="63176" s="8" customFormat="1" x14ac:dyDescent="0.35"/>
    <row r="63177" s="8" customFormat="1" x14ac:dyDescent="0.35"/>
    <row r="63178" s="8" customFormat="1" x14ac:dyDescent="0.35"/>
    <row r="63179" s="8" customFormat="1" x14ac:dyDescent="0.35"/>
    <row r="63180" s="8" customFormat="1" x14ac:dyDescent="0.35"/>
    <row r="63181" s="8" customFormat="1" x14ac:dyDescent="0.35"/>
    <row r="63182" s="8" customFormat="1" x14ac:dyDescent="0.35"/>
    <row r="63183" s="8" customFormat="1" x14ac:dyDescent="0.35"/>
    <row r="63184" s="8" customFormat="1" x14ac:dyDescent="0.35"/>
    <row r="63185" s="8" customFormat="1" x14ac:dyDescent="0.35"/>
    <row r="63186" s="8" customFormat="1" x14ac:dyDescent="0.35"/>
    <row r="63187" s="8" customFormat="1" x14ac:dyDescent="0.35"/>
    <row r="63188" s="8" customFormat="1" x14ac:dyDescent="0.35"/>
    <row r="63189" s="8" customFormat="1" x14ac:dyDescent="0.35"/>
    <row r="63190" s="8" customFormat="1" x14ac:dyDescent="0.35"/>
    <row r="63191" s="8" customFormat="1" x14ac:dyDescent="0.35"/>
    <row r="63192" s="8" customFormat="1" x14ac:dyDescent="0.35"/>
    <row r="63193" s="8" customFormat="1" x14ac:dyDescent="0.35"/>
    <row r="63194" s="8" customFormat="1" x14ac:dyDescent="0.35"/>
    <row r="63195" s="8" customFormat="1" x14ac:dyDescent="0.35"/>
    <row r="63196" s="8" customFormat="1" x14ac:dyDescent="0.35"/>
    <row r="63197" s="8" customFormat="1" x14ac:dyDescent="0.35"/>
    <row r="63198" s="8" customFormat="1" x14ac:dyDescent="0.35"/>
    <row r="63199" s="8" customFormat="1" x14ac:dyDescent="0.35"/>
    <row r="63200" s="8" customFormat="1" x14ac:dyDescent="0.35"/>
    <row r="63201" s="8" customFormat="1" x14ac:dyDescent="0.35"/>
    <row r="63202" s="8" customFormat="1" x14ac:dyDescent="0.35"/>
    <row r="63203" s="8" customFormat="1" x14ac:dyDescent="0.35"/>
    <row r="63204" s="8" customFormat="1" x14ac:dyDescent="0.35"/>
    <row r="63205" s="8" customFormat="1" x14ac:dyDescent="0.35"/>
    <row r="63206" s="8" customFormat="1" x14ac:dyDescent="0.35"/>
    <row r="63207" s="8" customFormat="1" x14ac:dyDescent="0.35"/>
    <row r="63208" s="8" customFormat="1" x14ac:dyDescent="0.35"/>
    <row r="63209" s="8" customFormat="1" x14ac:dyDescent="0.35"/>
    <row r="63210" s="8" customFormat="1" x14ac:dyDescent="0.35"/>
    <row r="63211" s="8" customFormat="1" x14ac:dyDescent="0.35"/>
    <row r="63212" s="8" customFormat="1" x14ac:dyDescent="0.35"/>
    <row r="63213" s="8" customFormat="1" x14ac:dyDescent="0.35"/>
    <row r="63214" s="8" customFormat="1" x14ac:dyDescent="0.35"/>
    <row r="63215" s="8" customFormat="1" x14ac:dyDescent="0.35"/>
    <row r="63216" s="8" customFormat="1" x14ac:dyDescent="0.35"/>
    <row r="63217" s="8" customFormat="1" x14ac:dyDescent="0.35"/>
    <row r="63218" s="8" customFormat="1" x14ac:dyDescent="0.35"/>
    <row r="63219" s="8" customFormat="1" x14ac:dyDescent="0.35"/>
    <row r="63220" s="8" customFormat="1" x14ac:dyDescent="0.35"/>
    <row r="63221" s="8" customFormat="1" x14ac:dyDescent="0.35"/>
    <row r="63222" s="8" customFormat="1" x14ac:dyDescent="0.35"/>
    <row r="63223" s="8" customFormat="1" x14ac:dyDescent="0.35"/>
    <row r="63224" s="8" customFormat="1" x14ac:dyDescent="0.35"/>
    <row r="63225" s="8" customFormat="1" x14ac:dyDescent="0.35"/>
    <row r="63226" s="8" customFormat="1" x14ac:dyDescent="0.35"/>
    <row r="63227" s="8" customFormat="1" x14ac:dyDescent="0.35"/>
    <row r="63228" s="8" customFormat="1" x14ac:dyDescent="0.35"/>
    <row r="63229" s="8" customFormat="1" x14ac:dyDescent="0.35"/>
    <row r="63230" s="8" customFormat="1" x14ac:dyDescent="0.35"/>
    <row r="63231" s="8" customFormat="1" x14ac:dyDescent="0.35"/>
    <row r="63232" s="8" customFormat="1" x14ac:dyDescent="0.35"/>
    <row r="63233" s="8" customFormat="1" x14ac:dyDescent="0.35"/>
    <row r="63234" s="8" customFormat="1" x14ac:dyDescent="0.35"/>
    <row r="63235" s="8" customFormat="1" x14ac:dyDescent="0.35"/>
    <row r="63236" s="8" customFormat="1" x14ac:dyDescent="0.35"/>
    <row r="63237" s="8" customFormat="1" x14ac:dyDescent="0.35"/>
    <row r="63238" s="8" customFormat="1" x14ac:dyDescent="0.35"/>
    <row r="63239" s="8" customFormat="1" x14ac:dyDescent="0.35"/>
    <row r="63240" s="8" customFormat="1" x14ac:dyDescent="0.35"/>
    <row r="63241" s="8" customFormat="1" x14ac:dyDescent="0.35"/>
    <row r="63242" s="8" customFormat="1" x14ac:dyDescent="0.35"/>
    <row r="63243" s="8" customFormat="1" x14ac:dyDescent="0.35"/>
    <row r="63244" s="8" customFormat="1" x14ac:dyDescent="0.35"/>
    <row r="63245" s="8" customFormat="1" x14ac:dyDescent="0.35"/>
    <row r="63246" s="8" customFormat="1" x14ac:dyDescent="0.35"/>
    <row r="63247" s="8" customFormat="1" x14ac:dyDescent="0.35"/>
    <row r="63248" s="8" customFormat="1" x14ac:dyDescent="0.35"/>
    <row r="63249" s="8" customFormat="1" x14ac:dyDescent="0.35"/>
    <row r="63250" s="8" customFormat="1" x14ac:dyDescent="0.35"/>
    <row r="63251" s="8" customFormat="1" x14ac:dyDescent="0.35"/>
    <row r="63252" s="8" customFormat="1" x14ac:dyDescent="0.35"/>
    <row r="63253" s="8" customFormat="1" x14ac:dyDescent="0.35"/>
    <row r="63254" s="8" customFormat="1" x14ac:dyDescent="0.35"/>
    <row r="63255" s="8" customFormat="1" x14ac:dyDescent="0.35"/>
    <row r="63256" s="8" customFormat="1" x14ac:dyDescent="0.35"/>
    <row r="63257" s="8" customFormat="1" x14ac:dyDescent="0.35"/>
    <row r="63258" s="8" customFormat="1" x14ac:dyDescent="0.35"/>
    <row r="63259" s="8" customFormat="1" x14ac:dyDescent="0.35"/>
    <row r="63260" s="8" customFormat="1" x14ac:dyDescent="0.35"/>
    <row r="63261" s="8" customFormat="1" x14ac:dyDescent="0.35"/>
    <row r="63262" s="8" customFormat="1" x14ac:dyDescent="0.35"/>
    <row r="63263" s="8" customFormat="1" x14ac:dyDescent="0.35"/>
    <row r="63264" s="8" customFormat="1" x14ac:dyDescent="0.35"/>
    <row r="63265" s="8" customFormat="1" x14ac:dyDescent="0.35"/>
    <row r="63266" s="8" customFormat="1" x14ac:dyDescent="0.35"/>
    <row r="63267" s="8" customFormat="1" x14ac:dyDescent="0.35"/>
    <row r="63268" s="8" customFormat="1" x14ac:dyDescent="0.35"/>
    <row r="63269" s="8" customFormat="1" x14ac:dyDescent="0.35"/>
    <row r="63270" s="8" customFormat="1" x14ac:dyDescent="0.35"/>
    <row r="63271" s="8" customFormat="1" x14ac:dyDescent="0.35"/>
    <row r="63272" s="8" customFormat="1" x14ac:dyDescent="0.35"/>
    <row r="63273" s="8" customFormat="1" x14ac:dyDescent="0.35"/>
    <row r="63274" s="8" customFormat="1" x14ac:dyDescent="0.35"/>
    <row r="63275" s="8" customFormat="1" x14ac:dyDescent="0.35"/>
    <row r="63276" s="8" customFormat="1" x14ac:dyDescent="0.35"/>
    <row r="63277" s="8" customFormat="1" x14ac:dyDescent="0.35"/>
    <row r="63278" s="8" customFormat="1" x14ac:dyDescent="0.35"/>
    <row r="63279" s="8" customFormat="1" x14ac:dyDescent="0.35"/>
    <row r="63280" s="8" customFormat="1" x14ac:dyDescent="0.35"/>
    <row r="63281" s="8" customFormat="1" x14ac:dyDescent="0.35"/>
    <row r="63282" s="8" customFormat="1" x14ac:dyDescent="0.35"/>
    <row r="63283" s="8" customFormat="1" x14ac:dyDescent="0.35"/>
    <row r="63284" s="8" customFormat="1" x14ac:dyDescent="0.35"/>
    <row r="63285" s="8" customFormat="1" x14ac:dyDescent="0.35"/>
    <row r="63286" s="8" customFormat="1" x14ac:dyDescent="0.35"/>
    <row r="63287" s="8" customFormat="1" x14ac:dyDescent="0.35"/>
    <row r="63288" s="8" customFormat="1" x14ac:dyDescent="0.35"/>
    <row r="63289" s="8" customFormat="1" x14ac:dyDescent="0.35"/>
    <row r="63290" s="8" customFormat="1" x14ac:dyDescent="0.35"/>
    <row r="63291" s="8" customFormat="1" x14ac:dyDescent="0.35"/>
    <row r="63292" s="8" customFormat="1" x14ac:dyDescent="0.35"/>
    <row r="63293" s="8" customFormat="1" x14ac:dyDescent="0.35"/>
    <row r="63294" s="8" customFormat="1" x14ac:dyDescent="0.35"/>
    <row r="63295" s="8" customFormat="1" x14ac:dyDescent="0.35"/>
    <row r="63296" s="8" customFormat="1" x14ac:dyDescent="0.35"/>
    <row r="63297" s="8" customFormat="1" x14ac:dyDescent="0.35"/>
    <row r="63298" s="8" customFormat="1" x14ac:dyDescent="0.35"/>
    <row r="63299" s="8" customFormat="1" x14ac:dyDescent="0.35"/>
    <row r="63300" s="8" customFormat="1" x14ac:dyDescent="0.35"/>
    <row r="63301" s="8" customFormat="1" x14ac:dyDescent="0.35"/>
    <row r="63302" s="8" customFormat="1" x14ac:dyDescent="0.35"/>
    <row r="63303" s="8" customFormat="1" x14ac:dyDescent="0.35"/>
    <row r="63304" s="8" customFormat="1" x14ac:dyDescent="0.35"/>
    <row r="63305" s="8" customFormat="1" x14ac:dyDescent="0.35"/>
    <row r="63306" s="8" customFormat="1" x14ac:dyDescent="0.35"/>
    <row r="63307" s="8" customFormat="1" x14ac:dyDescent="0.35"/>
    <row r="63308" s="8" customFormat="1" x14ac:dyDescent="0.35"/>
    <row r="63309" s="8" customFormat="1" x14ac:dyDescent="0.35"/>
    <row r="63310" s="8" customFormat="1" x14ac:dyDescent="0.35"/>
    <row r="63311" s="8" customFormat="1" x14ac:dyDescent="0.35"/>
    <row r="63312" s="8" customFormat="1" x14ac:dyDescent="0.35"/>
    <row r="63313" s="8" customFormat="1" x14ac:dyDescent="0.35"/>
    <row r="63314" s="8" customFormat="1" x14ac:dyDescent="0.35"/>
    <row r="63315" s="8" customFormat="1" x14ac:dyDescent="0.35"/>
    <row r="63316" s="8" customFormat="1" x14ac:dyDescent="0.35"/>
    <row r="63317" s="8" customFormat="1" x14ac:dyDescent="0.35"/>
    <row r="63318" s="8" customFormat="1" x14ac:dyDescent="0.35"/>
    <row r="63319" s="8" customFormat="1" x14ac:dyDescent="0.35"/>
    <row r="63320" s="8" customFormat="1" x14ac:dyDescent="0.35"/>
    <row r="63321" s="8" customFormat="1" x14ac:dyDescent="0.35"/>
    <row r="63322" s="8" customFormat="1" x14ac:dyDescent="0.35"/>
    <row r="63323" s="8" customFormat="1" x14ac:dyDescent="0.35"/>
    <row r="63324" s="8" customFormat="1" x14ac:dyDescent="0.35"/>
    <row r="63325" s="8" customFormat="1" x14ac:dyDescent="0.35"/>
    <row r="63326" s="8" customFormat="1" x14ac:dyDescent="0.35"/>
    <row r="63327" s="8" customFormat="1" x14ac:dyDescent="0.35"/>
    <row r="63328" s="8" customFormat="1" x14ac:dyDescent="0.35"/>
    <row r="63329" s="8" customFormat="1" x14ac:dyDescent="0.35"/>
    <row r="63330" s="8" customFormat="1" x14ac:dyDescent="0.35"/>
    <row r="63331" s="8" customFormat="1" x14ac:dyDescent="0.35"/>
    <row r="63332" s="8" customFormat="1" x14ac:dyDescent="0.35"/>
    <row r="63333" s="8" customFormat="1" x14ac:dyDescent="0.35"/>
    <row r="63334" s="8" customFormat="1" x14ac:dyDescent="0.35"/>
    <row r="63335" s="8" customFormat="1" x14ac:dyDescent="0.35"/>
    <row r="63336" s="8" customFormat="1" x14ac:dyDescent="0.35"/>
    <row r="63337" s="8" customFormat="1" x14ac:dyDescent="0.35"/>
    <row r="63338" s="8" customFormat="1" x14ac:dyDescent="0.35"/>
    <row r="63339" s="8" customFormat="1" x14ac:dyDescent="0.35"/>
    <row r="63340" s="8" customFormat="1" x14ac:dyDescent="0.35"/>
    <row r="63341" s="8" customFormat="1" x14ac:dyDescent="0.35"/>
    <row r="63342" s="8" customFormat="1" x14ac:dyDescent="0.35"/>
    <row r="63343" s="8" customFormat="1" x14ac:dyDescent="0.35"/>
    <row r="63344" s="8" customFormat="1" x14ac:dyDescent="0.35"/>
    <row r="63345" s="8" customFormat="1" x14ac:dyDescent="0.35"/>
    <row r="63346" s="8" customFormat="1" x14ac:dyDescent="0.35"/>
    <row r="63347" s="8" customFormat="1" x14ac:dyDescent="0.35"/>
    <row r="63348" s="8" customFormat="1" x14ac:dyDescent="0.35"/>
    <row r="63349" s="8" customFormat="1" x14ac:dyDescent="0.35"/>
    <row r="63350" s="8" customFormat="1" x14ac:dyDescent="0.35"/>
    <row r="63351" s="8" customFormat="1" x14ac:dyDescent="0.35"/>
    <row r="63352" s="8" customFormat="1" x14ac:dyDescent="0.35"/>
    <row r="63353" s="8" customFormat="1" x14ac:dyDescent="0.35"/>
    <row r="63354" s="8" customFormat="1" x14ac:dyDescent="0.35"/>
    <row r="63355" s="8" customFormat="1" x14ac:dyDescent="0.35"/>
    <row r="63356" s="8" customFormat="1" x14ac:dyDescent="0.35"/>
    <row r="63357" s="8" customFormat="1" x14ac:dyDescent="0.35"/>
    <row r="63358" s="8" customFormat="1" x14ac:dyDescent="0.35"/>
    <row r="63359" s="8" customFormat="1" x14ac:dyDescent="0.35"/>
    <row r="63360" s="8" customFormat="1" x14ac:dyDescent="0.35"/>
    <row r="63361" s="8" customFormat="1" x14ac:dyDescent="0.35"/>
    <row r="63362" s="8" customFormat="1" x14ac:dyDescent="0.35"/>
    <row r="63363" s="8" customFormat="1" x14ac:dyDescent="0.35"/>
    <row r="63364" s="8" customFormat="1" x14ac:dyDescent="0.35"/>
    <row r="63365" s="8" customFormat="1" x14ac:dyDescent="0.35"/>
    <row r="63366" s="8" customFormat="1" x14ac:dyDescent="0.35"/>
    <row r="63367" s="8" customFormat="1" x14ac:dyDescent="0.35"/>
    <row r="63368" s="8" customFormat="1" x14ac:dyDescent="0.35"/>
    <row r="63369" s="8" customFormat="1" x14ac:dyDescent="0.35"/>
    <row r="63370" s="8" customFormat="1" x14ac:dyDescent="0.35"/>
    <row r="63371" s="8" customFormat="1" x14ac:dyDescent="0.35"/>
    <row r="63372" s="8" customFormat="1" x14ac:dyDescent="0.35"/>
    <row r="63373" s="8" customFormat="1" x14ac:dyDescent="0.35"/>
    <row r="63374" s="8" customFormat="1" x14ac:dyDescent="0.35"/>
    <row r="63375" s="8" customFormat="1" x14ac:dyDescent="0.35"/>
    <row r="63376" s="8" customFormat="1" x14ac:dyDescent="0.35"/>
    <row r="63377" s="8" customFormat="1" x14ac:dyDescent="0.35"/>
    <row r="63378" s="8" customFormat="1" x14ac:dyDescent="0.35"/>
    <row r="63379" s="8" customFormat="1" x14ac:dyDescent="0.35"/>
    <row r="63380" s="8" customFormat="1" x14ac:dyDescent="0.35"/>
    <row r="63381" s="8" customFormat="1" x14ac:dyDescent="0.35"/>
    <row r="63382" s="8" customFormat="1" x14ac:dyDescent="0.35"/>
    <row r="63383" s="8" customFormat="1" x14ac:dyDescent="0.35"/>
    <row r="63384" s="8" customFormat="1" x14ac:dyDescent="0.35"/>
    <row r="63385" s="8" customFormat="1" x14ac:dyDescent="0.35"/>
    <row r="63386" s="8" customFormat="1" x14ac:dyDescent="0.35"/>
    <row r="63387" s="8" customFormat="1" x14ac:dyDescent="0.35"/>
    <row r="63388" s="8" customFormat="1" x14ac:dyDescent="0.35"/>
    <row r="63389" s="8" customFormat="1" x14ac:dyDescent="0.35"/>
    <row r="63390" s="8" customFormat="1" x14ac:dyDescent="0.35"/>
    <row r="63391" s="8" customFormat="1" x14ac:dyDescent="0.35"/>
    <row r="63392" s="8" customFormat="1" x14ac:dyDescent="0.35"/>
    <row r="63393" s="8" customFormat="1" x14ac:dyDescent="0.35"/>
    <row r="63394" s="8" customFormat="1" x14ac:dyDescent="0.35"/>
    <row r="63395" s="8" customFormat="1" x14ac:dyDescent="0.35"/>
    <row r="63396" s="8" customFormat="1" x14ac:dyDescent="0.35"/>
    <row r="63397" s="8" customFormat="1" x14ac:dyDescent="0.35"/>
    <row r="63398" s="8" customFormat="1" x14ac:dyDescent="0.35"/>
    <row r="63399" s="8" customFormat="1" x14ac:dyDescent="0.35"/>
    <row r="63400" s="8" customFormat="1" x14ac:dyDescent="0.35"/>
    <row r="63401" s="8" customFormat="1" x14ac:dyDescent="0.35"/>
    <row r="63402" s="8" customFormat="1" x14ac:dyDescent="0.35"/>
    <row r="63403" s="8" customFormat="1" x14ac:dyDescent="0.35"/>
    <row r="63404" s="8" customFormat="1" x14ac:dyDescent="0.35"/>
    <row r="63405" s="8" customFormat="1" x14ac:dyDescent="0.35"/>
    <row r="63406" s="8" customFormat="1" x14ac:dyDescent="0.35"/>
    <row r="63407" s="8" customFormat="1" x14ac:dyDescent="0.35"/>
    <row r="63408" s="8" customFormat="1" x14ac:dyDescent="0.35"/>
    <row r="63409" s="8" customFormat="1" x14ac:dyDescent="0.35"/>
    <row r="63410" s="8" customFormat="1" x14ac:dyDescent="0.35"/>
    <row r="63411" s="8" customFormat="1" x14ac:dyDescent="0.35"/>
    <row r="63412" s="8" customFormat="1" x14ac:dyDescent="0.35"/>
    <row r="63413" s="8" customFormat="1" x14ac:dyDescent="0.35"/>
    <row r="63414" s="8" customFormat="1" x14ac:dyDescent="0.35"/>
    <row r="63415" s="8" customFormat="1" x14ac:dyDescent="0.35"/>
    <row r="63416" s="8" customFormat="1" x14ac:dyDescent="0.35"/>
    <row r="63417" s="8" customFormat="1" x14ac:dyDescent="0.35"/>
    <row r="63418" s="8" customFormat="1" x14ac:dyDescent="0.35"/>
    <row r="63419" s="8" customFormat="1" x14ac:dyDescent="0.35"/>
    <row r="63420" s="8" customFormat="1" x14ac:dyDescent="0.35"/>
    <row r="63421" s="8" customFormat="1" x14ac:dyDescent="0.35"/>
    <row r="63422" s="8" customFormat="1" x14ac:dyDescent="0.35"/>
    <row r="63423" s="8" customFormat="1" x14ac:dyDescent="0.35"/>
    <row r="63424" s="8" customFormat="1" x14ac:dyDescent="0.35"/>
    <row r="63425" s="8" customFormat="1" x14ac:dyDescent="0.35"/>
    <row r="63426" s="8" customFormat="1" x14ac:dyDescent="0.35"/>
    <row r="63427" s="8" customFormat="1" x14ac:dyDescent="0.35"/>
    <row r="63428" s="8" customFormat="1" x14ac:dyDescent="0.35"/>
    <row r="63429" s="8" customFormat="1" x14ac:dyDescent="0.35"/>
    <row r="63430" s="8" customFormat="1" x14ac:dyDescent="0.35"/>
    <row r="63431" s="8" customFormat="1" x14ac:dyDescent="0.35"/>
    <row r="63432" s="8" customFormat="1" x14ac:dyDescent="0.35"/>
    <row r="63433" s="8" customFormat="1" x14ac:dyDescent="0.35"/>
    <row r="63434" s="8" customFormat="1" x14ac:dyDescent="0.35"/>
    <row r="63435" s="8" customFormat="1" x14ac:dyDescent="0.35"/>
    <row r="63436" s="8" customFormat="1" x14ac:dyDescent="0.35"/>
    <row r="63437" s="8" customFormat="1" x14ac:dyDescent="0.35"/>
    <row r="63438" s="8" customFormat="1" x14ac:dyDescent="0.35"/>
    <row r="63439" s="8" customFormat="1" x14ac:dyDescent="0.35"/>
    <row r="63440" s="8" customFormat="1" x14ac:dyDescent="0.35"/>
    <row r="63441" s="8" customFormat="1" x14ac:dyDescent="0.35"/>
    <row r="63442" s="8" customFormat="1" x14ac:dyDescent="0.35"/>
    <row r="63443" s="8" customFormat="1" x14ac:dyDescent="0.35"/>
    <row r="63444" s="8" customFormat="1" x14ac:dyDescent="0.35"/>
    <row r="63445" s="8" customFormat="1" x14ac:dyDescent="0.35"/>
    <row r="63446" s="8" customFormat="1" x14ac:dyDescent="0.35"/>
    <row r="63447" s="8" customFormat="1" x14ac:dyDescent="0.35"/>
    <row r="63448" s="8" customFormat="1" x14ac:dyDescent="0.35"/>
    <row r="63449" s="8" customFormat="1" x14ac:dyDescent="0.35"/>
    <row r="63450" s="8" customFormat="1" x14ac:dyDescent="0.35"/>
    <row r="63451" s="8" customFormat="1" x14ac:dyDescent="0.35"/>
    <row r="63452" s="8" customFormat="1" x14ac:dyDescent="0.35"/>
    <row r="63453" s="8" customFormat="1" x14ac:dyDescent="0.35"/>
    <row r="63454" s="8" customFormat="1" x14ac:dyDescent="0.35"/>
    <row r="63455" s="8" customFormat="1" x14ac:dyDescent="0.35"/>
    <row r="63456" s="8" customFormat="1" x14ac:dyDescent="0.35"/>
    <row r="63457" s="8" customFormat="1" x14ac:dyDescent="0.35"/>
    <row r="63458" s="8" customFormat="1" x14ac:dyDescent="0.35"/>
    <row r="63459" s="8" customFormat="1" x14ac:dyDescent="0.35"/>
    <row r="63460" s="8" customFormat="1" x14ac:dyDescent="0.35"/>
    <row r="63461" s="8" customFormat="1" x14ac:dyDescent="0.35"/>
    <row r="63462" s="8" customFormat="1" x14ac:dyDescent="0.35"/>
    <row r="63463" s="8" customFormat="1" x14ac:dyDescent="0.35"/>
    <row r="63464" s="8" customFormat="1" x14ac:dyDescent="0.35"/>
    <row r="63465" s="8" customFormat="1" x14ac:dyDescent="0.35"/>
    <row r="63466" s="8" customFormat="1" x14ac:dyDescent="0.35"/>
    <row r="63467" s="8" customFormat="1" x14ac:dyDescent="0.35"/>
    <row r="63468" s="8" customFormat="1" x14ac:dyDescent="0.35"/>
    <row r="63469" s="8" customFormat="1" x14ac:dyDescent="0.35"/>
    <row r="63470" s="8" customFormat="1" x14ac:dyDescent="0.35"/>
    <row r="63471" s="8" customFormat="1" x14ac:dyDescent="0.35"/>
    <row r="63472" s="8" customFormat="1" x14ac:dyDescent="0.35"/>
    <row r="63473" s="8" customFormat="1" x14ac:dyDescent="0.35"/>
    <row r="63474" s="8" customFormat="1" x14ac:dyDescent="0.35"/>
    <row r="63475" s="8" customFormat="1" x14ac:dyDescent="0.35"/>
    <row r="63476" s="8" customFormat="1" x14ac:dyDescent="0.35"/>
    <row r="63477" s="8" customFormat="1" x14ac:dyDescent="0.35"/>
    <row r="63478" s="8" customFormat="1" x14ac:dyDescent="0.35"/>
    <row r="63479" s="8" customFormat="1" x14ac:dyDescent="0.35"/>
    <row r="63480" s="8" customFormat="1" x14ac:dyDescent="0.35"/>
    <row r="63481" s="8" customFormat="1" x14ac:dyDescent="0.35"/>
    <row r="63482" s="8" customFormat="1" x14ac:dyDescent="0.35"/>
    <row r="63483" s="8" customFormat="1" x14ac:dyDescent="0.35"/>
    <row r="63484" s="8" customFormat="1" x14ac:dyDescent="0.35"/>
    <row r="63485" s="8" customFormat="1" x14ac:dyDescent="0.35"/>
    <row r="63486" s="8" customFormat="1" x14ac:dyDescent="0.35"/>
    <row r="63487" s="8" customFormat="1" x14ac:dyDescent="0.35"/>
    <row r="63488" s="8" customFormat="1" x14ac:dyDescent="0.35"/>
    <row r="63489" s="8" customFormat="1" x14ac:dyDescent="0.35"/>
    <row r="63490" s="8" customFormat="1" x14ac:dyDescent="0.35"/>
    <row r="63491" s="8" customFormat="1" x14ac:dyDescent="0.35"/>
    <row r="63492" s="8" customFormat="1" x14ac:dyDescent="0.35"/>
    <row r="63493" s="8" customFormat="1" x14ac:dyDescent="0.35"/>
    <row r="63494" s="8" customFormat="1" x14ac:dyDescent="0.35"/>
    <row r="63495" s="8" customFormat="1" x14ac:dyDescent="0.35"/>
    <row r="63496" s="8" customFormat="1" x14ac:dyDescent="0.35"/>
    <row r="63497" s="8" customFormat="1" x14ac:dyDescent="0.35"/>
    <row r="63498" s="8" customFormat="1" x14ac:dyDescent="0.35"/>
    <row r="63499" s="8" customFormat="1" x14ac:dyDescent="0.35"/>
    <row r="63500" s="8" customFormat="1" x14ac:dyDescent="0.35"/>
    <row r="63501" s="8" customFormat="1" x14ac:dyDescent="0.35"/>
    <row r="63502" s="8" customFormat="1" x14ac:dyDescent="0.35"/>
    <row r="63503" s="8" customFormat="1" x14ac:dyDescent="0.35"/>
    <row r="63504" s="8" customFormat="1" x14ac:dyDescent="0.35"/>
    <row r="63505" s="8" customFormat="1" x14ac:dyDescent="0.35"/>
    <row r="63506" s="8" customFormat="1" x14ac:dyDescent="0.35"/>
    <row r="63507" s="8" customFormat="1" x14ac:dyDescent="0.35"/>
    <row r="63508" s="8" customFormat="1" x14ac:dyDescent="0.35"/>
    <row r="63509" s="8" customFormat="1" x14ac:dyDescent="0.35"/>
    <row r="63510" s="8" customFormat="1" x14ac:dyDescent="0.35"/>
    <row r="63511" s="8" customFormat="1" x14ac:dyDescent="0.35"/>
    <row r="63512" s="8" customFormat="1" x14ac:dyDescent="0.35"/>
    <row r="63513" s="8" customFormat="1" x14ac:dyDescent="0.35"/>
    <row r="63514" s="8" customFormat="1" x14ac:dyDescent="0.35"/>
    <row r="63515" s="8" customFormat="1" x14ac:dyDescent="0.35"/>
    <row r="63516" s="8" customFormat="1" x14ac:dyDescent="0.35"/>
    <row r="63517" s="8" customFormat="1" x14ac:dyDescent="0.35"/>
    <row r="63518" s="8" customFormat="1" x14ac:dyDescent="0.35"/>
    <row r="63519" s="8" customFormat="1" x14ac:dyDescent="0.35"/>
    <row r="63520" s="8" customFormat="1" x14ac:dyDescent="0.35"/>
    <row r="63521" s="8" customFormat="1" x14ac:dyDescent="0.35"/>
    <row r="63522" s="8" customFormat="1" x14ac:dyDescent="0.35"/>
    <row r="63523" s="8" customFormat="1" x14ac:dyDescent="0.35"/>
    <row r="63524" s="8" customFormat="1" x14ac:dyDescent="0.35"/>
    <row r="63525" s="8" customFormat="1" x14ac:dyDescent="0.35"/>
    <row r="63526" s="8" customFormat="1" x14ac:dyDescent="0.35"/>
    <row r="63527" s="8" customFormat="1" x14ac:dyDescent="0.35"/>
    <row r="63528" s="8" customFormat="1" x14ac:dyDescent="0.35"/>
    <row r="63529" s="8" customFormat="1" x14ac:dyDescent="0.35"/>
    <row r="63530" s="8" customFormat="1" x14ac:dyDescent="0.35"/>
    <row r="63531" s="8" customFormat="1" x14ac:dyDescent="0.35"/>
    <row r="63532" s="8" customFormat="1" x14ac:dyDescent="0.35"/>
    <row r="63533" s="8" customFormat="1" x14ac:dyDescent="0.35"/>
    <row r="63534" s="8" customFormat="1" x14ac:dyDescent="0.35"/>
    <row r="63535" s="8" customFormat="1" x14ac:dyDescent="0.35"/>
    <row r="63536" s="8" customFormat="1" x14ac:dyDescent="0.35"/>
    <row r="63537" s="8" customFormat="1" x14ac:dyDescent="0.35"/>
    <row r="63538" s="8" customFormat="1" x14ac:dyDescent="0.35"/>
    <row r="63539" s="8" customFormat="1" x14ac:dyDescent="0.35"/>
    <row r="63540" s="8" customFormat="1" x14ac:dyDescent="0.35"/>
    <row r="63541" s="8" customFormat="1" x14ac:dyDescent="0.35"/>
    <row r="63542" s="8" customFormat="1" x14ac:dyDescent="0.35"/>
    <row r="63543" s="8" customFormat="1" x14ac:dyDescent="0.35"/>
    <row r="63544" s="8" customFormat="1" x14ac:dyDescent="0.35"/>
    <row r="63545" s="8" customFormat="1" x14ac:dyDescent="0.35"/>
    <row r="63546" s="8" customFormat="1" x14ac:dyDescent="0.35"/>
    <row r="63547" s="8" customFormat="1" x14ac:dyDescent="0.35"/>
    <row r="63548" s="8" customFormat="1" x14ac:dyDescent="0.35"/>
    <row r="63549" s="8" customFormat="1" x14ac:dyDescent="0.35"/>
    <row r="63550" s="8" customFormat="1" x14ac:dyDescent="0.35"/>
    <row r="63551" s="8" customFormat="1" x14ac:dyDescent="0.35"/>
    <row r="63552" s="8" customFormat="1" x14ac:dyDescent="0.35"/>
    <row r="63553" s="8" customFormat="1" x14ac:dyDescent="0.35"/>
    <row r="63554" s="8" customFormat="1" x14ac:dyDescent="0.35"/>
    <row r="63555" s="8" customFormat="1" x14ac:dyDescent="0.35"/>
    <row r="63556" s="8" customFormat="1" x14ac:dyDescent="0.35"/>
    <row r="63557" s="8" customFormat="1" x14ac:dyDescent="0.35"/>
    <row r="63558" s="8" customFormat="1" x14ac:dyDescent="0.35"/>
    <row r="63559" s="8" customFormat="1" x14ac:dyDescent="0.35"/>
    <row r="63560" s="8" customFormat="1" x14ac:dyDescent="0.35"/>
    <row r="63561" s="8" customFormat="1" x14ac:dyDescent="0.35"/>
    <row r="63562" s="8" customFormat="1" x14ac:dyDescent="0.35"/>
    <row r="63563" s="8" customFormat="1" x14ac:dyDescent="0.35"/>
    <row r="63564" s="8" customFormat="1" x14ac:dyDescent="0.35"/>
    <row r="63565" s="8" customFormat="1" x14ac:dyDescent="0.35"/>
    <row r="63566" s="8" customFormat="1" x14ac:dyDescent="0.35"/>
    <row r="63567" s="8" customFormat="1" x14ac:dyDescent="0.35"/>
    <row r="63568" s="8" customFormat="1" x14ac:dyDescent="0.35"/>
    <row r="63569" s="8" customFormat="1" x14ac:dyDescent="0.35"/>
    <row r="63570" s="8" customFormat="1" x14ac:dyDescent="0.35"/>
    <row r="63571" s="8" customFormat="1" x14ac:dyDescent="0.35"/>
    <row r="63572" s="8" customFormat="1" x14ac:dyDescent="0.35"/>
    <row r="63573" s="8" customFormat="1" x14ac:dyDescent="0.35"/>
    <row r="63574" s="8" customFormat="1" x14ac:dyDescent="0.35"/>
    <row r="63575" s="8" customFormat="1" x14ac:dyDescent="0.35"/>
    <row r="63576" s="8" customFormat="1" x14ac:dyDescent="0.35"/>
    <row r="63577" s="8" customFormat="1" x14ac:dyDescent="0.35"/>
    <row r="63578" s="8" customFormat="1" x14ac:dyDescent="0.35"/>
    <row r="63579" s="8" customFormat="1" x14ac:dyDescent="0.35"/>
    <row r="63580" s="8" customFormat="1" x14ac:dyDescent="0.35"/>
    <row r="63581" s="8" customFormat="1" x14ac:dyDescent="0.35"/>
    <row r="63582" s="8" customFormat="1" x14ac:dyDescent="0.35"/>
    <row r="63583" s="8" customFormat="1" x14ac:dyDescent="0.35"/>
    <row r="63584" s="8" customFormat="1" x14ac:dyDescent="0.35"/>
    <row r="63585" s="8" customFormat="1" x14ac:dyDescent="0.35"/>
    <row r="63586" s="8" customFormat="1" x14ac:dyDescent="0.35"/>
    <row r="63587" s="8" customFormat="1" x14ac:dyDescent="0.35"/>
    <row r="63588" s="8" customFormat="1" x14ac:dyDescent="0.35"/>
    <row r="63589" s="8" customFormat="1" x14ac:dyDescent="0.35"/>
    <row r="63590" s="8" customFormat="1" x14ac:dyDescent="0.35"/>
    <row r="63591" s="8" customFormat="1" x14ac:dyDescent="0.35"/>
    <row r="63592" s="8" customFormat="1" x14ac:dyDescent="0.35"/>
    <row r="63593" s="8" customFormat="1" x14ac:dyDescent="0.35"/>
    <row r="63594" s="8" customFormat="1" x14ac:dyDescent="0.35"/>
    <row r="63595" s="8" customFormat="1" x14ac:dyDescent="0.35"/>
    <row r="63596" s="8" customFormat="1" x14ac:dyDescent="0.35"/>
    <row r="63597" s="8" customFormat="1" x14ac:dyDescent="0.35"/>
    <row r="63598" s="8" customFormat="1" x14ac:dyDescent="0.35"/>
    <row r="63599" s="8" customFormat="1" x14ac:dyDescent="0.35"/>
    <row r="63600" s="8" customFormat="1" x14ac:dyDescent="0.35"/>
    <row r="63601" s="8" customFormat="1" x14ac:dyDescent="0.35"/>
    <row r="63602" s="8" customFormat="1" x14ac:dyDescent="0.35"/>
    <row r="63603" s="8" customFormat="1" x14ac:dyDescent="0.35"/>
    <row r="63604" s="8" customFormat="1" x14ac:dyDescent="0.35"/>
    <row r="63605" s="8" customFormat="1" x14ac:dyDescent="0.35"/>
    <row r="63606" s="8" customFormat="1" x14ac:dyDescent="0.35"/>
    <row r="63607" s="8" customFormat="1" x14ac:dyDescent="0.35"/>
    <row r="63608" s="8" customFormat="1" x14ac:dyDescent="0.35"/>
    <row r="63609" s="8" customFormat="1" x14ac:dyDescent="0.35"/>
    <row r="63610" s="8" customFormat="1" x14ac:dyDescent="0.35"/>
    <row r="63611" s="8" customFormat="1" x14ac:dyDescent="0.35"/>
    <row r="63612" s="8" customFormat="1" x14ac:dyDescent="0.35"/>
    <row r="63613" s="8" customFormat="1" x14ac:dyDescent="0.35"/>
    <row r="63614" s="8" customFormat="1" x14ac:dyDescent="0.35"/>
    <row r="63615" s="8" customFormat="1" x14ac:dyDescent="0.35"/>
    <row r="63616" s="8" customFormat="1" x14ac:dyDescent="0.35"/>
    <row r="63617" s="8" customFormat="1" x14ac:dyDescent="0.35"/>
    <row r="63618" s="8" customFormat="1" x14ac:dyDescent="0.35"/>
    <row r="63619" s="8" customFormat="1" x14ac:dyDescent="0.35"/>
    <row r="63620" s="8" customFormat="1" x14ac:dyDescent="0.35"/>
    <row r="63621" s="8" customFormat="1" x14ac:dyDescent="0.35"/>
    <row r="63622" s="8" customFormat="1" x14ac:dyDescent="0.35"/>
    <row r="63623" s="8" customFormat="1" x14ac:dyDescent="0.35"/>
    <row r="63624" s="8" customFormat="1" x14ac:dyDescent="0.35"/>
    <row r="63625" s="8" customFormat="1" x14ac:dyDescent="0.35"/>
    <row r="63626" s="8" customFormat="1" x14ac:dyDescent="0.35"/>
    <row r="63627" s="8" customFormat="1" x14ac:dyDescent="0.35"/>
    <row r="63628" s="8" customFormat="1" x14ac:dyDescent="0.35"/>
    <row r="63629" s="8" customFormat="1" x14ac:dyDescent="0.35"/>
    <row r="63630" s="8" customFormat="1" x14ac:dyDescent="0.35"/>
    <row r="63631" s="8" customFormat="1" x14ac:dyDescent="0.35"/>
    <row r="63632" s="8" customFormat="1" x14ac:dyDescent="0.35"/>
    <row r="63633" s="8" customFormat="1" x14ac:dyDescent="0.35"/>
    <row r="63634" s="8" customFormat="1" x14ac:dyDescent="0.35"/>
    <row r="63635" s="8" customFormat="1" x14ac:dyDescent="0.35"/>
    <row r="63636" s="8" customFormat="1" x14ac:dyDescent="0.35"/>
    <row r="63637" s="8" customFormat="1" x14ac:dyDescent="0.35"/>
    <row r="63638" s="8" customFormat="1" x14ac:dyDescent="0.35"/>
    <row r="63639" s="8" customFormat="1" x14ac:dyDescent="0.35"/>
    <row r="63640" s="8" customFormat="1" x14ac:dyDescent="0.35"/>
    <row r="63641" s="8" customFormat="1" x14ac:dyDescent="0.35"/>
    <row r="63642" s="8" customFormat="1" x14ac:dyDescent="0.35"/>
    <row r="63643" s="8" customFormat="1" x14ac:dyDescent="0.35"/>
    <row r="63644" s="8" customFormat="1" x14ac:dyDescent="0.35"/>
    <row r="63645" s="8" customFormat="1" x14ac:dyDescent="0.35"/>
    <row r="63646" s="8" customFormat="1" x14ac:dyDescent="0.35"/>
    <row r="63647" s="8" customFormat="1" x14ac:dyDescent="0.35"/>
    <row r="63648" s="8" customFormat="1" x14ac:dyDescent="0.35"/>
    <row r="63649" s="8" customFormat="1" x14ac:dyDescent="0.35"/>
    <row r="63650" s="8" customFormat="1" x14ac:dyDescent="0.35"/>
    <row r="63651" s="8" customFormat="1" x14ac:dyDescent="0.35"/>
    <row r="63652" s="8" customFormat="1" x14ac:dyDescent="0.35"/>
    <row r="63653" s="8" customFormat="1" x14ac:dyDescent="0.35"/>
    <row r="63654" s="8" customFormat="1" x14ac:dyDescent="0.35"/>
    <row r="63655" s="8" customFormat="1" x14ac:dyDescent="0.35"/>
    <row r="63656" s="8" customFormat="1" x14ac:dyDescent="0.35"/>
    <row r="63657" s="8" customFormat="1" x14ac:dyDescent="0.35"/>
    <row r="63658" s="8" customFormat="1" x14ac:dyDescent="0.35"/>
    <row r="63659" s="8" customFormat="1" x14ac:dyDescent="0.35"/>
    <row r="63660" s="8" customFormat="1" x14ac:dyDescent="0.35"/>
    <row r="63661" s="8" customFormat="1" x14ac:dyDescent="0.35"/>
    <row r="63662" s="8" customFormat="1" x14ac:dyDescent="0.35"/>
    <row r="63663" s="8" customFormat="1" x14ac:dyDescent="0.35"/>
    <row r="63664" s="8" customFormat="1" x14ac:dyDescent="0.35"/>
    <row r="63665" s="8" customFormat="1" x14ac:dyDescent="0.35"/>
    <row r="63666" s="8" customFormat="1" x14ac:dyDescent="0.35"/>
    <row r="63667" s="8" customFormat="1" x14ac:dyDescent="0.35"/>
    <row r="63668" s="8" customFormat="1" x14ac:dyDescent="0.35"/>
    <row r="63669" s="8" customFormat="1" x14ac:dyDescent="0.35"/>
    <row r="63670" s="8" customFormat="1" x14ac:dyDescent="0.35"/>
    <row r="63671" s="8" customFormat="1" x14ac:dyDescent="0.35"/>
    <row r="63672" s="8" customFormat="1" x14ac:dyDescent="0.35"/>
    <row r="63673" s="8" customFormat="1" x14ac:dyDescent="0.35"/>
    <row r="63674" s="8" customFormat="1" x14ac:dyDescent="0.35"/>
    <row r="63675" s="8" customFormat="1" x14ac:dyDescent="0.35"/>
    <row r="63676" s="8" customFormat="1" x14ac:dyDescent="0.35"/>
    <row r="63677" s="8" customFormat="1" x14ac:dyDescent="0.35"/>
    <row r="63678" s="8" customFormat="1" x14ac:dyDescent="0.35"/>
    <row r="63679" s="8" customFormat="1" x14ac:dyDescent="0.35"/>
    <row r="63680" s="8" customFormat="1" x14ac:dyDescent="0.35"/>
    <row r="63681" s="8" customFormat="1" x14ac:dyDescent="0.35"/>
    <row r="63682" s="8" customFormat="1" x14ac:dyDescent="0.35"/>
    <row r="63683" s="8" customFormat="1" x14ac:dyDescent="0.35"/>
    <row r="63684" s="8" customFormat="1" x14ac:dyDescent="0.35"/>
    <row r="63685" s="8" customFormat="1" x14ac:dyDescent="0.35"/>
    <row r="63686" s="8" customFormat="1" x14ac:dyDescent="0.35"/>
    <row r="63687" s="8" customFormat="1" x14ac:dyDescent="0.35"/>
    <row r="63688" s="8" customFormat="1" x14ac:dyDescent="0.35"/>
    <row r="63689" s="8" customFormat="1" x14ac:dyDescent="0.35"/>
    <row r="63690" s="8" customFormat="1" x14ac:dyDescent="0.35"/>
    <row r="63691" s="8" customFormat="1" x14ac:dyDescent="0.35"/>
    <row r="63692" s="8" customFormat="1" x14ac:dyDescent="0.35"/>
    <row r="63693" s="8" customFormat="1" x14ac:dyDescent="0.35"/>
    <row r="63694" s="8" customFormat="1" x14ac:dyDescent="0.35"/>
    <row r="63695" s="8" customFormat="1" x14ac:dyDescent="0.35"/>
    <row r="63696" s="8" customFormat="1" x14ac:dyDescent="0.35"/>
    <row r="63697" s="8" customFormat="1" x14ac:dyDescent="0.35"/>
    <row r="63698" s="8" customFormat="1" x14ac:dyDescent="0.35"/>
    <row r="63699" s="8" customFormat="1" x14ac:dyDescent="0.35"/>
    <row r="63700" s="8" customFormat="1" x14ac:dyDescent="0.35"/>
    <row r="63701" s="8" customFormat="1" x14ac:dyDescent="0.35"/>
    <row r="63702" s="8" customFormat="1" x14ac:dyDescent="0.35"/>
    <row r="63703" s="8" customFormat="1" x14ac:dyDescent="0.35"/>
    <row r="63704" s="8" customFormat="1" x14ac:dyDescent="0.35"/>
    <row r="63705" s="8" customFormat="1" x14ac:dyDescent="0.35"/>
    <row r="63706" s="8" customFormat="1" x14ac:dyDescent="0.35"/>
    <row r="63707" s="8" customFormat="1" x14ac:dyDescent="0.35"/>
    <row r="63708" s="8" customFormat="1" x14ac:dyDescent="0.35"/>
    <row r="63709" s="8" customFormat="1" x14ac:dyDescent="0.35"/>
    <row r="63710" s="8" customFormat="1" x14ac:dyDescent="0.35"/>
    <row r="63711" s="8" customFormat="1" x14ac:dyDescent="0.35"/>
    <row r="63712" s="8" customFormat="1" x14ac:dyDescent="0.35"/>
    <row r="63713" s="8" customFormat="1" x14ac:dyDescent="0.35"/>
    <row r="63714" s="8" customFormat="1" x14ac:dyDescent="0.35"/>
    <row r="63715" s="8" customFormat="1" x14ac:dyDescent="0.35"/>
    <row r="63716" s="8" customFormat="1" x14ac:dyDescent="0.35"/>
    <row r="63717" s="8" customFormat="1" x14ac:dyDescent="0.35"/>
    <row r="63718" s="8" customFormat="1" x14ac:dyDescent="0.35"/>
    <row r="63719" s="8" customFormat="1" x14ac:dyDescent="0.35"/>
    <row r="63720" s="8" customFormat="1" x14ac:dyDescent="0.35"/>
    <row r="63721" s="8" customFormat="1" x14ac:dyDescent="0.35"/>
    <row r="63722" s="8" customFormat="1" x14ac:dyDescent="0.35"/>
    <row r="63723" s="8" customFormat="1" x14ac:dyDescent="0.35"/>
    <row r="63724" s="8" customFormat="1" x14ac:dyDescent="0.35"/>
    <row r="63725" s="8" customFormat="1" x14ac:dyDescent="0.35"/>
    <row r="63726" s="8" customFormat="1" x14ac:dyDescent="0.35"/>
    <row r="63727" s="8" customFormat="1" x14ac:dyDescent="0.35"/>
    <row r="63728" s="8" customFormat="1" x14ac:dyDescent="0.35"/>
    <row r="63729" s="8" customFormat="1" x14ac:dyDescent="0.35"/>
    <row r="63730" s="8" customFormat="1" x14ac:dyDescent="0.35"/>
    <row r="63731" s="8" customFormat="1" x14ac:dyDescent="0.35"/>
    <row r="63732" s="8" customFormat="1" x14ac:dyDescent="0.35"/>
    <row r="63733" s="8" customFormat="1" x14ac:dyDescent="0.35"/>
    <row r="63734" s="8" customFormat="1" x14ac:dyDescent="0.35"/>
    <row r="63735" s="8" customFormat="1" x14ac:dyDescent="0.35"/>
    <row r="63736" s="8" customFormat="1" x14ac:dyDescent="0.35"/>
    <row r="63737" s="8" customFormat="1" x14ac:dyDescent="0.35"/>
    <row r="63738" s="8" customFormat="1" x14ac:dyDescent="0.35"/>
    <row r="63739" s="8" customFormat="1" x14ac:dyDescent="0.35"/>
    <row r="63740" s="8" customFormat="1" x14ac:dyDescent="0.35"/>
    <row r="63741" s="8" customFormat="1" x14ac:dyDescent="0.35"/>
    <row r="63742" s="8" customFormat="1" x14ac:dyDescent="0.35"/>
    <row r="63743" s="8" customFormat="1" x14ac:dyDescent="0.35"/>
    <row r="63744" s="8" customFormat="1" x14ac:dyDescent="0.35"/>
    <row r="63745" s="8" customFormat="1" x14ac:dyDescent="0.35"/>
    <row r="63746" s="8" customFormat="1" x14ac:dyDescent="0.35"/>
    <row r="63747" s="8" customFormat="1" x14ac:dyDescent="0.35"/>
    <row r="63748" s="8" customFormat="1" x14ac:dyDescent="0.35"/>
    <row r="63749" s="8" customFormat="1" x14ac:dyDescent="0.35"/>
    <row r="63750" s="8" customFormat="1" x14ac:dyDescent="0.35"/>
    <row r="63751" s="8" customFormat="1" x14ac:dyDescent="0.35"/>
    <row r="63752" s="8" customFormat="1" x14ac:dyDescent="0.35"/>
    <row r="63753" s="8" customFormat="1" x14ac:dyDescent="0.35"/>
    <row r="63754" s="8" customFormat="1" x14ac:dyDescent="0.35"/>
    <row r="63755" s="8" customFormat="1" x14ac:dyDescent="0.35"/>
    <row r="63756" s="8" customFormat="1" x14ac:dyDescent="0.35"/>
    <row r="63757" s="8" customFormat="1" x14ac:dyDescent="0.35"/>
    <row r="63758" s="8" customFormat="1" x14ac:dyDescent="0.35"/>
    <row r="63759" s="8" customFormat="1" x14ac:dyDescent="0.35"/>
    <row r="63760" s="8" customFormat="1" x14ac:dyDescent="0.35"/>
    <row r="63761" s="8" customFormat="1" x14ac:dyDescent="0.35"/>
    <row r="63762" s="8" customFormat="1" x14ac:dyDescent="0.35"/>
    <row r="63763" s="8" customFormat="1" x14ac:dyDescent="0.35"/>
    <row r="63764" s="8" customFormat="1" x14ac:dyDescent="0.35"/>
    <row r="63765" s="8" customFormat="1" x14ac:dyDescent="0.35"/>
    <row r="63766" s="8" customFormat="1" x14ac:dyDescent="0.35"/>
    <row r="63767" s="8" customFormat="1" x14ac:dyDescent="0.35"/>
    <row r="63768" s="8" customFormat="1" x14ac:dyDescent="0.35"/>
    <row r="63769" s="8" customFormat="1" x14ac:dyDescent="0.35"/>
    <row r="63770" s="8" customFormat="1" x14ac:dyDescent="0.35"/>
    <row r="63771" s="8" customFormat="1" x14ac:dyDescent="0.35"/>
    <row r="63772" s="8" customFormat="1" x14ac:dyDescent="0.35"/>
    <row r="63773" s="8" customFormat="1" x14ac:dyDescent="0.35"/>
    <row r="63774" s="8" customFormat="1" x14ac:dyDescent="0.35"/>
    <row r="63775" s="8" customFormat="1" x14ac:dyDescent="0.35"/>
    <row r="63776" s="8" customFormat="1" x14ac:dyDescent="0.35"/>
    <row r="63777" s="8" customFormat="1" x14ac:dyDescent="0.35"/>
    <row r="63778" s="8" customFormat="1" x14ac:dyDescent="0.35"/>
    <row r="63779" s="8" customFormat="1" x14ac:dyDescent="0.35"/>
    <row r="63780" s="8" customFormat="1" x14ac:dyDescent="0.35"/>
    <row r="63781" s="8" customFormat="1" x14ac:dyDescent="0.35"/>
    <row r="63782" s="8" customFormat="1" x14ac:dyDescent="0.35"/>
    <row r="63783" s="8" customFormat="1" x14ac:dyDescent="0.35"/>
    <row r="63784" s="8" customFormat="1" x14ac:dyDescent="0.35"/>
    <row r="63785" s="8" customFormat="1" x14ac:dyDescent="0.35"/>
    <row r="63786" s="8" customFormat="1" x14ac:dyDescent="0.35"/>
    <row r="63787" s="8" customFormat="1" x14ac:dyDescent="0.35"/>
    <row r="63788" s="8" customFormat="1" x14ac:dyDescent="0.35"/>
    <row r="63789" s="8" customFormat="1" x14ac:dyDescent="0.35"/>
    <row r="63790" s="8" customFormat="1" x14ac:dyDescent="0.35"/>
    <row r="63791" s="8" customFormat="1" x14ac:dyDescent="0.35"/>
    <row r="63792" s="8" customFormat="1" x14ac:dyDescent="0.35"/>
    <row r="63793" s="8" customFormat="1" x14ac:dyDescent="0.35"/>
    <row r="63794" s="8" customFormat="1" x14ac:dyDescent="0.35"/>
    <row r="63795" s="8" customFormat="1" x14ac:dyDescent="0.35"/>
    <row r="63796" s="8" customFormat="1" x14ac:dyDescent="0.35"/>
    <row r="63797" s="8" customFormat="1" x14ac:dyDescent="0.35"/>
    <row r="63798" s="8" customFormat="1" x14ac:dyDescent="0.35"/>
    <row r="63799" s="8" customFormat="1" x14ac:dyDescent="0.35"/>
    <row r="63800" s="8" customFormat="1" x14ac:dyDescent="0.35"/>
    <row r="63801" s="8" customFormat="1" x14ac:dyDescent="0.35"/>
    <row r="63802" s="8" customFormat="1" x14ac:dyDescent="0.35"/>
    <row r="63803" s="8" customFormat="1" x14ac:dyDescent="0.35"/>
    <row r="63804" s="8" customFormat="1" x14ac:dyDescent="0.35"/>
    <row r="63805" s="8" customFormat="1" x14ac:dyDescent="0.35"/>
    <row r="63806" s="8" customFormat="1" x14ac:dyDescent="0.35"/>
    <row r="63807" s="8" customFormat="1" x14ac:dyDescent="0.35"/>
    <row r="63808" s="8" customFormat="1" x14ac:dyDescent="0.35"/>
    <row r="63809" s="8" customFormat="1" x14ac:dyDescent="0.35"/>
    <row r="63810" s="8" customFormat="1" x14ac:dyDescent="0.35"/>
    <row r="63811" s="8" customFormat="1" x14ac:dyDescent="0.35"/>
    <row r="63812" s="8" customFormat="1" x14ac:dyDescent="0.35"/>
    <row r="63813" s="8" customFormat="1" x14ac:dyDescent="0.35"/>
    <row r="63814" s="8" customFormat="1" x14ac:dyDescent="0.35"/>
    <row r="63815" s="8" customFormat="1" x14ac:dyDescent="0.35"/>
    <row r="63816" s="8" customFormat="1" x14ac:dyDescent="0.35"/>
    <row r="63817" s="8" customFormat="1" x14ac:dyDescent="0.35"/>
    <row r="63818" s="8" customFormat="1" x14ac:dyDescent="0.35"/>
    <row r="63819" s="8" customFormat="1" x14ac:dyDescent="0.35"/>
    <row r="63820" s="8" customFormat="1" x14ac:dyDescent="0.35"/>
    <row r="63821" s="8" customFormat="1" x14ac:dyDescent="0.35"/>
    <row r="63822" s="8" customFormat="1" x14ac:dyDescent="0.35"/>
    <row r="63823" s="8" customFormat="1" x14ac:dyDescent="0.35"/>
    <row r="63824" s="8" customFormat="1" x14ac:dyDescent="0.35"/>
    <row r="63825" s="8" customFormat="1" x14ac:dyDescent="0.35"/>
    <row r="63826" s="8" customFormat="1" x14ac:dyDescent="0.35"/>
    <row r="63827" s="8" customFormat="1" x14ac:dyDescent="0.35"/>
    <row r="63828" s="8" customFormat="1" x14ac:dyDescent="0.35"/>
    <row r="63829" s="8" customFormat="1" x14ac:dyDescent="0.35"/>
    <row r="63830" s="8" customFormat="1" x14ac:dyDescent="0.35"/>
    <row r="63831" s="8" customFormat="1" x14ac:dyDescent="0.35"/>
    <row r="63832" s="8" customFormat="1" x14ac:dyDescent="0.35"/>
    <row r="63833" s="8" customFormat="1" x14ac:dyDescent="0.35"/>
    <row r="63834" s="8" customFormat="1" x14ac:dyDescent="0.35"/>
    <row r="63835" s="8" customFormat="1" x14ac:dyDescent="0.35"/>
    <row r="63836" s="8" customFormat="1" x14ac:dyDescent="0.35"/>
    <row r="63837" s="8" customFormat="1" x14ac:dyDescent="0.35"/>
    <row r="63838" s="8" customFormat="1" x14ac:dyDescent="0.35"/>
    <row r="63839" s="8" customFormat="1" x14ac:dyDescent="0.35"/>
    <row r="63840" s="8" customFormat="1" x14ac:dyDescent="0.35"/>
    <row r="63841" s="8" customFormat="1" x14ac:dyDescent="0.35"/>
    <row r="63842" s="8" customFormat="1" x14ac:dyDescent="0.35"/>
    <row r="63843" s="8" customFormat="1" x14ac:dyDescent="0.35"/>
    <row r="63844" s="8" customFormat="1" x14ac:dyDescent="0.35"/>
    <row r="63845" s="8" customFormat="1" x14ac:dyDescent="0.35"/>
    <row r="63846" s="8" customFormat="1" x14ac:dyDescent="0.35"/>
    <row r="63847" s="8" customFormat="1" x14ac:dyDescent="0.35"/>
    <row r="63848" s="8" customFormat="1" x14ac:dyDescent="0.35"/>
    <row r="63849" s="8" customFormat="1" x14ac:dyDescent="0.35"/>
    <row r="63850" s="8" customFormat="1" x14ac:dyDescent="0.35"/>
    <row r="63851" s="8" customFormat="1" x14ac:dyDescent="0.35"/>
    <row r="63852" s="8" customFormat="1" x14ac:dyDescent="0.35"/>
    <row r="63853" s="8" customFormat="1" x14ac:dyDescent="0.35"/>
    <row r="63854" s="8" customFormat="1" x14ac:dyDescent="0.35"/>
    <row r="63855" s="8" customFormat="1" x14ac:dyDescent="0.35"/>
    <row r="63856" s="8" customFormat="1" x14ac:dyDescent="0.35"/>
    <row r="63857" s="8" customFormat="1" x14ac:dyDescent="0.35"/>
    <row r="63858" s="8" customFormat="1" x14ac:dyDescent="0.35"/>
    <row r="63859" s="8" customFormat="1" x14ac:dyDescent="0.35"/>
    <row r="63860" s="8" customFormat="1" x14ac:dyDescent="0.35"/>
    <row r="63861" s="8" customFormat="1" x14ac:dyDescent="0.35"/>
    <row r="63862" s="8" customFormat="1" x14ac:dyDescent="0.35"/>
    <row r="63863" s="8" customFormat="1" x14ac:dyDescent="0.35"/>
    <row r="63864" s="8" customFormat="1" x14ac:dyDescent="0.35"/>
    <row r="63865" s="8" customFormat="1" x14ac:dyDescent="0.35"/>
    <row r="63866" s="8" customFormat="1" x14ac:dyDescent="0.35"/>
    <row r="63867" s="8" customFormat="1" x14ac:dyDescent="0.35"/>
    <row r="63868" s="8" customFormat="1" x14ac:dyDescent="0.35"/>
    <row r="63869" s="8" customFormat="1" x14ac:dyDescent="0.35"/>
    <row r="63870" s="8" customFormat="1" x14ac:dyDescent="0.35"/>
    <row r="63871" s="8" customFormat="1" x14ac:dyDescent="0.35"/>
    <row r="63872" s="8" customFormat="1" x14ac:dyDescent="0.35"/>
    <row r="63873" s="8" customFormat="1" x14ac:dyDescent="0.35"/>
    <row r="63874" s="8" customFormat="1" x14ac:dyDescent="0.35"/>
    <row r="63875" s="8" customFormat="1" x14ac:dyDescent="0.35"/>
    <row r="63876" s="8" customFormat="1" x14ac:dyDescent="0.35"/>
    <row r="63877" s="8" customFormat="1" x14ac:dyDescent="0.35"/>
    <row r="63878" s="8" customFormat="1" x14ac:dyDescent="0.35"/>
    <row r="63879" s="8" customFormat="1" x14ac:dyDescent="0.35"/>
    <row r="63880" s="8" customFormat="1" x14ac:dyDescent="0.35"/>
    <row r="63881" s="8" customFormat="1" x14ac:dyDescent="0.35"/>
    <row r="63882" s="8" customFormat="1" x14ac:dyDescent="0.35"/>
    <row r="63883" s="8" customFormat="1" x14ac:dyDescent="0.35"/>
    <row r="63884" s="8" customFormat="1" x14ac:dyDescent="0.35"/>
    <row r="63885" s="8" customFormat="1" x14ac:dyDescent="0.35"/>
    <row r="63886" s="8" customFormat="1" x14ac:dyDescent="0.35"/>
    <row r="63887" s="8" customFormat="1" x14ac:dyDescent="0.35"/>
    <row r="63888" s="8" customFormat="1" x14ac:dyDescent="0.35"/>
    <row r="63889" s="8" customFormat="1" x14ac:dyDescent="0.35"/>
    <row r="63890" s="8" customFormat="1" x14ac:dyDescent="0.35"/>
    <row r="63891" s="8" customFormat="1" x14ac:dyDescent="0.35"/>
    <row r="63892" s="8" customFormat="1" x14ac:dyDescent="0.35"/>
    <row r="63893" s="8" customFormat="1" x14ac:dyDescent="0.35"/>
    <row r="63894" s="8" customFormat="1" x14ac:dyDescent="0.35"/>
    <row r="63895" s="8" customFormat="1" x14ac:dyDescent="0.35"/>
    <row r="63896" s="8" customFormat="1" x14ac:dyDescent="0.35"/>
    <row r="63897" s="8" customFormat="1" x14ac:dyDescent="0.35"/>
    <row r="63898" s="8" customFormat="1" x14ac:dyDescent="0.35"/>
    <row r="63899" s="8" customFormat="1" x14ac:dyDescent="0.35"/>
    <row r="63900" s="8" customFormat="1" x14ac:dyDescent="0.35"/>
    <row r="63901" s="8" customFormat="1" x14ac:dyDescent="0.35"/>
    <row r="63902" s="8" customFormat="1" x14ac:dyDescent="0.35"/>
    <row r="63903" s="8" customFormat="1" x14ac:dyDescent="0.35"/>
    <row r="63904" s="8" customFormat="1" x14ac:dyDescent="0.35"/>
    <row r="63905" s="8" customFormat="1" x14ac:dyDescent="0.35"/>
    <row r="63906" s="8" customFormat="1" x14ac:dyDescent="0.35"/>
    <row r="63907" s="8" customFormat="1" x14ac:dyDescent="0.35"/>
    <row r="63908" s="8" customFormat="1" x14ac:dyDescent="0.35"/>
    <row r="63909" s="8" customFormat="1" x14ac:dyDescent="0.35"/>
    <row r="63910" s="8" customFormat="1" x14ac:dyDescent="0.35"/>
    <row r="63911" s="8" customFormat="1" x14ac:dyDescent="0.35"/>
    <row r="63912" s="8" customFormat="1" x14ac:dyDescent="0.35"/>
    <row r="63913" s="8" customFormat="1" x14ac:dyDescent="0.35"/>
    <row r="63914" s="8" customFormat="1" x14ac:dyDescent="0.35"/>
    <row r="63915" s="8" customFormat="1" x14ac:dyDescent="0.35"/>
    <row r="63916" s="8" customFormat="1" x14ac:dyDescent="0.35"/>
    <row r="63917" s="8" customFormat="1" x14ac:dyDescent="0.35"/>
    <row r="63918" s="8" customFormat="1" x14ac:dyDescent="0.35"/>
    <row r="63919" s="8" customFormat="1" x14ac:dyDescent="0.35"/>
    <row r="63920" s="8" customFormat="1" x14ac:dyDescent="0.35"/>
    <row r="63921" s="8" customFormat="1" x14ac:dyDescent="0.35"/>
    <row r="63922" s="8" customFormat="1" x14ac:dyDescent="0.35"/>
    <row r="63923" s="8" customFormat="1" x14ac:dyDescent="0.35"/>
    <row r="63924" s="8" customFormat="1" x14ac:dyDescent="0.35"/>
    <row r="63925" s="8" customFormat="1" x14ac:dyDescent="0.35"/>
    <row r="63926" s="8" customFormat="1" x14ac:dyDescent="0.35"/>
    <row r="63927" s="8" customFormat="1" x14ac:dyDescent="0.35"/>
    <row r="63928" s="8" customFormat="1" x14ac:dyDescent="0.35"/>
    <row r="63929" s="8" customFormat="1" x14ac:dyDescent="0.35"/>
    <row r="63930" s="8" customFormat="1" x14ac:dyDescent="0.35"/>
    <row r="63931" s="8" customFormat="1" x14ac:dyDescent="0.35"/>
    <row r="63932" s="8" customFormat="1" x14ac:dyDescent="0.35"/>
    <row r="63933" s="8" customFormat="1" x14ac:dyDescent="0.35"/>
    <row r="63934" s="8" customFormat="1" x14ac:dyDescent="0.35"/>
    <row r="63935" s="8" customFormat="1" x14ac:dyDescent="0.35"/>
    <row r="63936" s="8" customFormat="1" x14ac:dyDescent="0.35"/>
    <row r="63937" s="8" customFormat="1" x14ac:dyDescent="0.35"/>
    <row r="63938" s="8" customFormat="1" x14ac:dyDescent="0.35"/>
    <row r="63939" s="8" customFormat="1" x14ac:dyDescent="0.35"/>
    <row r="63940" s="8" customFormat="1" x14ac:dyDescent="0.35"/>
    <row r="63941" s="8" customFormat="1" x14ac:dyDescent="0.35"/>
    <row r="63942" s="8" customFormat="1" x14ac:dyDescent="0.35"/>
    <row r="63943" s="8" customFormat="1" x14ac:dyDescent="0.35"/>
    <row r="63944" s="8" customFormat="1" x14ac:dyDescent="0.35"/>
    <row r="63945" s="8" customFormat="1" x14ac:dyDescent="0.35"/>
    <row r="63946" s="8" customFormat="1" x14ac:dyDescent="0.35"/>
    <row r="63947" s="8" customFormat="1" x14ac:dyDescent="0.35"/>
    <row r="63948" s="8" customFormat="1" x14ac:dyDescent="0.35"/>
    <row r="63949" s="8" customFormat="1" x14ac:dyDescent="0.35"/>
    <row r="63950" s="8" customFormat="1" x14ac:dyDescent="0.35"/>
    <row r="63951" s="8" customFormat="1" x14ac:dyDescent="0.35"/>
    <row r="63952" s="8" customFormat="1" x14ac:dyDescent="0.35"/>
    <row r="63953" s="8" customFormat="1" x14ac:dyDescent="0.35"/>
    <row r="63954" s="8" customFormat="1" x14ac:dyDescent="0.35"/>
    <row r="63955" s="8" customFormat="1" x14ac:dyDescent="0.35"/>
    <row r="63956" s="8" customFormat="1" x14ac:dyDescent="0.35"/>
    <row r="63957" s="8" customFormat="1" x14ac:dyDescent="0.35"/>
    <row r="63958" s="8" customFormat="1" x14ac:dyDescent="0.35"/>
    <row r="63959" s="8" customFormat="1" x14ac:dyDescent="0.35"/>
    <row r="63960" s="8" customFormat="1" x14ac:dyDescent="0.35"/>
    <row r="63961" s="8" customFormat="1" x14ac:dyDescent="0.35"/>
    <row r="63962" s="8" customFormat="1" x14ac:dyDescent="0.35"/>
    <row r="63963" s="8" customFormat="1" x14ac:dyDescent="0.35"/>
    <row r="63964" s="8" customFormat="1" x14ac:dyDescent="0.35"/>
    <row r="63965" s="8" customFormat="1" x14ac:dyDescent="0.35"/>
    <row r="63966" s="8" customFormat="1" x14ac:dyDescent="0.35"/>
    <row r="63967" s="8" customFormat="1" x14ac:dyDescent="0.35"/>
    <row r="63968" s="8" customFormat="1" x14ac:dyDescent="0.35"/>
    <row r="63969" s="8" customFormat="1" x14ac:dyDescent="0.35"/>
    <row r="63970" s="8" customFormat="1" x14ac:dyDescent="0.35"/>
    <row r="63971" s="8" customFormat="1" x14ac:dyDescent="0.35"/>
    <row r="63972" s="8" customFormat="1" x14ac:dyDescent="0.35"/>
    <row r="63973" s="8" customFormat="1" x14ac:dyDescent="0.35"/>
    <row r="63974" s="8" customFormat="1" x14ac:dyDescent="0.35"/>
    <row r="63975" s="8" customFormat="1" x14ac:dyDescent="0.35"/>
    <row r="63976" s="8" customFormat="1" x14ac:dyDescent="0.35"/>
    <row r="63977" s="8" customFormat="1" x14ac:dyDescent="0.35"/>
    <row r="63978" s="8" customFormat="1" x14ac:dyDescent="0.35"/>
    <row r="63979" s="8" customFormat="1" x14ac:dyDescent="0.35"/>
    <row r="63980" s="8" customFormat="1" x14ac:dyDescent="0.35"/>
    <row r="63981" s="8" customFormat="1" x14ac:dyDescent="0.35"/>
    <row r="63982" s="8" customFormat="1" x14ac:dyDescent="0.35"/>
    <row r="63983" s="8" customFormat="1" x14ac:dyDescent="0.35"/>
    <row r="63984" s="8" customFormat="1" x14ac:dyDescent="0.35"/>
    <row r="63985" s="8" customFormat="1" x14ac:dyDescent="0.35"/>
    <row r="63986" s="8" customFormat="1" x14ac:dyDescent="0.35"/>
    <row r="63987" s="8" customFormat="1" x14ac:dyDescent="0.35"/>
    <row r="63988" s="8" customFormat="1" x14ac:dyDescent="0.35"/>
    <row r="63989" s="8" customFormat="1" x14ac:dyDescent="0.35"/>
    <row r="63990" s="8" customFormat="1" x14ac:dyDescent="0.35"/>
    <row r="63991" s="8" customFormat="1" x14ac:dyDescent="0.35"/>
    <row r="63992" s="8" customFormat="1" x14ac:dyDescent="0.35"/>
    <row r="63993" s="8" customFormat="1" x14ac:dyDescent="0.35"/>
    <row r="63994" s="8" customFormat="1" x14ac:dyDescent="0.35"/>
    <row r="63995" s="8" customFormat="1" x14ac:dyDescent="0.35"/>
    <row r="63996" s="8" customFormat="1" x14ac:dyDescent="0.35"/>
    <row r="63997" s="8" customFormat="1" x14ac:dyDescent="0.35"/>
    <row r="63998" s="8" customFormat="1" x14ac:dyDescent="0.35"/>
    <row r="63999" s="8" customFormat="1" x14ac:dyDescent="0.35"/>
    <row r="64000" s="8" customFormat="1" x14ac:dyDescent="0.35"/>
    <row r="64001" s="8" customFormat="1" x14ac:dyDescent="0.35"/>
    <row r="64002" s="8" customFormat="1" x14ac:dyDescent="0.35"/>
    <row r="64003" s="8" customFormat="1" x14ac:dyDescent="0.35"/>
    <row r="64004" s="8" customFormat="1" x14ac:dyDescent="0.35"/>
    <row r="64005" s="8" customFormat="1" x14ac:dyDescent="0.35"/>
    <row r="64006" s="8" customFormat="1" x14ac:dyDescent="0.35"/>
    <row r="64007" s="8" customFormat="1" x14ac:dyDescent="0.35"/>
    <row r="64008" s="8" customFormat="1" x14ac:dyDescent="0.35"/>
    <row r="64009" s="8" customFormat="1" x14ac:dyDescent="0.35"/>
    <row r="64010" s="8" customFormat="1" x14ac:dyDescent="0.35"/>
    <row r="64011" s="8" customFormat="1" x14ac:dyDescent="0.35"/>
    <row r="64012" s="8" customFormat="1" x14ac:dyDescent="0.35"/>
    <row r="64013" s="8" customFormat="1" x14ac:dyDescent="0.35"/>
    <row r="64014" s="8" customFormat="1" x14ac:dyDescent="0.35"/>
    <row r="64015" s="8" customFormat="1" x14ac:dyDescent="0.35"/>
    <row r="64016" s="8" customFormat="1" x14ac:dyDescent="0.35"/>
    <row r="64017" s="8" customFormat="1" x14ac:dyDescent="0.35"/>
    <row r="64018" s="8" customFormat="1" x14ac:dyDescent="0.35"/>
    <row r="64019" s="8" customFormat="1" x14ac:dyDescent="0.35"/>
    <row r="64020" s="8" customFormat="1" x14ac:dyDescent="0.35"/>
    <row r="64021" s="8" customFormat="1" x14ac:dyDescent="0.35"/>
    <row r="64022" s="8" customFormat="1" x14ac:dyDescent="0.35"/>
    <row r="64023" s="8" customFormat="1" x14ac:dyDescent="0.35"/>
    <row r="64024" s="8" customFormat="1" x14ac:dyDescent="0.35"/>
    <row r="64025" s="8" customFormat="1" x14ac:dyDescent="0.35"/>
    <row r="64026" s="8" customFormat="1" x14ac:dyDescent="0.35"/>
    <row r="64027" s="8" customFormat="1" x14ac:dyDescent="0.35"/>
    <row r="64028" s="8" customFormat="1" x14ac:dyDescent="0.35"/>
    <row r="64029" s="8" customFormat="1" x14ac:dyDescent="0.35"/>
    <row r="64030" s="8" customFormat="1" x14ac:dyDescent="0.35"/>
    <row r="64031" s="8" customFormat="1" x14ac:dyDescent="0.35"/>
    <row r="64032" s="8" customFormat="1" x14ac:dyDescent="0.35"/>
    <row r="64033" s="8" customFormat="1" x14ac:dyDescent="0.35"/>
    <row r="64034" s="8" customFormat="1" x14ac:dyDescent="0.35"/>
    <row r="64035" s="8" customFormat="1" x14ac:dyDescent="0.35"/>
    <row r="64036" s="8" customFormat="1" x14ac:dyDescent="0.35"/>
    <row r="64037" s="8" customFormat="1" x14ac:dyDescent="0.35"/>
    <row r="64038" s="8" customFormat="1" x14ac:dyDescent="0.35"/>
    <row r="64039" s="8" customFormat="1" x14ac:dyDescent="0.35"/>
    <row r="64040" s="8" customFormat="1" x14ac:dyDescent="0.35"/>
    <row r="64041" s="8" customFormat="1" x14ac:dyDescent="0.35"/>
    <row r="64042" s="8" customFormat="1" x14ac:dyDescent="0.35"/>
    <row r="64043" s="8" customFormat="1" x14ac:dyDescent="0.35"/>
    <row r="64044" s="8" customFormat="1" x14ac:dyDescent="0.35"/>
    <row r="64045" s="8" customFormat="1" x14ac:dyDescent="0.35"/>
    <row r="64046" s="8" customFormat="1" x14ac:dyDescent="0.35"/>
    <row r="64047" s="8" customFormat="1" x14ac:dyDescent="0.35"/>
    <row r="64048" s="8" customFormat="1" x14ac:dyDescent="0.35"/>
    <row r="64049" s="8" customFormat="1" x14ac:dyDescent="0.35"/>
    <row r="64050" s="8" customFormat="1" x14ac:dyDescent="0.35"/>
    <row r="64051" s="8" customFormat="1" x14ac:dyDescent="0.35"/>
    <row r="64052" s="8" customFormat="1" x14ac:dyDescent="0.35"/>
    <row r="64053" s="8" customFormat="1" x14ac:dyDescent="0.35"/>
    <row r="64054" s="8" customFormat="1" x14ac:dyDescent="0.35"/>
    <row r="64055" s="8" customFormat="1" x14ac:dyDescent="0.35"/>
    <row r="64056" s="8" customFormat="1" x14ac:dyDescent="0.35"/>
    <row r="64057" s="8" customFormat="1" x14ac:dyDescent="0.35"/>
    <row r="64058" s="8" customFormat="1" x14ac:dyDescent="0.35"/>
    <row r="64059" s="8" customFormat="1" x14ac:dyDescent="0.35"/>
    <row r="64060" s="8" customFormat="1" x14ac:dyDescent="0.35"/>
    <row r="64061" s="8" customFormat="1" x14ac:dyDescent="0.35"/>
    <row r="64062" s="8" customFormat="1" x14ac:dyDescent="0.35"/>
    <row r="64063" s="8" customFormat="1" x14ac:dyDescent="0.35"/>
    <row r="64064" s="8" customFormat="1" x14ac:dyDescent="0.35"/>
    <row r="64065" s="8" customFormat="1" x14ac:dyDescent="0.35"/>
    <row r="64066" s="8" customFormat="1" x14ac:dyDescent="0.35"/>
    <row r="64067" s="8" customFormat="1" x14ac:dyDescent="0.35"/>
    <row r="64068" s="8" customFormat="1" x14ac:dyDescent="0.35"/>
    <row r="64069" s="8" customFormat="1" x14ac:dyDescent="0.35"/>
    <row r="64070" s="8" customFormat="1" x14ac:dyDescent="0.35"/>
    <row r="64071" s="8" customFormat="1" x14ac:dyDescent="0.35"/>
    <row r="64072" s="8" customFormat="1" x14ac:dyDescent="0.35"/>
    <row r="64073" s="8" customFormat="1" x14ac:dyDescent="0.35"/>
    <row r="64074" s="8" customFormat="1" x14ac:dyDescent="0.35"/>
    <row r="64075" s="8" customFormat="1" x14ac:dyDescent="0.35"/>
    <row r="64076" s="8" customFormat="1" x14ac:dyDescent="0.35"/>
    <row r="64077" s="8" customFormat="1" x14ac:dyDescent="0.35"/>
    <row r="64078" s="8" customFormat="1" x14ac:dyDescent="0.35"/>
    <row r="64079" s="8" customFormat="1" x14ac:dyDescent="0.35"/>
    <row r="64080" s="8" customFormat="1" x14ac:dyDescent="0.35"/>
    <row r="64081" s="8" customFormat="1" x14ac:dyDescent="0.35"/>
    <row r="64082" s="8" customFormat="1" x14ac:dyDescent="0.35"/>
    <row r="64083" s="8" customFormat="1" x14ac:dyDescent="0.35"/>
    <row r="64084" s="8" customFormat="1" x14ac:dyDescent="0.35"/>
    <row r="64085" s="8" customFormat="1" x14ac:dyDescent="0.35"/>
    <row r="64086" s="8" customFormat="1" x14ac:dyDescent="0.35"/>
    <row r="64087" s="8" customFormat="1" x14ac:dyDescent="0.35"/>
    <row r="64088" s="8" customFormat="1" x14ac:dyDescent="0.35"/>
    <row r="64089" s="8" customFormat="1" x14ac:dyDescent="0.35"/>
    <row r="64090" s="8" customFormat="1" x14ac:dyDescent="0.35"/>
    <row r="64091" s="8" customFormat="1" x14ac:dyDescent="0.35"/>
    <row r="64092" s="8" customFormat="1" x14ac:dyDescent="0.35"/>
    <row r="64093" s="8" customFormat="1" x14ac:dyDescent="0.35"/>
    <row r="64094" s="8" customFormat="1" x14ac:dyDescent="0.35"/>
    <row r="64095" s="8" customFormat="1" x14ac:dyDescent="0.35"/>
    <row r="64096" s="8" customFormat="1" x14ac:dyDescent="0.35"/>
    <row r="64097" s="8" customFormat="1" x14ac:dyDescent="0.35"/>
    <row r="64098" s="8" customFormat="1" x14ac:dyDescent="0.35"/>
    <row r="64099" s="8" customFormat="1" x14ac:dyDescent="0.35"/>
    <row r="64100" s="8" customFormat="1" x14ac:dyDescent="0.35"/>
    <row r="64101" s="8" customFormat="1" x14ac:dyDescent="0.35"/>
    <row r="64102" s="8" customFormat="1" x14ac:dyDescent="0.35"/>
    <row r="64103" s="8" customFormat="1" x14ac:dyDescent="0.35"/>
    <row r="64104" s="8" customFormat="1" x14ac:dyDescent="0.35"/>
    <row r="64105" s="8" customFormat="1" x14ac:dyDescent="0.35"/>
    <row r="64106" s="8" customFormat="1" x14ac:dyDescent="0.35"/>
    <row r="64107" s="8" customFormat="1" x14ac:dyDescent="0.35"/>
    <row r="64108" s="8" customFormat="1" x14ac:dyDescent="0.35"/>
    <row r="64109" s="8" customFormat="1" x14ac:dyDescent="0.35"/>
    <row r="64110" s="8" customFormat="1" x14ac:dyDescent="0.35"/>
    <row r="64111" s="8" customFormat="1" x14ac:dyDescent="0.35"/>
    <row r="64112" s="8" customFormat="1" x14ac:dyDescent="0.35"/>
    <row r="64113" s="8" customFormat="1" x14ac:dyDescent="0.35"/>
    <row r="64114" s="8" customFormat="1" x14ac:dyDescent="0.35"/>
    <row r="64115" s="8" customFormat="1" x14ac:dyDescent="0.35"/>
    <row r="64116" s="8" customFormat="1" x14ac:dyDescent="0.35"/>
    <row r="64117" s="8" customFormat="1" x14ac:dyDescent="0.35"/>
    <row r="64118" s="8" customFormat="1" x14ac:dyDescent="0.35"/>
    <row r="64119" s="8" customFormat="1" x14ac:dyDescent="0.35"/>
    <row r="64120" s="8" customFormat="1" x14ac:dyDescent="0.35"/>
    <row r="64121" s="8" customFormat="1" x14ac:dyDescent="0.35"/>
    <row r="64122" s="8" customFormat="1" x14ac:dyDescent="0.35"/>
    <row r="64123" s="8" customFormat="1" x14ac:dyDescent="0.35"/>
    <row r="64124" s="8" customFormat="1" x14ac:dyDescent="0.35"/>
    <row r="64125" s="8" customFormat="1" x14ac:dyDescent="0.35"/>
    <row r="64126" s="8" customFormat="1" x14ac:dyDescent="0.35"/>
    <row r="64127" s="8" customFormat="1" x14ac:dyDescent="0.35"/>
    <row r="64128" s="8" customFormat="1" x14ac:dyDescent="0.35"/>
    <row r="64129" s="8" customFormat="1" x14ac:dyDescent="0.35"/>
    <row r="64130" s="8" customFormat="1" x14ac:dyDescent="0.35"/>
    <row r="64131" s="8" customFormat="1" x14ac:dyDescent="0.35"/>
    <row r="64132" s="8" customFormat="1" x14ac:dyDescent="0.35"/>
    <row r="64133" s="8" customFormat="1" x14ac:dyDescent="0.35"/>
    <row r="64134" s="8" customFormat="1" x14ac:dyDescent="0.35"/>
    <row r="64135" s="8" customFormat="1" x14ac:dyDescent="0.35"/>
    <row r="64136" s="8" customFormat="1" x14ac:dyDescent="0.35"/>
    <row r="64137" s="8" customFormat="1" x14ac:dyDescent="0.35"/>
    <row r="64138" s="8" customFormat="1" x14ac:dyDescent="0.35"/>
    <row r="64139" s="8" customFormat="1" x14ac:dyDescent="0.35"/>
    <row r="64140" s="8" customFormat="1" x14ac:dyDescent="0.35"/>
    <row r="64141" s="8" customFormat="1" x14ac:dyDescent="0.35"/>
    <row r="64142" s="8" customFormat="1" x14ac:dyDescent="0.35"/>
    <row r="64143" s="8" customFormat="1" x14ac:dyDescent="0.35"/>
    <row r="64144" s="8" customFormat="1" x14ac:dyDescent="0.35"/>
    <row r="64145" s="8" customFormat="1" x14ac:dyDescent="0.35"/>
    <row r="64146" s="8" customFormat="1" x14ac:dyDescent="0.35"/>
    <row r="64147" s="8" customFormat="1" x14ac:dyDescent="0.35"/>
    <row r="64148" s="8" customFormat="1" x14ac:dyDescent="0.35"/>
    <row r="64149" s="8" customFormat="1" x14ac:dyDescent="0.35"/>
    <row r="64150" s="8" customFormat="1" x14ac:dyDescent="0.35"/>
    <row r="64151" s="8" customFormat="1" x14ac:dyDescent="0.35"/>
    <row r="64152" s="8" customFormat="1" x14ac:dyDescent="0.35"/>
    <row r="64153" s="8" customFormat="1" x14ac:dyDescent="0.35"/>
    <row r="64154" s="8" customFormat="1" x14ac:dyDescent="0.35"/>
    <row r="64155" s="8" customFormat="1" x14ac:dyDescent="0.35"/>
    <row r="64156" s="8" customFormat="1" x14ac:dyDescent="0.35"/>
    <row r="64157" s="8" customFormat="1" x14ac:dyDescent="0.35"/>
    <row r="64158" s="8" customFormat="1" x14ac:dyDescent="0.35"/>
    <row r="64159" s="8" customFormat="1" x14ac:dyDescent="0.35"/>
    <row r="64160" s="8" customFormat="1" x14ac:dyDescent="0.35"/>
    <row r="64161" s="8" customFormat="1" x14ac:dyDescent="0.35"/>
    <row r="64162" s="8" customFormat="1" x14ac:dyDescent="0.35"/>
    <row r="64163" s="8" customFormat="1" x14ac:dyDescent="0.35"/>
    <row r="64164" s="8" customFormat="1" x14ac:dyDescent="0.35"/>
    <row r="64165" s="8" customFormat="1" x14ac:dyDescent="0.35"/>
    <row r="64166" s="8" customFormat="1" x14ac:dyDescent="0.35"/>
    <row r="64167" s="8" customFormat="1" x14ac:dyDescent="0.35"/>
    <row r="64168" s="8" customFormat="1" x14ac:dyDescent="0.35"/>
    <row r="64169" s="8" customFormat="1" x14ac:dyDescent="0.35"/>
    <row r="64170" s="8" customFormat="1" x14ac:dyDescent="0.35"/>
    <row r="64171" s="8" customFormat="1" x14ac:dyDescent="0.35"/>
    <row r="64172" s="8" customFormat="1" x14ac:dyDescent="0.35"/>
    <row r="64173" s="8" customFormat="1" x14ac:dyDescent="0.35"/>
    <row r="64174" s="8" customFormat="1" x14ac:dyDescent="0.35"/>
    <row r="64175" s="8" customFormat="1" x14ac:dyDescent="0.35"/>
    <row r="64176" s="8" customFormat="1" x14ac:dyDescent="0.35"/>
    <row r="64177" s="8" customFormat="1" x14ac:dyDescent="0.35"/>
    <row r="64178" s="8" customFormat="1" x14ac:dyDescent="0.35"/>
    <row r="64179" s="8" customFormat="1" x14ac:dyDescent="0.35"/>
    <row r="64180" s="8" customFormat="1" x14ac:dyDescent="0.35"/>
    <row r="64181" s="8" customFormat="1" x14ac:dyDescent="0.35"/>
    <row r="64182" s="8" customFormat="1" x14ac:dyDescent="0.35"/>
    <row r="64183" s="8" customFormat="1" x14ac:dyDescent="0.35"/>
    <row r="64184" s="8" customFormat="1" x14ac:dyDescent="0.35"/>
    <row r="64185" s="8" customFormat="1" x14ac:dyDescent="0.35"/>
    <row r="64186" s="8" customFormat="1" x14ac:dyDescent="0.35"/>
    <row r="64187" s="8" customFormat="1" x14ac:dyDescent="0.35"/>
    <row r="64188" s="8" customFormat="1" x14ac:dyDescent="0.35"/>
    <row r="64189" s="8" customFormat="1" x14ac:dyDescent="0.35"/>
    <row r="64190" s="8" customFormat="1" x14ac:dyDescent="0.35"/>
    <row r="64191" s="8" customFormat="1" x14ac:dyDescent="0.35"/>
    <row r="64192" s="8" customFormat="1" x14ac:dyDescent="0.35"/>
    <row r="64193" s="8" customFormat="1" x14ac:dyDescent="0.35"/>
    <row r="64194" s="8" customFormat="1" x14ac:dyDescent="0.35"/>
    <row r="64195" s="8" customFormat="1" x14ac:dyDescent="0.35"/>
    <row r="64196" s="8" customFormat="1" x14ac:dyDescent="0.35"/>
    <row r="64197" s="8" customFormat="1" x14ac:dyDescent="0.35"/>
    <row r="64198" s="8" customFormat="1" x14ac:dyDescent="0.35"/>
    <row r="64199" s="8" customFormat="1" x14ac:dyDescent="0.35"/>
    <row r="64200" s="8" customFormat="1" x14ac:dyDescent="0.35"/>
    <row r="64201" s="8" customFormat="1" x14ac:dyDescent="0.35"/>
    <row r="64202" s="8" customFormat="1" x14ac:dyDescent="0.35"/>
    <row r="64203" s="8" customFormat="1" x14ac:dyDescent="0.35"/>
    <row r="64204" s="8" customFormat="1" x14ac:dyDescent="0.35"/>
    <row r="64205" s="8" customFormat="1" x14ac:dyDescent="0.35"/>
    <row r="64206" s="8" customFormat="1" x14ac:dyDescent="0.35"/>
    <row r="64207" s="8" customFormat="1" x14ac:dyDescent="0.35"/>
    <row r="64208" s="8" customFormat="1" x14ac:dyDescent="0.35"/>
    <row r="64209" s="8" customFormat="1" x14ac:dyDescent="0.35"/>
    <row r="64210" s="8" customFormat="1" x14ac:dyDescent="0.35"/>
    <row r="64211" s="8" customFormat="1" x14ac:dyDescent="0.35"/>
    <row r="64212" s="8" customFormat="1" x14ac:dyDescent="0.35"/>
    <row r="64213" s="8" customFormat="1" x14ac:dyDescent="0.35"/>
    <row r="64214" s="8" customFormat="1" x14ac:dyDescent="0.35"/>
    <row r="64215" s="8" customFormat="1" x14ac:dyDescent="0.35"/>
    <row r="64216" s="8" customFormat="1" x14ac:dyDescent="0.35"/>
    <row r="64217" s="8" customFormat="1" x14ac:dyDescent="0.35"/>
    <row r="64218" s="8" customFormat="1" x14ac:dyDescent="0.35"/>
    <row r="64219" s="8" customFormat="1" x14ac:dyDescent="0.35"/>
    <row r="64220" s="8" customFormat="1" x14ac:dyDescent="0.35"/>
    <row r="64221" s="8" customFormat="1" x14ac:dyDescent="0.35"/>
    <row r="64222" s="8" customFormat="1" x14ac:dyDescent="0.35"/>
    <row r="64223" s="8" customFormat="1" x14ac:dyDescent="0.35"/>
    <row r="64224" s="8" customFormat="1" x14ac:dyDescent="0.35"/>
    <row r="64225" s="8" customFormat="1" x14ac:dyDescent="0.35"/>
    <row r="64226" s="8" customFormat="1" x14ac:dyDescent="0.35"/>
    <row r="64227" s="8" customFormat="1" x14ac:dyDescent="0.35"/>
    <row r="64228" s="8" customFormat="1" x14ac:dyDescent="0.35"/>
    <row r="64229" s="8" customFormat="1" x14ac:dyDescent="0.35"/>
    <row r="64230" s="8" customFormat="1" x14ac:dyDescent="0.35"/>
    <row r="64231" s="8" customFormat="1" x14ac:dyDescent="0.35"/>
    <row r="64232" s="8" customFormat="1" x14ac:dyDescent="0.35"/>
    <row r="64233" s="8" customFormat="1" x14ac:dyDescent="0.35"/>
    <row r="64234" s="8" customFormat="1" x14ac:dyDescent="0.35"/>
    <row r="64235" s="8" customFormat="1" x14ac:dyDescent="0.35"/>
    <row r="64236" s="8" customFormat="1" x14ac:dyDescent="0.35"/>
    <row r="64237" s="8" customFormat="1" x14ac:dyDescent="0.35"/>
    <row r="64238" s="8" customFormat="1" x14ac:dyDescent="0.35"/>
    <row r="64239" s="8" customFormat="1" x14ac:dyDescent="0.35"/>
    <row r="64240" s="8" customFormat="1" x14ac:dyDescent="0.35"/>
    <row r="64241" s="8" customFormat="1" x14ac:dyDescent="0.35"/>
    <row r="64242" s="8" customFormat="1" x14ac:dyDescent="0.35"/>
    <row r="64243" s="8" customFormat="1" x14ac:dyDescent="0.35"/>
    <row r="64244" s="8" customFormat="1" x14ac:dyDescent="0.35"/>
    <row r="64245" s="8" customFormat="1" x14ac:dyDescent="0.35"/>
    <row r="64246" s="8" customFormat="1" x14ac:dyDescent="0.35"/>
    <row r="64247" s="8" customFormat="1" x14ac:dyDescent="0.35"/>
    <row r="64248" s="8" customFormat="1" x14ac:dyDescent="0.35"/>
    <row r="64249" s="8" customFormat="1" x14ac:dyDescent="0.35"/>
    <row r="64250" s="8" customFormat="1" x14ac:dyDescent="0.35"/>
    <row r="64251" s="8" customFormat="1" x14ac:dyDescent="0.35"/>
    <row r="64252" s="8" customFormat="1" x14ac:dyDescent="0.35"/>
    <row r="64253" s="8" customFormat="1" x14ac:dyDescent="0.35"/>
    <row r="64254" s="8" customFormat="1" x14ac:dyDescent="0.35"/>
    <row r="64255" s="8" customFormat="1" x14ac:dyDescent="0.35"/>
    <row r="64256" s="8" customFormat="1" x14ac:dyDescent="0.35"/>
    <row r="64257" s="8" customFormat="1" x14ac:dyDescent="0.35"/>
    <row r="64258" s="8" customFormat="1" x14ac:dyDescent="0.35"/>
    <row r="64259" s="8" customFormat="1" x14ac:dyDescent="0.35"/>
    <row r="64260" s="8" customFormat="1" x14ac:dyDescent="0.35"/>
    <row r="64261" s="8" customFormat="1" x14ac:dyDescent="0.35"/>
    <row r="64262" s="8" customFormat="1" x14ac:dyDescent="0.35"/>
    <row r="64263" s="8" customFormat="1" x14ac:dyDescent="0.35"/>
    <row r="64264" s="8" customFormat="1" x14ac:dyDescent="0.35"/>
    <row r="64265" s="8" customFormat="1" x14ac:dyDescent="0.35"/>
    <row r="64266" s="8" customFormat="1" x14ac:dyDescent="0.35"/>
    <row r="64267" s="8" customFormat="1" x14ac:dyDescent="0.35"/>
    <row r="64268" s="8" customFormat="1" x14ac:dyDescent="0.35"/>
    <row r="64269" s="8" customFormat="1" x14ac:dyDescent="0.35"/>
    <row r="64270" s="8" customFormat="1" x14ac:dyDescent="0.35"/>
    <row r="64271" s="8" customFormat="1" x14ac:dyDescent="0.35"/>
    <row r="64272" s="8" customFormat="1" x14ac:dyDescent="0.35"/>
    <row r="64273" s="8" customFormat="1" x14ac:dyDescent="0.35"/>
    <row r="64274" s="8" customFormat="1" x14ac:dyDescent="0.35"/>
    <row r="64275" s="8" customFormat="1" x14ac:dyDescent="0.35"/>
    <row r="64276" s="8" customFormat="1" x14ac:dyDescent="0.35"/>
    <row r="64277" s="8" customFormat="1" x14ac:dyDescent="0.35"/>
    <row r="64278" s="8" customFormat="1" x14ac:dyDescent="0.35"/>
    <row r="64279" s="8" customFormat="1" x14ac:dyDescent="0.35"/>
    <row r="64280" s="8" customFormat="1" x14ac:dyDescent="0.35"/>
    <row r="64281" s="8" customFormat="1" x14ac:dyDescent="0.35"/>
    <row r="64282" s="8" customFormat="1" x14ac:dyDescent="0.35"/>
    <row r="64283" s="8" customFormat="1" x14ac:dyDescent="0.35"/>
    <row r="64284" s="8" customFormat="1" x14ac:dyDescent="0.35"/>
    <row r="64285" s="8" customFormat="1" x14ac:dyDescent="0.35"/>
    <row r="64286" s="8" customFormat="1" x14ac:dyDescent="0.35"/>
    <row r="64287" s="8" customFormat="1" x14ac:dyDescent="0.35"/>
    <row r="64288" s="8" customFormat="1" x14ac:dyDescent="0.35"/>
    <row r="64289" s="8" customFormat="1" x14ac:dyDescent="0.35"/>
    <row r="64290" s="8" customFormat="1" x14ac:dyDescent="0.35"/>
    <row r="64291" s="8" customFormat="1" x14ac:dyDescent="0.35"/>
    <row r="64292" s="8" customFormat="1" x14ac:dyDescent="0.35"/>
    <row r="64293" s="8" customFormat="1" x14ac:dyDescent="0.35"/>
    <row r="64294" s="8" customFormat="1" x14ac:dyDescent="0.35"/>
    <row r="64295" s="8" customFormat="1" x14ac:dyDescent="0.35"/>
    <row r="64296" s="8" customFormat="1" x14ac:dyDescent="0.35"/>
    <row r="64297" s="8" customFormat="1" x14ac:dyDescent="0.35"/>
    <row r="64298" s="8" customFormat="1" x14ac:dyDescent="0.35"/>
    <row r="64299" s="8" customFormat="1" x14ac:dyDescent="0.35"/>
    <row r="64300" s="8" customFormat="1" x14ac:dyDescent="0.35"/>
    <row r="64301" s="8" customFormat="1" x14ac:dyDescent="0.35"/>
    <row r="64302" s="8" customFormat="1" x14ac:dyDescent="0.35"/>
    <row r="64303" s="8" customFormat="1" x14ac:dyDescent="0.35"/>
    <row r="64304" s="8" customFormat="1" x14ac:dyDescent="0.35"/>
    <row r="64305" s="8" customFormat="1" x14ac:dyDescent="0.35"/>
    <row r="64306" s="8" customFormat="1" x14ac:dyDescent="0.35"/>
    <row r="64307" s="8" customFormat="1" x14ac:dyDescent="0.35"/>
    <row r="64308" s="8" customFormat="1" x14ac:dyDescent="0.35"/>
    <row r="64309" s="8" customFormat="1" x14ac:dyDescent="0.35"/>
    <row r="64310" s="8" customFormat="1" x14ac:dyDescent="0.35"/>
    <row r="64311" s="8" customFormat="1" x14ac:dyDescent="0.35"/>
    <row r="64312" s="8" customFormat="1" x14ac:dyDescent="0.35"/>
    <row r="64313" s="8" customFormat="1" x14ac:dyDescent="0.35"/>
    <row r="64314" s="8" customFormat="1" x14ac:dyDescent="0.35"/>
    <row r="64315" s="8" customFormat="1" x14ac:dyDescent="0.35"/>
    <row r="64316" s="8" customFormat="1" x14ac:dyDescent="0.35"/>
    <row r="64317" s="8" customFormat="1" x14ac:dyDescent="0.35"/>
    <row r="64318" s="8" customFormat="1" x14ac:dyDescent="0.35"/>
    <row r="64319" s="8" customFormat="1" x14ac:dyDescent="0.35"/>
    <row r="64320" s="8" customFormat="1" x14ac:dyDescent="0.35"/>
    <row r="64321" s="8" customFormat="1" x14ac:dyDescent="0.35"/>
    <row r="64322" s="8" customFormat="1" x14ac:dyDescent="0.35"/>
    <row r="64323" s="8" customFormat="1" x14ac:dyDescent="0.35"/>
    <row r="64324" s="8" customFormat="1" x14ac:dyDescent="0.35"/>
    <row r="64325" s="8" customFormat="1" x14ac:dyDescent="0.35"/>
    <row r="64326" s="8" customFormat="1" x14ac:dyDescent="0.35"/>
    <row r="64327" s="8" customFormat="1" x14ac:dyDescent="0.35"/>
    <row r="64328" s="8" customFormat="1" x14ac:dyDescent="0.35"/>
    <row r="64329" s="8" customFormat="1" x14ac:dyDescent="0.35"/>
    <row r="64330" s="8" customFormat="1" x14ac:dyDescent="0.35"/>
    <row r="64331" s="8" customFormat="1" x14ac:dyDescent="0.35"/>
    <row r="64332" s="8" customFormat="1" x14ac:dyDescent="0.35"/>
    <row r="64333" s="8" customFormat="1" x14ac:dyDescent="0.35"/>
    <row r="64334" s="8" customFormat="1" x14ac:dyDescent="0.35"/>
    <row r="64335" s="8" customFormat="1" x14ac:dyDescent="0.35"/>
    <row r="64336" s="8" customFormat="1" x14ac:dyDescent="0.35"/>
    <row r="64337" s="8" customFormat="1" x14ac:dyDescent="0.35"/>
    <row r="64338" s="8" customFormat="1" x14ac:dyDescent="0.35"/>
    <row r="64339" s="8" customFormat="1" x14ac:dyDescent="0.35"/>
    <row r="64340" s="8" customFormat="1" x14ac:dyDescent="0.35"/>
    <row r="64341" s="8" customFormat="1" x14ac:dyDescent="0.35"/>
    <row r="64342" s="8" customFormat="1" x14ac:dyDescent="0.35"/>
    <row r="64343" s="8" customFormat="1" x14ac:dyDescent="0.35"/>
    <row r="64344" s="8" customFormat="1" x14ac:dyDescent="0.35"/>
    <row r="64345" s="8" customFormat="1" x14ac:dyDescent="0.35"/>
    <row r="64346" s="8" customFormat="1" x14ac:dyDescent="0.35"/>
    <row r="64347" s="8" customFormat="1" x14ac:dyDescent="0.35"/>
    <row r="64348" s="8" customFormat="1" x14ac:dyDescent="0.35"/>
    <row r="64349" s="8" customFormat="1" x14ac:dyDescent="0.35"/>
    <row r="64350" s="8" customFormat="1" x14ac:dyDescent="0.35"/>
    <row r="64351" s="8" customFormat="1" x14ac:dyDescent="0.35"/>
    <row r="64352" s="8" customFormat="1" x14ac:dyDescent="0.35"/>
    <row r="64353" s="8" customFormat="1" x14ac:dyDescent="0.35"/>
    <row r="64354" s="8" customFormat="1" x14ac:dyDescent="0.35"/>
    <row r="64355" s="8" customFormat="1" x14ac:dyDescent="0.35"/>
    <row r="64356" s="8" customFormat="1" x14ac:dyDescent="0.35"/>
    <row r="64357" s="8" customFormat="1" x14ac:dyDescent="0.35"/>
    <row r="64358" s="8" customFormat="1" x14ac:dyDescent="0.35"/>
    <row r="64359" s="8" customFormat="1" x14ac:dyDescent="0.35"/>
    <row r="64360" s="8" customFormat="1" x14ac:dyDescent="0.35"/>
    <row r="64361" s="8" customFormat="1" x14ac:dyDescent="0.35"/>
    <row r="64362" s="8" customFormat="1" x14ac:dyDescent="0.35"/>
    <row r="64363" s="8" customFormat="1" x14ac:dyDescent="0.35"/>
    <row r="64364" s="8" customFormat="1" x14ac:dyDescent="0.35"/>
    <row r="64365" s="8" customFormat="1" x14ac:dyDescent="0.35"/>
    <row r="64366" s="8" customFormat="1" x14ac:dyDescent="0.35"/>
    <row r="64367" s="8" customFormat="1" x14ac:dyDescent="0.35"/>
    <row r="64368" s="8" customFormat="1" x14ac:dyDescent="0.35"/>
    <row r="64369" s="8" customFormat="1" x14ac:dyDescent="0.35"/>
    <row r="64370" s="8" customFormat="1" x14ac:dyDescent="0.35"/>
    <row r="64371" s="8" customFormat="1" x14ac:dyDescent="0.35"/>
    <row r="64372" s="8" customFormat="1" x14ac:dyDescent="0.35"/>
    <row r="64373" s="8" customFormat="1" x14ac:dyDescent="0.35"/>
    <row r="64374" s="8" customFormat="1" x14ac:dyDescent="0.35"/>
    <row r="64375" s="8" customFormat="1" x14ac:dyDescent="0.35"/>
    <row r="64376" s="8" customFormat="1" x14ac:dyDescent="0.35"/>
    <row r="64377" s="8" customFormat="1" x14ac:dyDescent="0.35"/>
    <row r="64378" s="8" customFormat="1" x14ac:dyDescent="0.35"/>
    <row r="64379" s="8" customFormat="1" x14ac:dyDescent="0.35"/>
    <row r="64380" s="8" customFormat="1" x14ac:dyDescent="0.35"/>
    <row r="64381" s="8" customFormat="1" x14ac:dyDescent="0.35"/>
    <row r="64382" s="8" customFormat="1" x14ac:dyDescent="0.35"/>
    <row r="64383" s="8" customFormat="1" x14ac:dyDescent="0.35"/>
    <row r="64384" s="8" customFormat="1" x14ac:dyDescent="0.35"/>
    <row r="64385" s="8" customFormat="1" x14ac:dyDescent="0.35"/>
    <row r="64386" s="8" customFormat="1" x14ac:dyDescent="0.35"/>
    <row r="64387" s="8" customFormat="1" x14ac:dyDescent="0.35"/>
    <row r="64388" s="8" customFormat="1" x14ac:dyDescent="0.35"/>
    <row r="64389" s="8" customFormat="1" x14ac:dyDescent="0.35"/>
    <row r="64390" s="8" customFormat="1" x14ac:dyDescent="0.35"/>
    <row r="64391" s="8" customFormat="1" x14ac:dyDescent="0.35"/>
    <row r="64392" s="8" customFormat="1" x14ac:dyDescent="0.35"/>
    <row r="64393" s="8" customFormat="1" x14ac:dyDescent="0.35"/>
    <row r="64394" s="8" customFormat="1" x14ac:dyDescent="0.35"/>
    <row r="64395" s="8" customFormat="1" x14ac:dyDescent="0.35"/>
    <row r="64396" s="8" customFormat="1" x14ac:dyDescent="0.35"/>
    <row r="64397" s="8" customFormat="1" x14ac:dyDescent="0.35"/>
    <row r="64398" s="8" customFormat="1" x14ac:dyDescent="0.35"/>
    <row r="64399" s="8" customFormat="1" x14ac:dyDescent="0.35"/>
    <row r="64400" s="8" customFormat="1" x14ac:dyDescent="0.35"/>
    <row r="64401" s="8" customFormat="1" x14ac:dyDescent="0.35"/>
    <row r="64402" s="8" customFormat="1" x14ac:dyDescent="0.35"/>
    <row r="64403" s="8" customFormat="1" x14ac:dyDescent="0.35"/>
    <row r="64404" s="8" customFormat="1" x14ac:dyDescent="0.35"/>
    <row r="64405" s="8" customFormat="1" x14ac:dyDescent="0.35"/>
    <row r="64406" s="8" customFormat="1" x14ac:dyDescent="0.35"/>
    <row r="64407" s="8" customFormat="1" x14ac:dyDescent="0.35"/>
    <row r="64408" s="8" customFormat="1" x14ac:dyDescent="0.35"/>
    <row r="64409" s="8" customFormat="1" x14ac:dyDescent="0.35"/>
    <row r="64410" s="8" customFormat="1" x14ac:dyDescent="0.35"/>
    <row r="64411" s="8" customFormat="1" x14ac:dyDescent="0.35"/>
    <row r="64412" s="8" customFormat="1" x14ac:dyDescent="0.35"/>
    <row r="64413" s="8" customFormat="1" x14ac:dyDescent="0.35"/>
    <row r="64414" s="8" customFormat="1" x14ac:dyDescent="0.35"/>
    <row r="64415" s="8" customFormat="1" x14ac:dyDescent="0.35"/>
    <row r="64416" s="8" customFormat="1" x14ac:dyDescent="0.35"/>
    <row r="64417" s="8" customFormat="1" x14ac:dyDescent="0.35"/>
    <row r="64418" s="8" customFormat="1" x14ac:dyDescent="0.35"/>
    <row r="64419" s="8" customFormat="1" x14ac:dyDescent="0.35"/>
    <row r="64420" s="8" customFormat="1" x14ac:dyDescent="0.35"/>
    <row r="64421" s="8" customFormat="1" x14ac:dyDescent="0.35"/>
    <row r="64422" s="8" customFormat="1" x14ac:dyDescent="0.35"/>
    <row r="64423" s="8" customFormat="1" x14ac:dyDescent="0.35"/>
    <row r="64424" s="8" customFormat="1" x14ac:dyDescent="0.35"/>
    <row r="64425" s="8" customFormat="1" x14ac:dyDescent="0.35"/>
    <row r="64426" s="8" customFormat="1" x14ac:dyDescent="0.35"/>
    <row r="64427" s="8" customFormat="1" x14ac:dyDescent="0.35"/>
    <row r="64428" s="8" customFormat="1" x14ac:dyDescent="0.35"/>
    <row r="64429" s="8" customFormat="1" x14ac:dyDescent="0.35"/>
    <row r="64430" s="8" customFormat="1" x14ac:dyDescent="0.35"/>
    <row r="64431" s="8" customFormat="1" x14ac:dyDescent="0.35"/>
    <row r="64432" s="8" customFormat="1" x14ac:dyDescent="0.35"/>
    <row r="64433" s="8" customFormat="1" x14ac:dyDescent="0.35"/>
    <row r="64434" s="8" customFormat="1" x14ac:dyDescent="0.35"/>
    <row r="64435" s="8" customFormat="1" x14ac:dyDescent="0.35"/>
    <row r="64436" s="8" customFormat="1" x14ac:dyDescent="0.35"/>
    <row r="64437" s="8" customFormat="1" x14ac:dyDescent="0.35"/>
    <row r="64438" s="8" customFormat="1" x14ac:dyDescent="0.35"/>
    <row r="64439" s="8" customFormat="1" x14ac:dyDescent="0.35"/>
    <row r="64440" s="8" customFormat="1" x14ac:dyDescent="0.35"/>
    <row r="64441" s="8" customFormat="1" x14ac:dyDescent="0.35"/>
    <row r="64442" s="8" customFormat="1" x14ac:dyDescent="0.35"/>
    <row r="64443" s="8" customFormat="1" x14ac:dyDescent="0.35"/>
    <row r="64444" s="8" customFormat="1" x14ac:dyDescent="0.35"/>
    <row r="64445" s="8" customFormat="1" x14ac:dyDescent="0.35"/>
    <row r="64446" s="8" customFormat="1" x14ac:dyDescent="0.35"/>
    <row r="64447" s="8" customFormat="1" x14ac:dyDescent="0.35"/>
    <row r="64448" s="8" customFormat="1" x14ac:dyDescent="0.35"/>
    <row r="64449" s="8" customFormat="1" x14ac:dyDescent="0.35"/>
    <row r="64450" s="8" customFormat="1" x14ac:dyDescent="0.35"/>
    <row r="64451" s="8" customFormat="1" x14ac:dyDescent="0.35"/>
    <row r="64452" s="8" customFormat="1" x14ac:dyDescent="0.35"/>
    <row r="64453" s="8" customFormat="1" x14ac:dyDescent="0.35"/>
    <row r="64454" s="8" customFormat="1" x14ac:dyDescent="0.35"/>
    <row r="64455" s="8" customFormat="1" x14ac:dyDescent="0.35"/>
    <row r="64456" s="8" customFormat="1" x14ac:dyDescent="0.35"/>
    <row r="64457" s="8" customFormat="1" x14ac:dyDescent="0.35"/>
    <row r="64458" s="8" customFormat="1" x14ac:dyDescent="0.35"/>
    <row r="64459" s="8" customFormat="1" x14ac:dyDescent="0.35"/>
    <row r="64460" s="8" customFormat="1" x14ac:dyDescent="0.35"/>
    <row r="64461" s="8" customFormat="1" x14ac:dyDescent="0.35"/>
    <row r="64462" s="8" customFormat="1" x14ac:dyDescent="0.35"/>
    <row r="64463" s="8" customFormat="1" x14ac:dyDescent="0.35"/>
    <row r="64464" s="8" customFormat="1" x14ac:dyDescent="0.35"/>
    <row r="64465" s="8" customFormat="1" x14ac:dyDescent="0.35"/>
    <row r="64466" s="8" customFormat="1" x14ac:dyDescent="0.35"/>
    <row r="64467" s="8" customFormat="1" x14ac:dyDescent="0.35"/>
    <row r="64468" s="8" customFormat="1" x14ac:dyDescent="0.35"/>
    <row r="64469" s="8" customFormat="1" x14ac:dyDescent="0.35"/>
    <row r="64470" s="8" customFormat="1" x14ac:dyDescent="0.35"/>
    <row r="64471" s="8" customFormat="1" x14ac:dyDescent="0.35"/>
    <row r="64472" s="8" customFormat="1" x14ac:dyDescent="0.35"/>
    <row r="64473" s="8" customFormat="1" x14ac:dyDescent="0.35"/>
    <row r="64474" s="8" customFormat="1" x14ac:dyDescent="0.35"/>
    <row r="64475" s="8" customFormat="1" x14ac:dyDescent="0.35"/>
    <row r="64476" s="8" customFormat="1" x14ac:dyDescent="0.35"/>
    <row r="64477" s="8" customFormat="1" x14ac:dyDescent="0.35"/>
    <row r="64478" s="8" customFormat="1" x14ac:dyDescent="0.35"/>
    <row r="64479" s="8" customFormat="1" x14ac:dyDescent="0.35"/>
    <row r="64480" s="8" customFormat="1" x14ac:dyDescent="0.35"/>
    <row r="64481" s="8" customFormat="1" x14ac:dyDescent="0.35"/>
    <row r="64482" s="8" customFormat="1" x14ac:dyDescent="0.35"/>
    <row r="64483" s="8" customFormat="1" x14ac:dyDescent="0.35"/>
    <row r="64484" s="8" customFormat="1" x14ac:dyDescent="0.35"/>
    <row r="64485" s="8" customFormat="1" x14ac:dyDescent="0.35"/>
    <row r="64486" s="8" customFormat="1" x14ac:dyDescent="0.35"/>
    <row r="64487" s="8" customFormat="1" x14ac:dyDescent="0.35"/>
    <row r="64488" s="8" customFormat="1" x14ac:dyDescent="0.35"/>
    <row r="64489" s="8" customFormat="1" x14ac:dyDescent="0.35"/>
    <row r="64490" s="8" customFormat="1" x14ac:dyDescent="0.35"/>
    <row r="64491" s="8" customFormat="1" x14ac:dyDescent="0.35"/>
    <row r="64492" s="8" customFormat="1" x14ac:dyDescent="0.35"/>
    <row r="64493" s="8" customFormat="1" x14ac:dyDescent="0.35"/>
    <row r="64494" s="8" customFormat="1" x14ac:dyDescent="0.35"/>
    <row r="64495" s="8" customFormat="1" x14ac:dyDescent="0.35"/>
    <row r="64496" s="8" customFormat="1" x14ac:dyDescent="0.35"/>
    <row r="64497" s="8" customFormat="1" x14ac:dyDescent="0.35"/>
    <row r="64498" s="8" customFormat="1" x14ac:dyDescent="0.35"/>
    <row r="64499" s="8" customFormat="1" x14ac:dyDescent="0.35"/>
    <row r="64500" s="8" customFormat="1" x14ac:dyDescent="0.35"/>
    <row r="64501" s="8" customFormat="1" x14ac:dyDescent="0.35"/>
    <row r="64502" s="8" customFormat="1" x14ac:dyDescent="0.35"/>
    <row r="64503" s="8" customFormat="1" x14ac:dyDescent="0.35"/>
    <row r="64504" s="8" customFormat="1" x14ac:dyDescent="0.35"/>
    <row r="64505" s="8" customFormat="1" x14ac:dyDescent="0.35"/>
    <row r="64506" s="8" customFormat="1" x14ac:dyDescent="0.35"/>
    <row r="64507" s="8" customFormat="1" x14ac:dyDescent="0.35"/>
    <row r="64508" s="8" customFormat="1" x14ac:dyDescent="0.35"/>
    <row r="64509" s="8" customFormat="1" x14ac:dyDescent="0.35"/>
    <row r="64510" s="8" customFormat="1" x14ac:dyDescent="0.35"/>
    <row r="64511" s="8" customFormat="1" x14ac:dyDescent="0.35"/>
    <row r="64512" s="8" customFormat="1" x14ac:dyDescent="0.35"/>
    <row r="64513" s="8" customFormat="1" x14ac:dyDescent="0.35"/>
    <row r="64514" s="8" customFormat="1" x14ac:dyDescent="0.35"/>
    <row r="64515" s="8" customFormat="1" x14ac:dyDescent="0.35"/>
    <row r="64516" s="8" customFormat="1" x14ac:dyDescent="0.35"/>
    <row r="64517" s="8" customFormat="1" x14ac:dyDescent="0.35"/>
    <row r="64518" s="8" customFormat="1" x14ac:dyDescent="0.35"/>
    <row r="64519" s="8" customFormat="1" x14ac:dyDescent="0.35"/>
    <row r="64520" s="8" customFormat="1" x14ac:dyDescent="0.35"/>
    <row r="64521" s="8" customFormat="1" x14ac:dyDescent="0.35"/>
    <row r="64522" s="8" customFormat="1" x14ac:dyDescent="0.35"/>
    <row r="64523" s="8" customFormat="1" x14ac:dyDescent="0.35"/>
    <row r="64524" s="8" customFormat="1" x14ac:dyDescent="0.35"/>
    <row r="64525" s="8" customFormat="1" x14ac:dyDescent="0.35"/>
    <row r="64526" s="8" customFormat="1" x14ac:dyDescent="0.35"/>
    <row r="64527" s="8" customFormat="1" x14ac:dyDescent="0.35"/>
    <row r="64528" s="8" customFormat="1" x14ac:dyDescent="0.35"/>
    <row r="64529" s="8" customFormat="1" x14ac:dyDescent="0.35"/>
    <row r="64530" s="8" customFormat="1" x14ac:dyDescent="0.35"/>
    <row r="64531" s="8" customFormat="1" x14ac:dyDescent="0.35"/>
    <row r="64532" s="8" customFormat="1" x14ac:dyDescent="0.35"/>
    <row r="64533" s="8" customFormat="1" x14ac:dyDescent="0.35"/>
    <row r="64534" s="8" customFormat="1" x14ac:dyDescent="0.35"/>
    <row r="64535" s="8" customFormat="1" x14ac:dyDescent="0.35"/>
    <row r="64536" s="8" customFormat="1" x14ac:dyDescent="0.35"/>
    <row r="64537" s="8" customFormat="1" x14ac:dyDescent="0.35"/>
    <row r="64538" s="8" customFormat="1" x14ac:dyDescent="0.35"/>
    <row r="64539" s="8" customFormat="1" x14ac:dyDescent="0.35"/>
    <row r="64540" s="8" customFormat="1" x14ac:dyDescent="0.35"/>
    <row r="64541" s="8" customFormat="1" x14ac:dyDescent="0.35"/>
    <row r="64542" s="8" customFormat="1" x14ac:dyDescent="0.35"/>
    <row r="64543" s="8" customFormat="1" x14ac:dyDescent="0.35"/>
    <row r="64544" s="8" customFormat="1" x14ac:dyDescent="0.35"/>
    <row r="64545" s="8" customFormat="1" x14ac:dyDescent="0.35"/>
    <row r="64546" s="8" customFormat="1" x14ac:dyDescent="0.35"/>
    <row r="64547" s="8" customFormat="1" x14ac:dyDescent="0.35"/>
    <row r="64548" s="8" customFormat="1" x14ac:dyDescent="0.35"/>
    <row r="64549" s="8" customFormat="1" x14ac:dyDescent="0.35"/>
    <row r="64550" s="8" customFormat="1" x14ac:dyDescent="0.35"/>
    <row r="64551" s="8" customFormat="1" x14ac:dyDescent="0.35"/>
    <row r="64552" s="8" customFormat="1" x14ac:dyDescent="0.35"/>
    <row r="64553" s="8" customFormat="1" x14ac:dyDescent="0.35"/>
    <row r="64554" s="8" customFormat="1" x14ac:dyDescent="0.35"/>
    <row r="64555" s="8" customFormat="1" x14ac:dyDescent="0.35"/>
    <row r="64556" s="8" customFormat="1" x14ac:dyDescent="0.35"/>
    <row r="64557" s="8" customFormat="1" x14ac:dyDescent="0.35"/>
    <row r="64558" s="8" customFormat="1" x14ac:dyDescent="0.35"/>
    <row r="64559" s="8" customFormat="1" x14ac:dyDescent="0.35"/>
    <row r="64560" s="8" customFormat="1" x14ac:dyDescent="0.35"/>
    <row r="64561" s="8" customFormat="1" x14ac:dyDescent="0.35"/>
    <row r="64562" s="8" customFormat="1" x14ac:dyDescent="0.35"/>
    <row r="64563" s="8" customFormat="1" x14ac:dyDescent="0.35"/>
    <row r="64564" s="8" customFormat="1" x14ac:dyDescent="0.35"/>
    <row r="64565" s="8" customFormat="1" x14ac:dyDescent="0.35"/>
    <row r="64566" s="8" customFormat="1" x14ac:dyDescent="0.35"/>
    <row r="64567" s="8" customFormat="1" x14ac:dyDescent="0.35"/>
    <row r="64568" s="8" customFormat="1" x14ac:dyDescent="0.35"/>
    <row r="64569" s="8" customFormat="1" x14ac:dyDescent="0.35"/>
    <row r="64570" s="8" customFormat="1" x14ac:dyDescent="0.35"/>
    <row r="64571" s="8" customFormat="1" x14ac:dyDescent="0.35"/>
    <row r="64572" s="8" customFormat="1" x14ac:dyDescent="0.35"/>
    <row r="64573" s="8" customFormat="1" x14ac:dyDescent="0.35"/>
    <row r="64574" s="8" customFormat="1" x14ac:dyDescent="0.35"/>
    <row r="64575" s="8" customFormat="1" x14ac:dyDescent="0.35"/>
    <row r="64576" s="8" customFormat="1" x14ac:dyDescent="0.35"/>
    <row r="64577" s="8" customFormat="1" x14ac:dyDescent="0.35"/>
    <row r="64578" s="8" customFormat="1" x14ac:dyDescent="0.35"/>
    <row r="64579" s="8" customFormat="1" x14ac:dyDescent="0.35"/>
    <row r="64580" s="8" customFormat="1" x14ac:dyDescent="0.35"/>
    <row r="64581" s="8" customFormat="1" x14ac:dyDescent="0.35"/>
    <row r="64582" s="8" customFormat="1" x14ac:dyDescent="0.35"/>
    <row r="64583" s="8" customFormat="1" x14ac:dyDescent="0.35"/>
    <row r="64584" s="8" customFormat="1" x14ac:dyDescent="0.35"/>
    <row r="64585" s="8" customFormat="1" x14ac:dyDescent="0.35"/>
    <row r="64586" s="8" customFormat="1" x14ac:dyDescent="0.35"/>
    <row r="64587" s="8" customFormat="1" x14ac:dyDescent="0.35"/>
    <row r="64588" s="8" customFormat="1" x14ac:dyDescent="0.35"/>
    <row r="64589" s="8" customFormat="1" x14ac:dyDescent="0.35"/>
    <row r="64590" s="8" customFormat="1" x14ac:dyDescent="0.35"/>
    <row r="64591" s="8" customFormat="1" x14ac:dyDescent="0.35"/>
    <row r="64592" s="8" customFormat="1" x14ac:dyDescent="0.35"/>
    <row r="64593" s="8" customFormat="1" x14ac:dyDescent="0.35"/>
    <row r="64594" s="8" customFormat="1" x14ac:dyDescent="0.35"/>
    <row r="64595" s="8" customFormat="1" x14ac:dyDescent="0.35"/>
    <row r="64596" s="8" customFormat="1" x14ac:dyDescent="0.35"/>
    <row r="64597" s="8" customFormat="1" x14ac:dyDescent="0.35"/>
    <row r="64598" s="8" customFormat="1" x14ac:dyDescent="0.35"/>
    <row r="64599" s="8" customFormat="1" x14ac:dyDescent="0.35"/>
    <row r="64600" s="8" customFormat="1" x14ac:dyDescent="0.35"/>
    <row r="64601" s="8" customFormat="1" x14ac:dyDescent="0.35"/>
    <row r="64602" s="8" customFormat="1" x14ac:dyDescent="0.35"/>
    <row r="64603" s="8" customFormat="1" x14ac:dyDescent="0.35"/>
    <row r="64604" s="8" customFormat="1" x14ac:dyDescent="0.35"/>
    <row r="64605" s="8" customFormat="1" x14ac:dyDescent="0.35"/>
    <row r="64606" s="8" customFormat="1" x14ac:dyDescent="0.35"/>
    <row r="64607" s="8" customFormat="1" x14ac:dyDescent="0.35"/>
    <row r="64608" s="8" customFormat="1" x14ac:dyDescent="0.35"/>
    <row r="64609" s="8" customFormat="1" x14ac:dyDescent="0.35"/>
    <row r="64610" s="8" customFormat="1" x14ac:dyDescent="0.35"/>
    <row r="64611" s="8" customFormat="1" x14ac:dyDescent="0.35"/>
    <row r="64612" s="8" customFormat="1" x14ac:dyDescent="0.35"/>
    <row r="64613" s="8" customFormat="1" x14ac:dyDescent="0.35"/>
    <row r="64614" s="8" customFormat="1" x14ac:dyDescent="0.35"/>
    <row r="64615" s="8" customFormat="1" x14ac:dyDescent="0.35"/>
    <row r="64616" s="8" customFormat="1" x14ac:dyDescent="0.35"/>
    <row r="64617" s="8" customFormat="1" x14ac:dyDescent="0.35"/>
    <row r="64618" s="8" customFormat="1" x14ac:dyDescent="0.35"/>
    <row r="64619" s="8" customFormat="1" x14ac:dyDescent="0.35"/>
    <row r="64620" s="8" customFormat="1" x14ac:dyDescent="0.35"/>
    <row r="64621" s="8" customFormat="1" x14ac:dyDescent="0.35"/>
    <row r="64622" s="8" customFormat="1" x14ac:dyDescent="0.35"/>
    <row r="64623" s="8" customFormat="1" x14ac:dyDescent="0.35"/>
    <row r="64624" s="8" customFormat="1" x14ac:dyDescent="0.35"/>
    <row r="64625" s="8" customFormat="1" x14ac:dyDescent="0.35"/>
    <row r="64626" s="8" customFormat="1" x14ac:dyDescent="0.35"/>
    <row r="64627" s="8" customFormat="1" x14ac:dyDescent="0.35"/>
    <row r="64628" s="8" customFormat="1" x14ac:dyDescent="0.35"/>
    <row r="64629" s="8" customFormat="1" x14ac:dyDescent="0.35"/>
    <row r="64630" s="8" customFormat="1" x14ac:dyDescent="0.35"/>
    <row r="64631" s="8" customFormat="1" x14ac:dyDescent="0.35"/>
    <row r="64632" s="8" customFormat="1" x14ac:dyDescent="0.35"/>
    <row r="64633" s="8" customFormat="1" x14ac:dyDescent="0.35"/>
    <row r="64634" s="8" customFormat="1" x14ac:dyDescent="0.35"/>
    <row r="64635" s="8" customFormat="1" x14ac:dyDescent="0.35"/>
    <row r="64636" s="8" customFormat="1" x14ac:dyDescent="0.35"/>
    <row r="64637" s="8" customFormat="1" x14ac:dyDescent="0.35"/>
    <row r="64638" s="8" customFormat="1" x14ac:dyDescent="0.35"/>
    <row r="64639" s="8" customFormat="1" x14ac:dyDescent="0.35"/>
    <row r="64640" s="8" customFormat="1" x14ac:dyDescent="0.35"/>
    <row r="64641" s="8" customFormat="1" x14ac:dyDescent="0.35"/>
    <row r="64642" s="8" customFormat="1" x14ac:dyDescent="0.35"/>
    <row r="64643" s="8" customFormat="1" x14ac:dyDescent="0.35"/>
    <row r="64644" s="8" customFormat="1" x14ac:dyDescent="0.35"/>
    <row r="64645" s="8" customFormat="1" x14ac:dyDescent="0.35"/>
    <row r="64646" s="8" customFormat="1" x14ac:dyDescent="0.35"/>
    <row r="64647" s="8" customFormat="1" x14ac:dyDescent="0.35"/>
    <row r="64648" s="8" customFormat="1" x14ac:dyDescent="0.35"/>
    <row r="64649" s="8" customFormat="1" x14ac:dyDescent="0.35"/>
    <row r="64650" s="8" customFormat="1" x14ac:dyDescent="0.35"/>
    <row r="64651" s="8" customFormat="1" x14ac:dyDescent="0.35"/>
    <row r="64652" s="8" customFormat="1" x14ac:dyDescent="0.35"/>
    <row r="64653" s="8" customFormat="1" x14ac:dyDescent="0.35"/>
    <row r="64654" s="8" customFormat="1" x14ac:dyDescent="0.35"/>
    <row r="64655" s="8" customFormat="1" x14ac:dyDescent="0.35"/>
    <row r="64656" s="8" customFormat="1" x14ac:dyDescent="0.35"/>
    <row r="64657" s="8" customFormat="1" x14ac:dyDescent="0.35"/>
    <row r="64658" s="8" customFormat="1" x14ac:dyDescent="0.35"/>
    <row r="64659" s="8" customFormat="1" x14ac:dyDescent="0.35"/>
    <row r="64660" s="8" customFormat="1" x14ac:dyDescent="0.35"/>
    <row r="64661" s="8" customFormat="1" x14ac:dyDescent="0.35"/>
    <row r="64662" s="8" customFormat="1" x14ac:dyDescent="0.35"/>
    <row r="64663" s="8" customFormat="1" x14ac:dyDescent="0.35"/>
    <row r="64664" s="8" customFormat="1" x14ac:dyDescent="0.35"/>
    <row r="64665" s="8" customFormat="1" x14ac:dyDescent="0.35"/>
    <row r="64666" s="8" customFormat="1" x14ac:dyDescent="0.35"/>
    <row r="64667" s="8" customFormat="1" x14ac:dyDescent="0.35"/>
    <row r="64668" s="8" customFormat="1" x14ac:dyDescent="0.35"/>
    <row r="64669" s="8" customFormat="1" x14ac:dyDescent="0.35"/>
    <row r="64670" s="8" customFormat="1" x14ac:dyDescent="0.35"/>
    <row r="64671" s="8" customFormat="1" x14ac:dyDescent="0.35"/>
    <row r="64672" s="8" customFormat="1" x14ac:dyDescent="0.35"/>
    <row r="64673" s="8" customFormat="1" x14ac:dyDescent="0.35"/>
    <row r="64674" s="8" customFormat="1" x14ac:dyDescent="0.35"/>
    <row r="64675" s="8" customFormat="1" x14ac:dyDescent="0.35"/>
    <row r="64676" s="8" customFormat="1" x14ac:dyDescent="0.35"/>
    <row r="64677" s="8" customFormat="1" x14ac:dyDescent="0.35"/>
    <row r="64678" s="8" customFormat="1" x14ac:dyDescent="0.35"/>
    <row r="64679" s="8" customFormat="1" x14ac:dyDescent="0.35"/>
    <row r="64680" s="8" customFormat="1" x14ac:dyDescent="0.35"/>
    <row r="64681" s="8" customFormat="1" x14ac:dyDescent="0.35"/>
    <row r="64682" s="8" customFormat="1" x14ac:dyDescent="0.35"/>
    <row r="64683" s="8" customFormat="1" x14ac:dyDescent="0.35"/>
    <row r="64684" s="8" customFormat="1" x14ac:dyDescent="0.35"/>
    <row r="64685" s="8" customFormat="1" x14ac:dyDescent="0.35"/>
    <row r="64686" s="8" customFormat="1" x14ac:dyDescent="0.35"/>
    <row r="64687" s="8" customFormat="1" x14ac:dyDescent="0.35"/>
    <row r="64688" s="8" customFormat="1" x14ac:dyDescent="0.35"/>
    <row r="64689" s="8" customFormat="1" x14ac:dyDescent="0.35"/>
    <row r="64690" s="8" customFormat="1" x14ac:dyDescent="0.35"/>
    <row r="64691" s="8" customFormat="1" x14ac:dyDescent="0.35"/>
    <row r="64692" s="8" customFormat="1" x14ac:dyDescent="0.35"/>
    <row r="64693" s="8" customFormat="1" x14ac:dyDescent="0.35"/>
    <row r="64694" s="8" customFormat="1" x14ac:dyDescent="0.35"/>
    <row r="64695" s="8" customFormat="1" x14ac:dyDescent="0.35"/>
    <row r="64696" s="8" customFormat="1" x14ac:dyDescent="0.35"/>
    <row r="64697" s="8" customFormat="1" x14ac:dyDescent="0.35"/>
    <row r="64698" s="8" customFormat="1" x14ac:dyDescent="0.35"/>
    <row r="64699" s="8" customFormat="1" x14ac:dyDescent="0.35"/>
    <row r="64700" s="8" customFormat="1" x14ac:dyDescent="0.35"/>
    <row r="64701" s="8" customFormat="1" x14ac:dyDescent="0.35"/>
    <row r="64702" s="8" customFormat="1" x14ac:dyDescent="0.35"/>
    <row r="64703" s="8" customFormat="1" x14ac:dyDescent="0.35"/>
    <row r="64704" s="8" customFormat="1" x14ac:dyDescent="0.35"/>
    <row r="64705" s="8" customFormat="1" x14ac:dyDescent="0.35"/>
    <row r="64706" s="8" customFormat="1" x14ac:dyDescent="0.35"/>
    <row r="64707" s="8" customFormat="1" x14ac:dyDescent="0.35"/>
    <row r="64708" s="8" customFormat="1" x14ac:dyDescent="0.35"/>
    <row r="64709" s="8" customFormat="1" x14ac:dyDescent="0.35"/>
    <row r="64710" s="8" customFormat="1" x14ac:dyDescent="0.35"/>
    <row r="64711" s="8" customFormat="1" x14ac:dyDescent="0.35"/>
    <row r="64712" s="8" customFormat="1" x14ac:dyDescent="0.35"/>
    <row r="64713" s="8" customFormat="1" x14ac:dyDescent="0.35"/>
    <row r="64714" s="8" customFormat="1" x14ac:dyDescent="0.35"/>
    <row r="64715" s="8" customFormat="1" x14ac:dyDescent="0.35"/>
    <row r="64716" s="8" customFormat="1" x14ac:dyDescent="0.35"/>
    <row r="64717" s="8" customFormat="1" x14ac:dyDescent="0.35"/>
    <row r="64718" s="8" customFormat="1" x14ac:dyDescent="0.35"/>
    <row r="64719" s="8" customFormat="1" x14ac:dyDescent="0.35"/>
    <row r="64720" s="8" customFormat="1" x14ac:dyDescent="0.35"/>
    <row r="64721" s="8" customFormat="1" x14ac:dyDescent="0.35"/>
    <row r="64722" s="8" customFormat="1" x14ac:dyDescent="0.35"/>
    <row r="64723" s="8" customFormat="1" x14ac:dyDescent="0.35"/>
    <row r="64724" s="8" customFormat="1" x14ac:dyDescent="0.35"/>
    <row r="64725" s="8" customFormat="1" x14ac:dyDescent="0.35"/>
    <row r="64726" s="8" customFormat="1" x14ac:dyDescent="0.35"/>
    <row r="64727" s="8" customFormat="1" x14ac:dyDescent="0.35"/>
    <row r="64728" s="8" customFormat="1" x14ac:dyDescent="0.35"/>
    <row r="64729" s="8" customFormat="1" x14ac:dyDescent="0.35"/>
    <row r="64730" s="8" customFormat="1" x14ac:dyDescent="0.35"/>
    <row r="64731" s="8" customFormat="1" x14ac:dyDescent="0.35"/>
    <row r="64732" s="8" customFormat="1" x14ac:dyDescent="0.35"/>
    <row r="64733" s="8" customFormat="1" x14ac:dyDescent="0.35"/>
    <row r="64734" s="8" customFormat="1" x14ac:dyDescent="0.35"/>
    <row r="64735" s="8" customFormat="1" x14ac:dyDescent="0.35"/>
    <row r="64736" s="8" customFormat="1" x14ac:dyDescent="0.35"/>
    <row r="64737" s="8" customFormat="1" x14ac:dyDescent="0.35"/>
    <row r="64738" s="8" customFormat="1" x14ac:dyDescent="0.35"/>
    <row r="64739" s="8" customFormat="1" x14ac:dyDescent="0.35"/>
    <row r="64740" s="8" customFormat="1" x14ac:dyDescent="0.35"/>
    <row r="64741" s="8" customFormat="1" x14ac:dyDescent="0.35"/>
    <row r="64742" s="8" customFormat="1" x14ac:dyDescent="0.35"/>
    <row r="64743" s="8" customFormat="1" x14ac:dyDescent="0.35"/>
    <row r="64744" s="8" customFormat="1" x14ac:dyDescent="0.35"/>
    <row r="64745" s="8" customFormat="1" x14ac:dyDescent="0.35"/>
    <row r="64746" s="8" customFormat="1" x14ac:dyDescent="0.35"/>
    <row r="64747" s="8" customFormat="1" x14ac:dyDescent="0.35"/>
    <row r="64748" s="8" customFormat="1" x14ac:dyDescent="0.35"/>
    <row r="64749" s="8" customFormat="1" x14ac:dyDescent="0.35"/>
    <row r="64750" s="8" customFormat="1" x14ac:dyDescent="0.35"/>
    <row r="64751" s="8" customFormat="1" x14ac:dyDescent="0.35"/>
    <row r="64752" s="8" customFormat="1" x14ac:dyDescent="0.35"/>
    <row r="64753" s="8" customFormat="1" x14ac:dyDescent="0.35"/>
    <row r="64754" s="8" customFormat="1" x14ac:dyDescent="0.35"/>
    <row r="64755" s="8" customFormat="1" x14ac:dyDescent="0.35"/>
    <row r="64756" s="8" customFormat="1" x14ac:dyDescent="0.35"/>
    <row r="64757" s="8" customFormat="1" x14ac:dyDescent="0.35"/>
    <row r="64758" s="8" customFormat="1" x14ac:dyDescent="0.35"/>
    <row r="64759" s="8" customFormat="1" x14ac:dyDescent="0.35"/>
    <row r="64760" s="8" customFormat="1" x14ac:dyDescent="0.35"/>
    <row r="64761" s="8" customFormat="1" x14ac:dyDescent="0.35"/>
    <row r="64762" s="8" customFormat="1" x14ac:dyDescent="0.35"/>
    <row r="64763" s="8" customFormat="1" x14ac:dyDescent="0.35"/>
    <row r="64764" s="8" customFormat="1" x14ac:dyDescent="0.35"/>
    <row r="64765" s="8" customFormat="1" x14ac:dyDescent="0.35"/>
    <row r="64766" s="8" customFormat="1" x14ac:dyDescent="0.35"/>
    <row r="64767" s="8" customFormat="1" x14ac:dyDescent="0.35"/>
    <row r="64768" s="8" customFormat="1" x14ac:dyDescent="0.35"/>
    <row r="64769" s="8" customFormat="1" x14ac:dyDescent="0.35"/>
    <row r="64770" s="8" customFormat="1" x14ac:dyDescent="0.35"/>
    <row r="64771" s="8" customFormat="1" x14ac:dyDescent="0.35"/>
    <row r="64772" s="8" customFormat="1" x14ac:dyDescent="0.35"/>
    <row r="64773" s="8" customFormat="1" x14ac:dyDescent="0.35"/>
    <row r="64774" s="8" customFormat="1" x14ac:dyDescent="0.35"/>
    <row r="64775" s="8" customFormat="1" x14ac:dyDescent="0.35"/>
    <row r="64776" s="8" customFormat="1" x14ac:dyDescent="0.35"/>
    <row r="64777" s="8" customFormat="1" x14ac:dyDescent="0.35"/>
    <row r="64778" s="8" customFormat="1" x14ac:dyDescent="0.35"/>
    <row r="64779" s="8" customFormat="1" x14ac:dyDescent="0.35"/>
    <row r="64780" s="8" customFormat="1" x14ac:dyDescent="0.35"/>
    <row r="64781" s="8" customFormat="1" x14ac:dyDescent="0.35"/>
    <row r="64782" s="8" customFormat="1" x14ac:dyDescent="0.35"/>
    <row r="64783" s="8" customFormat="1" x14ac:dyDescent="0.35"/>
    <row r="64784" s="8" customFormat="1" x14ac:dyDescent="0.35"/>
    <row r="64785" s="8" customFormat="1" x14ac:dyDescent="0.35"/>
    <row r="64786" s="8" customFormat="1" x14ac:dyDescent="0.35"/>
    <row r="64787" s="8" customFormat="1" x14ac:dyDescent="0.35"/>
    <row r="64788" s="8" customFormat="1" x14ac:dyDescent="0.35"/>
    <row r="64789" s="8" customFormat="1" x14ac:dyDescent="0.35"/>
    <row r="64790" s="8" customFormat="1" x14ac:dyDescent="0.35"/>
    <row r="64791" s="8" customFormat="1" x14ac:dyDescent="0.35"/>
    <row r="64792" s="8" customFormat="1" x14ac:dyDescent="0.35"/>
    <row r="64793" s="8" customFormat="1" x14ac:dyDescent="0.35"/>
    <row r="64794" s="8" customFormat="1" x14ac:dyDescent="0.35"/>
    <row r="64795" s="8" customFormat="1" x14ac:dyDescent="0.35"/>
    <row r="64796" s="8" customFormat="1" x14ac:dyDescent="0.35"/>
    <row r="64797" s="8" customFormat="1" x14ac:dyDescent="0.35"/>
    <row r="64798" s="8" customFormat="1" x14ac:dyDescent="0.35"/>
    <row r="64799" s="8" customFormat="1" x14ac:dyDescent="0.35"/>
    <row r="64800" s="8" customFormat="1" x14ac:dyDescent="0.35"/>
    <row r="64801" s="8" customFormat="1" x14ac:dyDescent="0.35"/>
    <row r="64802" s="8" customFormat="1" x14ac:dyDescent="0.35"/>
    <row r="64803" s="8" customFormat="1" x14ac:dyDescent="0.35"/>
    <row r="64804" s="8" customFormat="1" x14ac:dyDescent="0.35"/>
    <row r="64805" s="8" customFormat="1" x14ac:dyDescent="0.35"/>
    <row r="64806" s="8" customFormat="1" x14ac:dyDescent="0.35"/>
    <row r="64807" s="8" customFormat="1" x14ac:dyDescent="0.35"/>
    <row r="64808" s="8" customFormat="1" x14ac:dyDescent="0.35"/>
    <row r="64809" s="8" customFormat="1" x14ac:dyDescent="0.35"/>
    <row r="64810" s="8" customFormat="1" x14ac:dyDescent="0.35"/>
    <row r="64811" s="8" customFormat="1" x14ac:dyDescent="0.35"/>
    <row r="64812" s="8" customFormat="1" x14ac:dyDescent="0.35"/>
    <row r="64813" s="8" customFormat="1" x14ac:dyDescent="0.35"/>
    <row r="64814" s="8" customFormat="1" x14ac:dyDescent="0.35"/>
    <row r="64815" s="8" customFormat="1" x14ac:dyDescent="0.35"/>
    <row r="64816" s="8" customFormat="1" x14ac:dyDescent="0.35"/>
    <row r="64817" s="8" customFormat="1" x14ac:dyDescent="0.35"/>
    <row r="64818" s="8" customFormat="1" x14ac:dyDescent="0.35"/>
    <row r="64819" s="8" customFormat="1" x14ac:dyDescent="0.35"/>
    <row r="64820" s="8" customFormat="1" x14ac:dyDescent="0.35"/>
    <row r="64821" s="8" customFormat="1" x14ac:dyDescent="0.35"/>
    <row r="64822" s="8" customFormat="1" x14ac:dyDescent="0.35"/>
    <row r="64823" s="8" customFormat="1" x14ac:dyDescent="0.35"/>
    <row r="64824" s="8" customFormat="1" x14ac:dyDescent="0.35"/>
    <row r="64825" s="8" customFormat="1" x14ac:dyDescent="0.35"/>
    <row r="64826" s="8" customFormat="1" x14ac:dyDescent="0.35"/>
    <row r="64827" s="8" customFormat="1" x14ac:dyDescent="0.35"/>
    <row r="64828" s="8" customFormat="1" x14ac:dyDescent="0.35"/>
    <row r="64829" s="8" customFormat="1" x14ac:dyDescent="0.35"/>
    <row r="64830" s="8" customFormat="1" x14ac:dyDescent="0.35"/>
    <row r="64831" s="8" customFormat="1" x14ac:dyDescent="0.35"/>
    <row r="64832" s="8" customFormat="1" x14ac:dyDescent="0.35"/>
    <row r="64833" s="8" customFormat="1" x14ac:dyDescent="0.35"/>
    <row r="64834" s="8" customFormat="1" x14ac:dyDescent="0.35"/>
    <row r="64835" s="8" customFormat="1" x14ac:dyDescent="0.35"/>
    <row r="64836" s="8" customFormat="1" x14ac:dyDescent="0.35"/>
    <row r="64837" s="8" customFormat="1" x14ac:dyDescent="0.35"/>
    <row r="64838" s="8" customFormat="1" x14ac:dyDescent="0.35"/>
    <row r="64839" s="8" customFormat="1" x14ac:dyDescent="0.35"/>
    <row r="64840" s="8" customFormat="1" x14ac:dyDescent="0.35"/>
    <row r="64841" s="8" customFormat="1" x14ac:dyDescent="0.35"/>
    <row r="64842" s="8" customFormat="1" x14ac:dyDescent="0.35"/>
    <row r="64843" s="8" customFormat="1" x14ac:dyDescent="0.35"/>
    <row r="64844" s="8" customFormat="1" x14ac:dyDescent="0.35"/>
    <row r="64845" s="8" customFormat="1" x14ac:dyDescent="0.35"/>
    <row r="64846" s="8" customFormat="1" x14ac:dyDescent="0.35"/>
    <row r="64847" s="8" customFormat="1" x14ac:dyDescent="0.35"/>
    <row r="64848" s="8" customFormat="1" x14ac:dyDescent="0.35"/>
    <row r="64849" s="8" customFormat="1" x14ac:dyDescent="0.35"/>
    <row r="64850" s="8" customFormat="1" x14ac:dyDescent="0.35"/>
    <row r="64851" s="8" customFormat="1" x14ac:dyDescent="0.35"/>
    <row r="64852" s="8" customFormat="1" x14ac:dyDescent="0.35"/>
    <row r="64853" s="8" customFormat="1" x14ac:dyDescent="0.35"/>
    <row r="64854" s="8" customFormat="1" x14ac:dyDescent="0.35"/>
    <row r="64855" s="8" customFormat="1" x14ac:dyDescent="0.35"/>
    <row r="64856" s="8" customFormat="1" x14ac:dyDescent="0.35"/>
    <row r="64857" s="8" customFormat="1" x14ac:dyDescent="0.35"/>
    <row r="64858" s="8" customFormat="1" x14ac:dyDescent="0.35"/>
    <row r="64859" s="8" customFormat="1" x14ac:dyDescent="0.35"/>
    <row r="64860" s="8" customFormat="1" x14ac:dyDescent="0.35"/>
    <row r="64861" s="8" customFormat="1" x14ac:dyDescent="0.35"/>
    <row r="64862" s="8" customFormat="1" x14ac:dyDescent="0.35"/>
    <row r="64863" s="8" customFormat="1" x14ac:dyDescent="0.35"/>
    <row r="64864" s="8" customFormat="1" x14ac:dyDescent="0.35"/>
    <row r="64865" s="8" customFormat="1" x14ac:dyDescent="0.35"/>
    <row r="64866" s="8" customFormat="1" x14ac:dyDescent="0.35"/>
    <row r="64867" s="8" customFormat="1" x14ac:dyDescent="0.35"/>
    <row r="64868" s="8" customFormat="1" x14ac:dyDescent="0.35"/>
    <row r="64869" s="8" customFormat="1" x14ac:dyDescent="0.35"/>
    <row r="64870" s="8" customFormat="1" x14ac:dyDescent="0.35"/>
    <row r="64871" s="8" customFormat="1" x14ac:dyDescent="0.35"/>
    <row r="64872" s="8" customFormat="1" x14ac:dyDescent="0.35"/>
    <row r="64873" s="8" customFormat="1" x14ac:dyDescent="0.35"/>
    <row r="64874" s="8" customFormat="1" x14ac:dyDescent="0.35"/>
    <row r="64875" s="8" customFormat="1" x14ac:dyDescent="0.35"/>
    <row r="64876" s="8" customFormat="1" x14ac:dyDescent="0.35"/>
    <row r="64877" s="8" customFormat="1" x14ac:dyDescent="0.35"/>
    <row r="64878" s="8" customFormat="1" x14ac:dyDescent="0.35"/>
    <row r="64879" s="8" customFormat="1" x14ac:dyDescent="0.35"/>
    <row r="64880" s="8" customFormat="1" x14ac:dyDescent="0.35"/>
    <row r="64881" s="8" customFormat="1" x14ac:dyDescent="0.35"/>
    <row r="64882" s="8" customFormat="1" x14ac:dyDescent="0.35"/>
    <row r="64883" s="8" customFormat="1" x14ac:dyDescent="0.35"/>
    <row r="64884" s="8" customFormat="1" x14ac:dyDescent="0.35"/>
    <row r="64885" s="8" customFormat="1" x14ac:dyDescent="0.35"/>
    <row r="64886" s="8" customFormat="1" x14ac:dyDescent="0.35"/>
    <row r="64887" s="8" customFormat="1" x14ac:dyDescent="0.35"/>
    <row r="64888" s="8" customFormat="1" x14ac:dyDescent="0.35"/>
    <row r="64889" s="8" customFormat="1" x14ac:dyDescent="0.35"/>
    <row r="64890" s="8" customFormat="1" x14ac:dyDescent="0.35"/>
    <row r="64891" s="8" customFormat="1" x14ac:dyDescent="0.35"/>
    <row r="64892" s="8" customFormat="1" x14ac:dyDescent="0.35"/>
    <row r="64893" s="8" customFormat="1" x14ac:dyDescent="0.35"/>
    <row r="64894" s="8" customFormat="1" x14ac:dyDescent="0.35"/>
    <row r="64895" s="8" customFormat="1" x14ac:dyDescent="0.35"/>
    <row r="64896" s="8" customFormat="1" x14ac:dyDescent="0.35"/>
    <row r="64897" s="8" customFormat="1" x14ac:dyDescent="0.35"/>
    <row r="64898" s="8" customFormat="1" x14ac:dyDescent="0.35"/>
    <row r="64899" s="8" customFormat="1" x14ac:dyDescent="0.35"/>
    <row r="64900" s="8" customFormat="1" x14ac:dyDescent="0.35"/>
    <row r="64901" s="8" customFormat="1" x14ac:dyDescent="0.35"/>
    <row r="64902" s="8" customFormat="1" x14ac:dyDescent="0.35"/>
    <row r="64903" s="8" customFormat="1" x14ac:dyDescent="0.35"/>
    <row r="64904" s="8" customFormat="1" x14ac:dyDescent="0.35"/>
    <row r="64905" s="8" customFormat="1" x14ac:dyDescent="0.35"/>
    <row r="64906" s="8" customFormat="1" x14ac:dyDescent="0.35"/>
    <row r="64907" s="8" customFormat="1" x14ac:dyDescent="0.35"/>
    <row r="64908" s="8" customFormat="1" x14ac:dyDescent="0.35"/>
    <row r="64909" s="8" customFormat="1" x14ac:dyDescent="0.35"/>
    <row r="64910" s="8" customFormat="1" x14ac:dyDescent="0.35"/>
    <row r="64911" s="8" customFormat="1" x14ac:dyDescent="0.35"/>
    <row r="64912" s="8" customFormat="1" x14ac:dyDescent="0.35"/>
    <row r="64913" s="8" customFormat="1" x14ac:dyDescent="0.35"/>
    <row r="64914" s="8" customFormat="1" x14ac:dyDescent="0.35"/>
    <row r="64915" s="8" customFormat="1" x14ac:dyDescent="0.35"/>
    <row r="64916" s="8" customFormat="1" x14ac:dyDescent="0.35"/>
    <row r="64917" s="8" customFormat="1" x14ac:dyDescent="0.35"/>
    <row r="64918" s="8" customFormat="1" x14ac:dyDescent="0.35"/>
    <row r="64919" s="8" customFormat="1" x14ac:dyDescent="0.35"/>
    <row r="64920" s="8" customFormat="1" x14ac:dyDescent="0.35"/>
    <row r="64921" s="8" customFormat="1" x14ac:dyDescent="0.35"/>
    <row r="64922" s="8" customFormat="1" x14ac:dyDescent="0.35"/>
    <row r="64923" s="8" customFormat="1" x14ac:dyDescent="0.35"/>
    <row r="64924" s="8" customFormat="1" x14ac:dyDescent="0.35"/>
    <row r="64925" s="8" customFormat="1" x14ac:dyDescent="0.35"/>
    <row r="64926" s="8" customFormat="1" x14ac:dyDescent="0.35"/>
    <row r="64927" s="8" customFormat="1" x14ac:dyDescent="0.35"/>
    <row r="64928" s="8" customFormat="1" x14ac:dyDescent="0.35"/>
    <row r="64929" s="8" customFormat="1" x14ac:dyDescent="0.35"/>
    <row r="64930" s="8" customFormat="1" x14ac:dyDescent="0.35"/>
    <row r="64931" s="8" customFormat="1" x14ac:dyDescent="0.35"/>
    <row r="64932" s="8" customFormat="1" x14ac:dyDescent="0.35"/>
    <row r="64933" s="8" customFormat="1" x14ac:dyDescent="0.35"/>
    <row r="64934" s="8" customFormat="1" x14ac:dyDescent="0.35"/>
    <row r="64935" s="8" customFormat="1" x14ac:dyDescent="0.35"/>
    <row r="64936" s="8" customFormat="1" x14ac:dyDescent="0.35"/>
    <row r="64937" s="8" customFormat="1" x14ac:dyDescent="0.35"/>
    <row r="64938" s="8" customFormat="1" x14ac:dyDescent="0.35"/>
    <row r="64939" s="8" customFormat="1" x14ac:dyDescent="0.35"/>
    <row r="64940" s="8" customFormat="1" x14ac:dyDescent="0.35"/>
    <row r="64941" s="8" customFormat="1" x14ac:dyDescent="0.35"/>
    <row r="64942" s="8" customFormat="1" x14ac:dyDescent="0.35"/>
    <row r="64943" s="8" customFormat="1" x14ac:dyDescent="0.35"/>
    <row r="64944" s="8" customFormat="1" x14ac:dyDescent="0.35"/>
    <row r="64945" s="8" customFormat="1" x14ac:dyDescent="0.35"/>
    <row r="64946" s="8" customFormat="1" x14ac:dyDescent="0.35"/>
    <row r="64947" s="8" customFormat="1" x14ac:dyDescent="0.35"/>
    <row r="64948" s="8" customFormat="1" x14ac:dyDescent="0.35"/>
    <row r="64949" s="8" customFormat="1" x14ac:dyDescent="0.35"/>
    <row r="64950" s="8" customFormat="1" x14ac:dyDescent="0.35"/>
    <row r="64951" s="8" customFormat="1" x14ac:dyDescent="0.35"/>
    <row r="64952" s="8" customFormat="1" x14ac:dyDescent="0.35"/>
    <row r="64953" s="8" customFormat="1" x14ac:dyDescent="0.35"/>
    <row r="64954" s="8" customFormat="1" x14ac:dyDescent="0.35"/>
    <row r="64955" s="8" customFormat="1" x14ac:dyDescent="0.35"/>
    <row r="64956" s="8" customFormat="1" x14ac:dyDescent="0.35"/>
    <row r="64957" s="8" customFormat="1" x14ac:dyDescent="0.35"/>
    <row r="64958" s="8" customFormat="1" x14ac:dyDescent="0.35"/>
    <row r="64959" s="8" customFormat="1" x14ac:dyDescent="0.35"/>
    <row r="64960" s="8" customFormat="1" x14ac:dyDescent="0.35"/>
    <row r="64961" s="8" customFormat="1" x14ac:dyDescent="0.35"/>
    <row r="64962" s="8" customFormat="1" x14ac:dyDescent="0.35"/>
    <row r="64963" s="8" customFormat="1" x14ac:dyDescent="0.35"/>
    <row r="64964" s="8" customFormat="1" x14ac:dyDescent="0.35"/>
    <row r="64965" s="8" customFormat="1" x14ac:dyDescent="0.35"/>
    <row r="64966" s="8" customFormat="1" x14ac:dyDescent="0.35"/>
    <row r="64967" s="8" customFormat="1" x14ac:dyDescent="0.35"/>
    <row r="64968" s="8" customFormat="1" x14ac:dyDescent="0.35"/>
    <row r="64969" s="8" customFormat="1" x14ac:dyDescent="0.35"/>
    <row r="64970" s="8" customFormat="1" x14ac:dyDescent="0.35"/>
    <row r="64971" s="8" customFormat="1" x14ac:dyDescent="0.35"/>
    <row r="64972" s="8" customFormat="1" x14ac:dyDescent="0.35"/>
    <row r="64973" s="8" customFormat="1" x14ac:dyDescent="0.35"/>
    <row r="64974" s="8" customFormat="1" x14ac:dyDescent="0.35"/>
    <row r="64975" s="8" customFormat="1" x14ac:dyDescent="0.35"/>
    <row r="64976" s="8" customFormat="1" x14ac:dyDescent="0.35"/>
    <row r="64977" s="8" customFormat="1" x14ac:dyDescent="0.35"/>
    <row r="64978" s="8" customFormat="1" x14ac:dyDescent="0.35"/>
    <row r="64979" s="8" customFormat="1" x14ac:dyDescent="0.35"/>
    <row r="64980" s="8" customFormat="1" x14ac:dyDescent="0.35"/>
    <row r="64981" s="8" customFormat="1" x14ac:dyDescent="0.35"/>
    <row r="64982" s="8" customFormat="1" x14ac:dyDescent="0.35"/>
    <row r="64983" s="8" customFormat="1" x14ac:dyDescent="0.35"/>
    <row r="64984" s="8" customFormat="1" x14ac:dyDescent="0.35"/>
    <row r="64985" s="8" customFormat="1" x14ac:dyDescent="0.35"/>
    <row r="64986" s="8" customFormat="1" x14ac:dyDescent="0.35"/>
    <row r="64987" s="8" customFormat="1" x14ac:dyDescent="0.35"/>
    <row r="64988" s="8" customFormat="1" x14ac:dyDescent="0.35"/>
    <row r="64989" s="8" customFormat="1" x14ac:dyDescent="0.35"/>
    <row r="64990" s="8" customFormat="1" x14ac:dyDescent="0.35"/>
    <row r="64991" s="8" customFormat="1" x14ac:dyDescent="0.35"/>
    <row r="64992" s="8" customFormat="1" x14ac:dyDescent="0.35"/>
    <row r="64993" s="8" customFormat="1" x14ac:dyDescent="0.35"/>
    <row r="64994" s="8" customFormat="1" x14ac:dyDescent="0.35"/>
    <row r="64995" s="8" customFormat="1" x14ac:dyDescent="0.35"/>
    <row r="64996" s="8" customFormat="1" x14ac:dyDescent="0.35"/>
    <row r="64997" s="8" customFormat="1" x14ac:dyDescent="0.35"/>
    <row r="64998" s="8" customFormat="1" x14ac:dyDescent="0.35"/>
    <row r="64999" s="8" customFormat="1" x14ac:dyDescent="0.35"/>
    <row r="65000" s="8" customFormat="1" x14ac:dyDescent="0.35"/>
    <row r="65001" s="8" customFormat="1" x14ac:dyDescent="0.35"/>
    <row r="65002" s="8" customFormat="1" x14ac:dyDescent="0.35"/>
    <row r="65003" s="8" customFormat="1" x14ac:dyDescent="0.35"/>
    <row r="65004" s="8" customFormat="1" x14ac:dyDescent="0.35"/>
    <row r="65005" s="8" customFormat="1" x14ac:dyDescent="0.35"/>
    <row r="65006" s="8" customFormat="1" x14ac:dyDescent="0.35"/>
    <row r="65007" s="8" customFormat="1" x14ac:dyDescent="0.35"/>
    <row r="65008" s="8" customFormat="1" x14ac:dyDescent="0.35"/>
    <row r="65009" s="8" customFormat="1" x14ac:dyDescent="0.35"/>
    <row r="65010" s="8" customFormat="1" x14ac:dyDescent="0.35"/>
    <row r="65011" s="8" customFormat="1" x14ac:dyDescent="0.35"/>
    <row r="65012" s="8" customFormat="1" x14ac:dyDescent="0.35"/>
    <row r="65013" s="8" customFormat="1" x14ac:dyDescent="0.35"/>
    <row r="65014" s="8" customFormat="1" x14ac:dyDescent="0.35"/>
    <row r="65015" s="8" customFormat="1" x14ac:dyDescent="0.35"/>
    <row r="65016" s="8" customFormat="1" x14ac:dyDescent="0.35"/>
    <row r="65017" s="8" customFormat="1" x14ac:dyDescent="0.35"/>
    <row r="65018" s="8" customFormat="1" x14ac:dyDescent="0.35"/>
    <row r="65019" s="8" customFormat="1" x14ac:dyDescent="0.35"/>
    <row r="65020" s="8" customFormat="1" x14ac:dyDescent="0.35"/>
    <row r="65021" s="8" customFormat="1" x14ac:dyDescent="0.35"/>
    <row r="65022" s="8" customFormat="1" x14ac:dyDescent="0.35"/>
    <row r="65023" s="8" customFormat="1" x14ac:dyDescent="0.35"/>
    <row r="65024" s="8" customFormat="1" x14ac:dyDescent="0.35"/>
    <row r="65025" s="8" customFormat="1" x14ac:dyDescent="0.35"/>
    <row r="65026" s="8" customFormat="1" x14ac:dyDescent="0.35"/>
    <row r="65027" s="8" customFormat="1" x14ac:dyDescent="0.35"/>
    <row r="65028" s="8" customFormat="1" x14ac:dyDescent="0.35"/>
    <row r="65029" s="8" customFormat="1" x14ac:dyDescent="0.35"/>
    <row r="65030" s="8" customFormat="1" x14ac:dyDescent="0.35"/>
    <row r="65031" s="8" customFormat="1" x14ac:dyDescent="0.35"/>
    <row r="65032" s="8" customFormat="1" x14ac:dyDescent="0.35"/>
    <row r="65033" s="8" customFormat="1" x14ac:dyDescent="0.35"/>
    <row r="65034" s="8" customFormat="1" x14ac:dyDescent="0.35"/>
    <row r="65035" s="8" customFormat="1" x14ac:dyDescent="0.35"/>
    <row r="65036" s="8" customFormat="1" x14ac:dyDescent="0.35"/>
    <row r="65037" s="8" customFormat="1" x14ac:dyDescent="0.35"/>
    <row r="65038" s="8" customFormat="1" x14ac:dyDescent="0.35"/>
    <row r="65039" s="8" customFormat="1" x14ac:dyDescent="0.35"/>
    <row r="65040" s="8" customFormat="1" x14ac:dyDescent="0.35"/>
    <row r="65041" s="8" customFormat="1" x14ac:dyDescent="0.35"/>
    <row r="65042" s="8" customFormat="1" x14ac:dyDescent="0.35"/>
    <row r="65043" s="8" customFormat="1" x14ac:dyDescent="0.35"/>
    <row r="65044" s="8" customFormat="1" x14ac:dyDescent="0.35"/>
    <row r="65045" s="8" customFormat="1" x14ac:dyDescent="0.35"/>
    <row r="65046" s="8" customFormat="1" x14ac:dyDescent="0.35"/>
    <row r="65047" s="8" customFormat="1" x14ac:dyDescent="0.35"/>
    <row r="65048" s="8" customFormat="1" x14ac:dyDescent="0.35"/>
    <row r="65049" s="8" customFormat="1" x14ac:dyDescent="0.35"/>
    <row r="65050" s="8" customFormat="1" x14ac:dyDescent="0.35"/>
    <row r="65051" s="8" customFormat="1" x14ac:dyDescent="0.35"/>
    <row r="65052" s="8" customFormat="1" x14ac:dyDescent="0.35"/>
    <row r="65053" s="8" customFormat="1" x14ac:dyDescent="0.35"/>
    <row r="65054" s="8" customFormat="1" x14ac:dyDescent="0.35"/>
    <row r="65055" s="8" customFormat="1" x14ac:dyDescent="0.35"/>
    <row r="65056" s="8" customFormat="1" x14ac:dyDescent="0.35"/>
    <row r="65057" s="8" customFormat="1" x14ac:dyDescent="0.35"/>
    <row r="65058" s="8" customFormat="1" x14ac:dyDescent="0.35"/>
    <row r="65059" s="8" customFormat="1" x14ac:dyDescent="0.35"/>
    <row r="65060" s="8" customFormat="1" x14ac:dyDescent="0.35"/>
    <row r="65061" s="8" customFormat="1" x14ac:dyDescent="0.35"/>
    <row r="65062" s="8" customFormat="1" x14ac:dyDescent="0.35"/>
    <row r="65063" s="8" customFormat="1" x14ac:dyDescent="0.35"/>
    <row r="65064" s="8" customFormat="1" x14ac:dyDescent="0.35"/>
    <row r="65065" s="8" customFormat="1" x14ac:dyDescent="0.35"/>
    <row r="65066" s="8" customFormat="1" x14ac:dyDescent="0.35"/>
    <row r="65067" s="8" customFormat="1" x14ac:dyDescent="0.35"/>
    <row r="65068" s="8" customFormat="1" x14ac:dyDescent="0.35"/>
    <row r="65069" s="8" customFormat="1" x14ac:dyDescent="0.35"/>
    <row r="65070" s="8" customFormat="1" x14ac:dyDescent="0.35"/>
    <row r="65071" s="8" customFormat="1" x14ac:dyDescent="0.35"/>
    <row r="65072" s="8" customFormat="1" x14ac:dyDescent="0.35"/>
    <row r="65073" s="8" customFormat="1" x14ac:dyDescent="0.35"/>
    <row r="65074" s="8" customFormat="1" x14ac:dyDescent="0.35"/>
    <row r="65075" s="8" customFormat="1" x14ac:dyDescent="0.35"/>
    <row r="65076" s="8" customFormat="1" x14ac:dyDescent="0.35"/>
    <row r="65077" s="8" customFormat="1" x14ac:dyDescent="0.35"/>
    <row r="65078" s="8" customFormat="1" x14ac:dyDescent="0.35"/>
    <row r="65079" s="8" customFormat="1" x14ac:dyDescent="0.35"/>
    <row r="65080" s="8" customFormat="1" x14ac:dyDescent="0.35"/>
    <row r="65081" s="8" customFormat="1" x14ac:dyDescent="0.35"/>
    <row r="65082" s="8" customFormat="1" x14ac:dyDescent="0.35"/>
    <row r="65083" s="8" customFormat="1" x14ac:dyDescent="0.35"/>
    <row r="65084" s="8" customFormat="1" x14ac:dyDescent="0.35"/>
    <row r="65085" s="8" customFormat="1" x14ac:dyDescent="0.35"/>
    <row r="65086" s="8" customFormat="1" x14ac:dyDescent="0.35"/>
    <row r="65087" s="8" customFormat="1" x14ac:dyDescent="0.35"/>
    <row r="65088" s="8" customFormat="1" x14ac:dyDescent="0.35"/>
    <row r="65089" s="8" customFormat="1" x14ac:dyDescent="0.35"/>
    <row r="65090" s="8" customFormat="1" x14ac:dyDescent="0.35"/>
    <row r="65091" s="8" customFormat="1" x14ac:dyDescent="0.35"/>
    <row r="65092" s="8" customFormat="1" x14ac:dyDescent="0.35"/>
    <row r="65093" s="8" customFormat="1" x14ac:dyDescent="0.35"/>
    <row r="65094" s="8" customFormat="1" x14ac:dyDescent="0.35"/>
    <row r="65095" s="8" customFormat="1" x14ac:dyDescent="0.35"/>
    <row r="65096" s="8" customFormat="1" x14ac:dyDescent="0.35"/>
    <row r="65097" s="8" customFormat="1" x14ac:dyDescent="0.35"/>
    <row r="65098" s="8" customFormat="1" x14ac:dyDescent="0.35"/>
    <row r="65099" s="8" customFormat="1" x14ac:dyDescent="0.35"/>
    <row r="65100" s="8" customFormat="1" x14ac:dyDescent="0.35"/>
    <row r="65101" s="8" customFormat="1" x14ac:dyDescent="0.35"/>
    <row r="65102" s="8" customFormat="1" x14ac:dyDescent="0.35"/>
    <row r="65103" s="8" customFormat="1" x14ac:dyDescent="0.35"/>
    <row r="65104" s="8" customFormat="1" x14ac:dyDescent="0.35"/>
    <row r="65105" s="8" customFormat="1" x14ac:dyDescent="0.35"/>
    <row r="65106" s="8" customFormat="1" x14ac:dyDescent="0.35"/>
    <row r="65107" s="8" customFormat="1" x14ac:dyDescent="0.35"/>
    <row r="65108" s="8" customFormat="1" x14ac:dyDescent="0.35"/>
    <row r="65109" s="8" customFormat="1" x14ac:dyDescent="0.35"/>
    <row r="65110" s="8" customFormat="1" x14ac:dyDescent="0.35"/>
    <row r="65111" s="8" customFormat="1" x14ac:dyDescent="0.35"/>
    <row r="65112" s="8" customFormat="1" x14ac:dyDescent="0.35"/>
    <row r="65113" s="8" customFormat="1" x14ac:dyDescent="0.35"/>
    <row r="65114" s="8" customFormat="1" x14ac:dyDescent="0.35"/>
    <row r="65115" s="8" customFormat="1" x14ac:dyDescent="0.35"/>
    <row r="65116" s="8" customFormat="1" x14ac:dyDescent="0.35"/>
    <row r="65117" s="8" customFormat="1" x14ac:dyDescent="0.35"/>
    <row r="65118" s="8" customFormat="1" x14ac:dyDescent="0.35"/>
    <row r="65119" s="8" customFormat="1" x14ac:dyDescent="0.35"/>
    <row r="65120" s="8" customFormat="1" x14ac:dyDescent="0.35"/>
    <row r="65121" s="8" customFormat="1" x14ac:dyDescent="0.35"/>
    <row r="65122" s="8" customFormat="1" x14ac:dyDescent="0.35"/>
    <row r="65123" s="8" customFormat="1" x14ac:dyDescent="0.35"/>
    <row r="65124" s="8" customFormat="1" x14ac:dyDescent="0.35"/>
    <row r="65125" s="8" customFormat="1" x14ac:dyDescent="0.35"/>
    <row r="65126" s="8" customFormat="1" x14ac:dyDescent="0.35"/>
    <row r="65127" s="8" customFormat="1" x14ac:dyDescent="0.35"/>
    <row r="65128" s="8" customFormat="1" x14ac:dyDescent="0.35"/>
    <row r="65129" s="8" customFormat="1" x14ac:dyDescent="0.35"/>
    <row r="65130" s="8" customFormat="1" x14ac:dyDescent="0.35"/>
    <row r="65131" s="8" customFormat="1" x14ac:dyDescent="0.35"/>
    <row r="65132" s="8" customFormat="1" x14ac:dyDescent="0.35"/>
    <row r="65133" s="8" customFormat="1" x14ac:dyDescent="0.35"/>
    <row r="65134" s="8" customFormat="1" x14ac:dyDescent="0.35"/>
    <row r="65135" s="8" customFormat="1" x14ac:dyDescent="0.35"/>
    <row r="65136" s="8" customFormat="1" x14ac:dyDescent="0.35"/>
    <row r="65137" s="8" customFormat="1" x14ac:dyDescent="0.35"/>
    <row r="65138" s="8" customFormat="1" x14ac:dyDescent="0.35"/>
    <row r="65139" s="8" customFormat="1" x14ac:dyDescent="0.35"/>
    <row r="65140" s="8" customFormat="1" x14ac:dyDescent="0.35"/>
    <row r="65141" s="8" customFormat="1" x14ac:dyDescent="0.35"/>
    <row r="65142" s="8" customFormat="1" x14ac:dyDescent="0.35"/>
    <row r="65143" s="8" customFormat="1" x14ac:dyDescent="0.35"/>
    <row r="65144" s="8" customFormat="1" x14ac:dyDescent="0.35"/>
    <row r="65145" s="8" customFormat="1" x14ac:dyDescent="0.35"/>
    <row r="65146" s="8" customFormat="1" x14ac:dyDescent="0.35"/>
    <row r="65147" s="8" customFormat="1" x14ac:dyDescent="0.35"/>
    <row r="65148" s="8" customFormat="1" x14ac:dyDescent="0.35"/>
    <row r="65149" s="8" customFormat="1" x14ac:dyDescent="0.35"/>
    <row r="65150" s="8" customFormat="1" x14ac:dyDescent="0.35"/>
    <row r="65151" s="8" customFormat="1" x14ac:dyDescent="0.35"/>
    <row r="65152" s="8" customFormat="1" x14ac:dyDescent="0.35"/>
    <row r="65153" s="8" customFormat="1" x14ac:dyDescent="0.35"/>
    <row r="65154" s="8" customFormat="1" x14ac:dyDescent="0.35"/>
    <row r="65155" s="8" customFormat="1" x14ac:dyDescent="0.35"/>
    <row r="65156" s="8" customFormat="1" x14ac:dyDescent="0.35"/>
    <row r="65157" s="8" customFormat="1" x14ac:dyDescent="0.35"/>
    <row r="65158" s="8" customFormat="1" x14ac:dyDescent="0.35"/>
    <row r="65159" s="8" customFormat="1" x14ac:dyDescent="0.35"/>
    <row r="65160" s="8" customFormat="1" x14ac:dyDescent="0.35"/>
    <row r="65161" s="8" customFormat="1" x14ac:dyDescent="0.35"/>
    <row r="65162" s="8" customFormat="1" x14ac:dyDescent="0.35"/>
    <row r="65163" s="8" customFormat="1" x14ac:dyDescent="0.35"/>
    <row r="65164" s="8" customFormat="1" x14ac:dyDescent="0.35"/>
    <row r="65165" s="8" customFormat="1" x14ac:dyDescent="0.35"/>
    <row r="65166" s="8" customFormat="1" x14ac:dyDescent="0.35"/>
    <row r="65167" s="8" customFormat="1" x14ac:dyDescent="0.35"/>
    <row r="65168" s="8" customFormat="1" x14ac:dyDescent="0.35"/>
    <row r="65169" s="8" customFormat="1" x14ac:dyDescent="0.35"/>
    <row r="65170" s="8" customFormat="1" x14ac:dyDescent="0.35"/>
    <row r="65171" s="8" customFormat="1" x14ac:dyDescent="0.35"/>
    <row r="65172" s="8" customFormat="1" x14ac:dyDescent="0.35"/>
    <row r="65173" s="8" customFormat="1" x14ac:dyDescent="0.35"/>
    <row r="65174" s="8" customFormat="1" x14ac:dyDescent="0.35"/>
    <row r="65175" s="8" customFormat="1" x14ac:dyDescent="0.35"/>
    <row r="65176" s="8" customFormat="1" x14ac:dyDescent="0.35"/>
    <row r="65177" s="8" customFormat="1" x14ac:dyDescent="0.35"/>
    <row r="65178" s="8" customFormat="1" x14ac:dyDescent="0.35"/>
    <row r="65179" s="8" customFormat="1" x14ac:dyDescent="0.35"/>
    <row r="65180" s="8" customFormat="1" x14ac:dyDescent="0.35"/>
    <row r="65181" s="8" customFormat="1" x14ac:dyDescent="0.35"/>
    <row r="65182" s="8" customFormat="1" x14ac:dyDescent="0.35"/>
    <row r="65183" s="8" customFormat="1" x14ac:dyDescent="0.35"/>
    <row r="65184" s="8" customFormat="1" x14ac:dyDescent="0.35"/>
    <row r="65185" s="8" customFormat="1" x14ac:dyDescent="0.35"/>
    <row r="65186" s="8" customFormat="1" x14ac:dyDescent="0.35"/>
    <row r="65187" s="8" customFormat="1" x14ac:dyDescent="0.35"/>
    <row r="65188" s="8" customFormat="1" x14ac:dyDescent="0.35"/>
    <row r="65189" s="8" customFormat="1" x14ac:dyDescent="0.35"/>
    <row r="65190" s="8" customFormat="1" x14ac:dyDescent="0.35"/>
    <row r="65191" s="8" customFormat="1" x14ac:dyDescent="0.35"/>
    <row r="65192" s="8" customFormat="1" x14ac:dyDescent="0.35"/>
    <row r="65193" s="8" customFormat="1" x14ac:dyDescent="0.35"/>
    <row r="65194" s="8" customFormat="1" x14ac:dyDescent="0.35"/>
    <row r="65195" s="8" customFormat="1" x14ac:dyDescent="0.35"/>
    <row r="65196" s="8" customFormat="1" x14ac:dyDescent="0.35"/>
    <row r="65197" s="8" customFormat="1" x14ac:dyDescent="0.35"/>
    <row r="65198" s="8" customFormat="1" x14ac:dyDescent="0.35"/>
    <row r="65199" s="8" customFormat="1" x14ac:dyDescent="0.35"/>
    <row r="65200" s="8" customFormat="1" x14ac:dyDescent="0.35"/>
    <row r="65201" s="8" customFormat="1" x14ac:dyDescent="0.35"/>
    <row r="65202" s="8" customFormat="1" x14ac:dyDescent="0.35"/>
    <row r="65203" s="8" customFormat="1" x14ac:dyDescent="0.35"/>
    <row r="65204" s="8" customFormat="1" x14ac:dyDescent="0.35"/>
    <row r="65205" s="8" customFormat="1" x14ac:dyDescent="0.35"/>
    <row r="65206" s="8" customFormat="1" x14ac:dyDescent="0.35"/>
    <row r="65207" s="8" customFormat="1" x14ac:dyDescent="0.35"/>
    <row r="65208" s="8" customFormat="1" x14ac:dyDescent="0.35"/>
    <row r="65209" s="8" customFormat="1" x14ac:dyDescent="0.35"/>
    <row r="65210" s="8" customFormat="1" x14ac:dyDescent="0.35"/>
    <row r="65211" s="8" customFormat="1" x14ac:dyDescent="0.35"/>
    <row r="65212" s="8" customFormat="1" x14ac:dyDescent="0.35"/>
    <row r="65213" s="8" customFormat="1" x14ac:dyDescent="0.35"/>
    <row r="65214" s="8" customFormat="1" x14ac:dyDescent="0.35"/>
    <row r="65215" s="8" customFormat="1" x14ac:dyDescent="0.35"/>
    <row r="65216" s="8" customFormat="1" x14ac:dyDescent="0.35"/>
    <row r="65217" s="8" customFormat="1" x14ac:dyDescent="0.35"/>
    <row r="65218" s="8" customFormat="1" x14ac:dyDescent="0.35"/>
    <row r="65219" s="8" customFormat="1" x14ac:dyDescent="0.35"/>
    <row r="65220" s="8" customFormat="1" x14ac:dyDescent="0.35"/>
    <row r="65221" s="8" customFormat="1" x14ac:dyDescent="0.35"/>
    <row r="65222" s="8" customFormat="1" x14ac:dyDescent="0.35"/>
    <row r="65223" s="8" customFormat="1" x14ac:dyDescent="0.35"/>
    <row r="65224" s="8" customFormat="1" x14ac:dyDescent="0.35"/>
    <row r="65225" s="8" customFormat="1" x14ac:dyDescent="0.35"/>
    <row r="65226" s="8" customFormat="1" x14ac:dyDescent="0.35"/>
    <row r="65227" s="8" customFormat="1" x14ac:dyDescent="0.35"/>
    <row r="65228" s="8" customFormat="1" x14ac:dyDescent="0.35"/>
    <row r="65229" s="8" customFormat="1" x14ac:dyDescent="0.35"/>
    <row r="65230" s="8" customFormat="1" x14ac:dyDescent="0.35"/>
    <row r="65231" s="8" customFormat="1" x14ac:dyDescent="0.35"/>
    <row r="65232" s="8" customFormat="1" x14ac:dyDescent="0.35"/>
    <row r="65233" s="8" customFormat="1" x14ac:dyDescent="0.35"/>
    <row r="65234" s="8" customFormat="1" x14ac:dyDescent="0.35"/>
    <row r="65235" s="8" customFormat="1" x14ac:dyDescent="0.35"/>
    <row r="65236" s="8" customFormat="1" x14ac:dyDescent="0.35"/>
    <row r="65237" s="8" customFormat="1" x14ac:dyDescent="0.35"/>
    <row r="65238" s="8" customFormat="1" x14ac:dyDescent="0.35"/>
    <row r="65239" s="8" customFormat="1" x14ac:dyDescent="0.35"/>
    <row r="65240" s="8" customFormat="1" x14ac:dyDescent="0.35"/>
    <row r="65241" s="8" customFormat="1" x14ac:dyDescent="0.35"/>
    <row r="65242" s="8" customFormat="1" x14ac:dyDescent="0.35"/>
    <row r="65243" s="8" customFormat="1" x14ac:dyDescent="0.35"/>
    <row r="65244" s="8" customFormat="1" x14ac:dyDescent="0.35"/>
    <row r="65245" s="8" customFormat="1" x14ac:dyDescent="0.35"/>
    <row r="65246" s="8" customFormat="1" x14ac:dyDescent="0.35"/>
    <row r="65247" s="8" customFormat="1" x14ac:dyDescent="0.35"/>
    <row r="65248" s="8" customFormat="1" x14ac:dyDescent="0.35"/>
    <row r="65249" s="8" customFormat="1" x14ac:dyDescent="0.35"/>
    <row r="65250" s="8" customFormat="1" x14ac:dyDescent="0.35"/>
    <row r="65251" s="8" customFormat="1" x14ac:dyDescent="0.35"/>
    <row r="65252" s="8" customFormat="1" x14ac:dyDescent="0.35"/>
    <row r="65253" s="8" customFormat="1" x14ac:dyDescent="0.35"/>
    <row r="65254" s="8" customFormat="1" x14ac:dyDescent="0.35"/>
    <row r="65255" s="8" customFormat="1" x14ac:dyDescent="0.35"/>
    <row r="65256" s="8" customFormat="1" x14ac:dyDescent="0.35"/>
    <row r="65257" s="8" customFormat="1" x14ac:dyDescent="0.35"/>
    <row r="65258" s="8" customFormat="1" x14ac:dyDescent="0.35"/>
    <row r="65259" s="8" customFormat="1" x14ac:dyDescent="0.35"/>
    <row r="65260" s="8" customFormat="1" x14ac:dyDescent="0.35"/>
    <row r="65261" s="8" customFormat="1" x14ac:dyDescent="0.35"/>
    <row r="65262" s="8" customFormat="1" x14ac:dyDescent="0.35"/>
    <row r="65263" s="8" customFormat="1" x14ac:dyDescent="0.35"/>
    <row r="65264" s="8" customFormat="1" x14ac:dyDescent="0.35"/>
    <row r="65265" s="8" customFormat="1" x14ac:dyDescent="0.35"/>
    <row r="65266" s="8" customFormat="1" x14ac:dyDescent="0.35"/>
    <row r="65267" s="8" customFormat="1" x14ac:dyDescent="0.35"/>
    <row r="65268" s="8" customFormat="1" x14ac:dyDescent="0.35"/>
    <row r="65269" s="8" customFormat="1" x14ac:dyDescent="0.35"/>
    <row r="65270" s="8" customFormat="1" x14ac:dyDescent="0.35"/>
    <row r="65271" s="8" customFormat="1" x14ac:dyDescent="0.35"/>
    <row r="65272" s="8" customFormat="1" x14ac:dyDescent="0.35"/>
    <row r="65273" s="8" customFormat="1" x14ac:dyDescent="0.35"/>
    <row r="65274" s="8" customFormat="1" x14ac:dyDescent="0.35"/>
    <row r="65275" s="8" customFormat="1" x14ac:dyDescent="0.35"/>
    <row r="65276" s="8" customFormat="1" x14ac:dyDescent="0.35"/>
    <row r="65277" s="8" customFormat="1" x14ac:dyDescent="0.35"/>
    <row r="65278" s="8" customFormat="1" x14ac:dyDescent="0.35"/>
    <row r="65279" s="8" customFormat="1" x14ac:dyDescent="0.35"/>
    <row r="65280" s="8" customFormat="1" x14ac:dyDescent="0.35"/>
    <row r="65281" s="8" customFormat="1" x14ac:dyDescent="0.35"/>
    <row r="65282" s="8" customFormat="1" x14ac:dyDescent="0.35"/>
    <row r="65283" s="8" customFormat="1" x14ac:dyDescent="0.35"/>
    <row r="65284" s="8" customFormat="1" x14ac:dyDescent="0.35"/>
    <row r="65285" s="8" customFormat="1" x14ac:dyDescent="0.35"/>
    <row r="65286" s="8" customFormat="1" x14ac:dyDescent="0.35"/>
    <row r="65287" s="8" customFormat="1" x14ac:dyDescent="0.35"/>
    <row r="65288" s="8" customFormat="1" x14ac:dyDescent="0.35"/>
    <row r="65289" s="8" customFormat="1" x14ac:dyDescent="0.35"/>
    <row r="65290" s="8" customFormat="1" x14ac:dyDescent="0.35"/>
    <row r="65291" s="8" customFormat="1" x14ac:dyDescent="0.35"/>
    <row r="65292" s="8" customFormat="1" x14ac:dyDescent="0.35"/>
    <row r="65293" s="8" customFormat="1" x14ac:dyDescent="0.35"/>
    <row r="65294" s="8" customFormat="1" x14ac:dyDescent="0.35"/>
    <row r="65295" s="8" customFormat="1" x14ac:dyDescent="0.35"/>
    <row r="65296" s="8" customFormat="1" x14ac:dyDescent="0.35"/>
    <row r="65297" s="8" customFormat="1" x14ac:dyDescent="0.35"/>
    <row r="65298" s="8" customFormat="1" x14ac:dyDescent="0.35"/>
    <row r="65299" s="8" customFormat="1" x14ac:dyDescent="0.35"/>
    <row r="65300" s="8" customFormat="1" x14ac:dyDescent="0.35"/>
    <row r="65301" s="8" customFormat="1" x14ac:dyDescent="0.35"/>
    <row r="65302" s="8" customFormat="1" x14ac:dyDescent="0.35"/>
    <row r="65303" s="8" customFormat="1" x14ac:dyDescent="0.35"/>
    <row r="65304" s="8" customFormat="1" x14ac:dyDescent="0.35"/>
    <row r="65305" s="8" customFormat="1" x14ac:dyDescent="0.35"/>
    <row r="65306" s="8" customFormat="1" x14ac:dyDescent="0.35"/>
    <row r="65307" s="8" customFormat="1" x14ac:dyDescent="0.35"/>
    <row r="65308" s="8" customFormat="1" x14ac:dyDescent="0.35"/>
    <row r="65309" s="8" customFormat="1" x14ac:dyDescent="0.35"/>
    <row r="65310" s="8" customFormat="1" x14ac:dyDescent="0.35"/>
    <row r="65311" s="8" customFormat="1" x14ac:dyDescent="0.35"/>
    <row r="65312" s="8" customFormat="1" x14ac:dyDescent="0.35"/>
    <row r="65313" s="8" customFormat="1" x14ac:dyDescent="0.35"/>
    <row r="65314" s="8" customFormat="1" x14ac:dyDescent="0.35"/>
    <row r="65315" s="8" customFormat="1" x14ac:dyDescent="0.35"/>
    <row r="65316" s="8" customFormat="1" x14ac:dyDescent="0.35"/>
    <row r="65317" s="8" customFormat="1" x14ac:dyDescent="0.35"/>
    <row r="65318" s="8" customFormat="1" x14ac:dyDescent="0.35"/>
    <row r="65319" s="8" customFormat="1" x14ac:dyDescent="0.35"/>
    <row r="65320" s="8" customFormat="1" x14ac:dyDescent="0.35"/>
    <row r="65321" s="8" customFormat="1" x14ac:dyDescent="0.35"/>
    <row r="65322" s="8" customFormat="1" x14ac:dyDescent="0.35"/>
    <row r="65323" s="8" customFormat="1" x14ac:dyDescent="0.35"/>
    <row r="65324" s="8" customFormat="1" x14ac:dyDescent="0.35"/>
    <row r="65325" s="8" customFormat="1" x14ac:dyDescent="0.35"/>
    <row r="65326" s="8" customFormat="1" x14ac:dyDescent="0.35"/>
    <row r="65327" s="8" customFormat="1" x14ac:dyDescent="0.35"/>
    <row r="65328" s="8" customFormat="1" x14ac:dyDescent="0.35"/>
    <row r="65329" s="8" customFormat="1" x14ac:dyDescent="0.35"/>
    <row r="65330" s="8" customFormat="1" x14ac:dyDescent="0.35"/>
    <row r="65331" s="8" customFormat="1" x14ac:dyDescent="0.35"/>
    <row r="65332" s="8" customFormat="1" x14ac:dyDescent="0.35"/>
    <row r="65333" s="8" customFormat="1" x14ac:dyDescent="0.35"/>
    <row r="65334" s="8" customFormat="1" x14ac:dyDescent="0.35"/>
    <row r="65335" s="8" customFormat="1" x14ac:dyDescent="0.35"/>
    <row r="65336" s="8" customFormat="1" x14ac:dyDescent="0.35"/>
    <row r="65337" s="8" customFormat="1" x14ac:dyDescent="0.35"/>
    <row r="65338" s="8" customFormat="1" x14ac:dyDescent="0.35"/>
    <row r="65339" s="8" customFormat="1" x14ac:dyDescent="0.35"/>
    <row r="65340" s="8" customFormat="1" x14ac:dyDescent="0.35"/>
    <row r="65341" s="8" customFormat="1" x14ac:dyDescent="0.35"/>
    <row r="65342" s="8" customFormat="1" x14ac:dyDescent="0.35"/>
    <row r="65343" s="8" customFormat="1" x14ac:dyDescent="0.35"/>
    <row r="65344" s="8" customFormat="1" x14ac:dyDescent="0.35"/>
    <row r="65345" s="8" customFormat="1" x14ac:dyDescent="0.35"/>
    <row r="65346" s="8" customFormat="1" x14ac:dyDescent="0.35"/>
    <row r="65347" s="8" customFormat="1" x14ac:dyDescent="0.35"/>
    <row r="65348" s="8" customFormat="1" x14ac:dyDescent="0.35"/>
    <row r="65349" s="8" customFormat="1" x14ac:dyDescent="0.35"/>
    <row r="65350" s="8" customFormat="1" x14ac:dyDescent="0.35"/>
    <row r="65351" s="8" customFormat="1" x14ac:dyDescent="0.35"/>
    <row r="65352" s="8" customFormat="1" x14ac:dyDescent="0.35"/>
    <row r="65353" s="8" customFormat="1" x14ac:dyDescent="0.35"/>
    <row r="65354" s="8" customFormat="1" x14ac:dyDescent="0.35"/>
    <row r="65355" s="8" customFormat="1" x14ac:dyDescent="0.35"/>
    <row r="65356" s="8" customFormat="1" x14ac:dyDescent="0.35"/>
    <row r="65357" s="8" customFormat="1" x14ac:dyDescent="0.35"/>
    <row r="65358" s="8" customFormat="1" x14ac:dyDescent="0.35"/>
    <row r="65359" s="8" customFormat="1" x14ac:dyDescent="0.35"/>
    <row r="65360" s="8" customFormat="1" x14ac:dyDescent="0.35"/>
    <row r="65361" s="8" customFormat="1" x14ac:dyDescent="0.35"/>
    <row r="65362" s="8" customFormat="1" x14ac:dyDescent="0.35"/>
    <row r="65363" s="8" customFormat="1" x14ac:dyDescent="0.35"/>
    <row r="65364" s="8" customFormat="1" x14ac:dyDescent="0.35"/>
    <row r="65365" s="8" customFormat="1" x14ac:dyDescent="0.35"/>
    <row r="65366" s="8" customFormat="1" x14ac:dyDescent="0.35"/>
    <row r="65367" s="8" customFormat="1" x14ac:dyDescent="0.35"/>
    <row r="65368" s="8" customFormat="1" x14ac:dyDescent="0.35"/>
    <row r="65369" s="8" customFormat="1" x14ac:dyDescent="0.35"/>
    <row r="65370" s="8" customFormat="1" x14ac:dyDescent="0.35"/>
    <row r="65371" s="8" customFormat="1" x14ac:dyDescent="0.35"/>
    <row r="65372" s="8" customFormat="1" x14ac:dyDescent="0.35"/>
    <row r="65373" s="8" customFormat="1" x14ac:dyDescent="0.35"/>
    <row r="65374" s="8" customFormat="1" x14ac:dyDescent="0.35"/>
    <row r="65375" s="8" customFormat="1" x14ac:dyDescent="0.35"/>
    <row r="65376" s="8" customFormat="1" x14ac:dyDescent="0.35"/>
    <row r="65377" s="8" customFormat="1" x14ac:dyDescent="0.35"/>
    <row r="65378" s="8" customFormat="1" x14ac:dyDescent="0.35"/>
    <row r="65379" s="8" customFormat="1" x14ac:dyDescent="0.35"/>
    <row r="65380" s="8" customFormat="1" x14ac:dyDescent="0.35"/>
    <row r="65381" s="8" customFormat="1" x14ac:dyDescent="0.35"/>
    <row r="65382" s="8" customFormat="1" x14ac:dyDescent="0.35"/>
    <row r="65383" s="8" customFormat="1" x14ac:dyDescent="0.35"/>
    <row r="65384" s="8" customFormat="1" x14ac:dyDescent="0.35"/>
    <row r="65385" s="8" customFormat="1" x14ac:dyDescent="0.35"/>
    <row r="65386" s="8" customFormat="1" x14ac:dyDescent="0.35"/>
    <row r="65387" s="8" customFormat="1" x14ac:dyDescent="0.35"/>
    <row r="65388" s="8" customFormat="1" x14ac:dyDescent="0.35"/>
    <row r="65389" s="8" customFormat="1" x14ac:dyDescent="0.35"/>
    <row r="65390" s="8" customFormat="1" x14ac:dyDescent="0.35"/>
    <row r="65391" s="8" customFormat="1" x14ac:dyDescent="0.35"/>
    <row r="65392" s="8" customFormat="1" x14ac:dyDescent="0.35"/>
    <row r="65393" s="8" customFormat="1" x14ac:dyDescent="0.35"/>
    <row r="65394" s="8" customFormat="1" x14ac:dyDescent="0.35"/>
    <row r="65395" s="8" customFormat="1" x14ac:dyDescent="0.35"/>
    <row r="65396" s="8" customFormat="1" x14ac:dyDescent="0.35"/>
    <row r="65397" s="8" customFormat="1" x14ac:dyDescent="0.35"/>
    <row r="65398" s="8" customFormat="1" x14ac:dyDescent="0.35"/>
    <row r="65399" s="8" customFormat="1" x14ac:dyDescent="0.35"/>
    <row r="65400" s="8" customFormat="1" x14ac:dyDescent="0.35"/>
    <row r="65401" s="8" customFormat="1" x14ac:dyDescent="0.35"/>
    <row r="65402" s="8" customFormat="1" x14ac:dyDescent="0.35"/>
    <row r="65403" s="8" customFormat="1" x14ac:dyDescent="0.35"/>
    <row r="65404" s="8" customFormat="1" x14ac:dyDescent="0.35"/>
    <row r="65405" s="8" customFormat="1" x14ac:dyDescent="0.35"/>
    <row r="65406" s="8" customFormat="1" x14ac:dyDescent="0.35"/>
    <row r="65407" s="8" customFormat="1" x14ac:dyDescent="0.35"/>
    <row r="65408" s="8" customFormat="1" x14ac:dyDescent="0.35"/>
    <row r="65409" s="8" customFormat="1" x14ac:dyDescent="0.35"/>
    <row r="65410" s="8" customFormat="1" x14ac:dyDescent="0.35"/>
    <row r="65411" s="8" customFormat="1" x14ac:dyDescent="0.35"/>
    <row r="65412" s="8" customFormat="1" x14ac:dyDescent="0.35"/>
    <row r="65413" s="8" customFormat="1" x14ac:dyDescent="0.35"/>
    <row r="65414" s="8" customFormat="1" x14ac:dyDescent="0.35"/>
    <row r="65415" s="8" customFormat="1" x14ac:dyDescent="0.35"/>
    <row r="65416" s="8" customFormat="1" x14ac:dyDescent="0.35"/>
    <row r="65417" s="8" customFormat="1" x14ac:dyDescent="0.35"/>
    <row r="65418" s="8" customFormat="1" x14ac:dyDescent="0.35"/>
    <row r="65419" s="8" customFormat="1" x14ac:dyDescent="0.35"/>
    <row r="65420" s="8" customFormat="1" x14ac:dyDescent="0.35"/>
    <row r="65421" s="8" customFormat="1" x14ac:dyDescent="0.35"/>
    <row r="65422" s="8" customFormat="1" x14ac:dyDescent="0.35"/>
    <row r="65423" s="8" customFormat="1" x14ac:dyDescent="0.35"/>
    <row r="65424" s="8" customFormat="1" x14ac:dyDescent="0.35"/>
    <row r="65425" s="8" customFormat="1" x14ac:dyDescent="0.35"/>
    <row r="65426" s="8" customFormat="1" x14ac:dyDescent="0.35"/>
    <row r="65427" s="8" customFormat="1" x14ac:dyDescent="0.35"/>
    <row r="65428" s="8" customFormat="1" x14ac:dyDescent="0.35"/>
    <row r="65429" s="8" customFormat="1" x14ac:dyDescent="0.35"/>
    <row r="65430" s="8" customFormat="1" x14ac:dyDescent="0.35"/>
    <row r="65431" s="8" customFormat="1" x14ac:dyDescent="0.35"/>
    <row r="65432" s="8" customFormat="1" x14ac:dyDescent="0.35"/>
    <row r="65433" s="8" customFormat="1" x14ac:dyDescent="0.35"/>
    <row r="65434" s="8" customFormat="1" x14ac:dyDescent="0.35"/>
    <row r="65435" s="8" customFormat="1" x14ac:dyDescent="0.35"/>
    <row r="65436" s="8" customFormat="1" x14ac:dyDescent="0.35"/>
    <row r="65437" s="8" customFormat="1" x14ac:dyDescent="0.35"/>
    <row r="65438" s="8" customFormat="1" x14ac:dyDescent="0.35"/>
    <row r="65439" s="8" customFormat="1" x14ac:dyDescent="0.35"/>
    <row r="65440" s="8" customFormat="1" x14ac:dyDescent="0.35"/>
    <row r="65441" s="8" customFormat="1" x14ac:dyDescent="0.35"/>
    <row r="65442" s="8" customFormat="1" x14ac:dyDescent="0.35"/>
    <row r="65443" s="8" customFormat="1" x14ac:dyDescent="0.35"/>
    <row r="65444" s="8" customFormat="1" x14ac:dyDescent="0.35"/>
    <row r="65445" s="8" customFormat="1" x14ac:dyDescent="0.35"/>
    <row r="65446" s="8" customFormat="1" x14ac:dyDescent="0.35"/>
    <row r="65447" s="8" customFormat="1" x14ac:dyDescent="0.35"/>
    <row r="65448" s="8" customFormat="1" x14ac:dyDescent="0.35"/>
    <row r="65449" s="8" customFormat="1" x14ac:dyDescent="0.35"/>
    <row r="65450" s="8" customFormat="1" x14ac:dyDescent="0.35"/>
    <row r="65451" s="8" customFormat="1" x14ac:dyDescent="0.35"/>
    <row r="65452" s="8" customFormat="1" x14ac:dyDescent="0.35"/>
    <row r="65453" s="8" customFormat="1" x14ac:dyDescent="0.35"/>
    <row r="65454" s="8" customFormat="1" x14ac:dyDescent="0.35"/>
    <row r="65455" s="8" customFormat="1" x14ac:dyDescent="0.35"/>
    <row r="65456" s="8" customFormat="1" x14ac:dyDescent="0.35"/>
    <row r="65457" s="8" customFormat="1" x14ac:dyDescent="0.35"/>
    <row r="65458" s="8" customFormat="1" x14ac:dyDescent="0.35"/>
    <row r="65459" s="8" customFormat="1" x14ac:dyDescent="0.35"/>
    <row r="65460" s="8" customFormat="1" x14ac:dyDescent="0.35"/>
    <row r="65461" s="8" customFormat="1" x14ac:dyDescent="0.35"/>
    <row r="65462" s="8" customFormat="1" x14ac:dyDescent="0.35"/>
    <row r="65463" s="8" customFormat="1" x14ac:dyDescent="0.35"/>
    <row r="65464" s="8" customFormat="1" x14ac:dyDescent="0.35"/>
    <row r="65465" s="8" customFormat="1" x14ac:dyDescent="0.35"/>
    <row r="65466" s="8" customFormat="1" x14ac:dyDescent="0.35"/>
    <row r="65467" s="8" customFormat="1" x14ac:dyDescent="0.35"/>
    <row r="65468" s="8" customFormat="1" x14ac:dyDescent="0.35"/>
    <row r="65469" s="8" customFormat="1" x14ac:dyDescent="0.35"/>
    <row r="65470" s="8" customFormat="1" x14ac:dyDescent="0.35"/>
    <row r="65471" s="8" customFormat="1" x14ac:dyDescent="0.35"/>
    <row r="65472" s="8" customFormat="1" x14ac:dyDescent="0.35"/>
    <row r="65473" s="8" customFormat="1" x14ac:dyDescent="0.35"/>
    <row r="65474" s="8" customFormat="1" x14ac:dyDescent="0.35"/>
    <row r="65475" s="8" customFormat="1" x14ac:dyDescent="0.35"/>
    <row r="65476" s="8" customFormat="1" x14ac:dyDescent="0.35"/>
    <row r="65477" s="8" customFormat="1" x14ac:dyDescent="0.35"/>
    <row r="65478" s="8" customFormat="1" x14ac:dyDescent="0.35"/>
    <row r="65479" s="8" customFormat="1" x14ac:dyDescent="0.35"/>
    <row r="65480" s="8" customFormat="1" x14ac:dyDescent="0.35"/>
    <row r="65481" s="8" customFormat="1" x14ac:dyDescent="0.35"/>
    <row r="65482" s="8" customFormat="1" x14ac:dyDescent="0.35"/>
    <row r="65483" s="8" customFormat="1" x14ac:dyDescent="0.35"/>
    <row r="65484" s="8" customFormat="1" x14ac:dyDescent="0.35"/>
    <row r="65485" s="8" customFormat="1" x14ac:dyDescent="0.35"/>
    <row r="65486" s="8" customFormat="1" x14ac:dyDescent="0.35"/>
    <row r="65487" s="8" customFormat="1" x14ac:dyDescent="0.35"/>
    <row r="65488" s="8" customFormat="1" x14ac:dyDescent="0.35"/>
    <row r="65489" s="8" customFormat="1" x14ac:dyDescent="0.35"/>
    <row r="65490" s="8" customFormat="1" x14ac:dyDescent="0.35"/>
    <row r="65491" s="8" customFormat="1" x14ac:dyDescent="0.35"/>
    <row r="65492" s="8" customFormat="1" x14ac:dyDescent="0.35"/>
    <row r="65493" s="8" customFormat="1" x14ac:dyDescent="0.35"/>
    <row r="65494" s="8" customFormat="1" x14ac:dyDescent="0.35"/>
    <row r="65495" s="8" customFormat="1" x14ac:dyDescent="0.35"/>
    <row r="65496" s="8" customFormat="1" x14ac:dyDescent="0.35"/>
    <row r="65497" s="8" customFormat="1" x14ac:dyDescent="0.35"/>
    <row r="65498" s="8" customFormat="1" x14ac:dyDescent="0.35"/>
    <row r="65499" s="8" customFormat="1" x14ac:dyDescent="0.35"/>
    <row r="65500" s="8" customFormat="1" x14ac:dyDescent="0.35"/>
    <row r="65501" s="8" customFormat="1" x14ac:dyDescent="0.35"/>
    <row r="65502" s="8" customFormat="1" x14ac:dyDescent="0.35"/>
    <row r="65503" s="8" customFormat="1" x14ac:dyDescent="0.35"/>
    <row r="65504" s="8" customFormat="1" x14ac:dyDescent="0.35"/>
    <row r="65505" s="8" customFormat="1" x14ac:dyDescent="0.35"/>
    <row r="65506" s="8" customFormat="1" x14ac:dyDescent="0.35"/>
    <row r="65507" s="8" customFormat="1" x14ac:dyDescent="0.35"/>
    <row r="65508" s="8" customFormat="1" x14ac:dyDescent="0.35"/>
    <row r="65509" s="8" customFormat="1" x14ac:dyDescent="0.35"/>
    <row r="65510" s="8" customFormat="1" x14ac:dyDescent="0.35"/>
    <row r="65511" s="8" customFormat="1" x14ac:dyDescent="0.35"/>
    <row r="65512" s="8" customFormat="1" x14ac:dyDescent="0.35"/>
    <row r="65513" s="8" customFormat="1" x14ac:dyDescent="0.35"/>
    <row r="65514" s="8" customFormat="1" x14ac:dyDescent="0.35"/>
    <row r="65515" s="8" customFormat="1" x14ac:dyDescent="0.35"/>
    <row r="65516" s="8" customFormat="1" x14ac:dyDescent="0.35"/>
    <row r="65517" s="8" customFormat="1" x14ac:dyDescent="0.35"/>
    <row r="65518" s="8" customFormat="1" x14ac:dyDescent="0.35"/>
    <row r="65519" s="8" customFormat="1" x14ac:dyDescent="0.35"/>
    <row r="65520" s="8" customFormat="1" x14ac:dyDescent="0.35"/>
    <row r="65521" s="8" customFormat="1" x14ac:dyDescent="0.35"/>
    <row r="65522" s="8" customFormat="1" x14ac:dyDescent="0.35"/>
    <row r="65523" s="8" customFormat="1" x14ac:dyDescent="0.35"/>
    <row r="65524" s="8" customFormat="1" x14ac:dyDescent="0.35"/>
    <row r="65525" s="8" customFormat="1" x14ac:dyDescent="0.35"/>
    <row r="65526" s="8" customFormat="1" x14ac:dyDescent="0.35"/>
    <row r="65527" s="8" customFormat="1" x14ac:dyDescent="0.35"/>
    <row r="65528" s="8" customFormat="1" x14ac:dyDescent="0.35"/>
    <row r="65529" s="8" customFormat="1" x14ac:dyDescent="0.35"/>
    <row r="65530" s="8" customFormat="1" x14ac:dyDescent="0.35"/>
    <row r="65531" s="8" customFormat="1" x14ac:dyDescent="0.35"/>
    <row r="65532" s="8" customFormat="1" x14ac:dyDescent="0.35"/>
    <row r="65533" s="8" customFormat="1" x14ac:dyDescent="0.35"/>
    <row r="65534" s="8" customFormat="1" x14ac:dyDescent="0.35"/>
    <row r="65535" s="8" customFormat="1" x14ac:dyDescent="0.35"/>
    <row r="65536" s="8" customFormat="1" x14ac:dyDescent="0.35"/>
    <row r="65537" s="8" customFormat="1" x14ac:dyDescent="0.35"/>
    <row r="65538" s="8" customFormat="1" x14ac:dyDescent="0.35"/>
    <row r="65539" s="8" customFormat="1" x14ac:dyDescent="0.35"/>
    <row r="65540" s="8" customFormat="1" x14ac:dyDescent="0.35"/>
    <row r="65541" s="8" customFormat="1" x14ac:dyDescent="0.35"/>
    <row r="65542" s="8" customFormat="1" x14ac:dyDescent="0.35"/>
    <row r="65543" s="8" customFormat="1" x14ac:dyDescent="0.35"/>
    <row r="65544" s="8" customFormat="1" x14ac:dyDescent="0.35"/>
    <row r="65545" s="8" customFormat="1" x14ac:dyDescent="0.35"/>
    <row r="65546" s="8" customFormat="1" x14ac:dyDescent="0.35"/>
    <row r="65547" s="8" customFormat="1" x14ac:dyDescent="0.35"/>
    <row r="65548" s="8" customFormat="1" x14ac:dyDescent="0.35"/>
    <row r="65549" s="8" customFormat="1" x14ac:dyDescent="0.35"/>
    <row r="65550" s="8" customFormat="1" x14ac:dyDescent="0.35"/>
    <row r="65551" s="8" customFormat="1" x14ac:dyDescent="0.35"/>
    <row r="65552" s="8" customFormat="1" x14ac:dyDescent="0.35"/>
    <row r="65553" s="8" customFormat="1" x14ac:dyDescent="0.35"/>
    <row r="65554" s="8" customFormat="1" x14ac:dyDescent="0.35"/>
    <row r="65555" s="8" customFormat="1" x14ac:dyDescent="0.35"/>
    <row r="65556" s="8" customFormat="1" x14ac:dyDescent="0.35"/>
    <row r="65557" s="8" customFormat="1" x14ac:dyDescent="0.35"/>
    <row r="65558" s="8" customFormat="1" x14ac:dyDescent="0.35"/>
    <row r="65559" s="8" customFormat="1" x14ac:dyDescent="0.35"/>
    <row r="65560" s="8" customFormat="1" x14ac:dyDescent="0.35"/>
    <row r="65561" s="8" customFormat="1" x14ac:dyDescent="0.35"/>
    <row r="65562" s="8" customFormat="1" x14ac:dyDescent="0.35"/>
    <row r="65563" s="8" customFormat="1" x14ac:dyDescent="0.35"/>
    <row r="65564" s="8" customFormat="1" x14ac:dyDescent="0.35"/>
    <row r="65565" s="8" customFormat="1" x14ac:dyDescent="0.35"/>
    <row r="65566" s="8" customFormat="1" x14ac:dyDescent="0.35"/>
    <row r="65567" s="8" customFormat="1" x14ac:dyDescent="0.35"/>
    <row r="65568" s="8" customFormat="1" x14ac:dyDescent="0.35"/>
    <row r="65569" s="8" customFormat="1" x14ac:dyDescent="0.35"/>
    <row r="65570" s="8" customFormat="1" x14ac:dyDescent="0.35"/>
    <row r="65571" s="8" customFormat="1" x14ac:dyDescent="0.35"/>
    <row r="65572" s="8" customFormat="1" x14ac:dyDescent="0.35"/>
    <row r="65573" s="8" customFormat="1" x14ac:dyDescent="0.35"/>
    <row r="65574" s="8" customFormat="1" x14ac:dyDescent="0.35"/>
    <row r="65575" s="8" customFormat="1" x14ac:dyDescent="0.35"/>
    <row r="65576" s="8" customFormat="1" x14ac:dyDescent="0.35"/>
    <row r="65577" s="8" customFormat="1" x14ac:dyDescent="0.35"/>
    <row r="65578" s="8" customFormat="1" x14ac:dyDescent="0.35"/>
    <row r="65579" s="8" customFormat="1" x14ac:dyDescent="0.35"/>
    <row r="65580" s="8" customFormat="1" x14ac:dyDescent="0.35"/>
    <row r="65581" s="8" customFormat="1" x14ac:dyDescent="0.35"/>
    <row r="65582" s="8" customFormat="1" x14ac:dyDescent="0.35"/>
    <row r="65583" s="8" customFormat="1" x14ac:dyDescent="0.35"/>
    <row r="65584" s="8" customFormat="1" x14ac:dyDescent="0.35"/>
    <row r="65585" s="8" customFormat="1" x14ac:dyDescent="0.35"/>
    <row r="65586" s="8" customFormat="1" x14ac:dyDescent="0.35"/>
    <row r="65587" s="8" customFormat="1" x14ac:dyDescent="0.35"/>
    <row r="65588" s="8" customFormat="1" x14ac:dyDescent="0.35"/>
    <row r="65589" s="8" customFormat="1" x14ac:dyDescent="0.35"/>
    <row r="65590" s="8" customFormat="1" x14ac:dyDescent="0.35"/>
    <row r="65591" s="8" customFormat="1" x14ac:dyDescent="0.35"/>
    <row r="65592" s="8" customFormat="1" x14ac:dyDescent="0.35"/>
    <row r="65593" s="8" customFormat="1" x14ac:dyDescent="0.35"/>
    <row r="65594" s="8" customFormat="1" x14ac:dyDescent="0.35"/>
    <row r="65595" s="8" customFormat="1" x14ac:dyDescent="0.35"/>
    <row r="65596" s="8" customFormat="1" x14ac:dyDescent="0.35"/>
    <row r="65597" s="8" customFormat="1" x14ac:dyDescent="0.35"/>
    <row r="65598" s="8" customFormat="1" x14ac:dyDescent="0.35"/>
    <row r="65599" s="8" customFormat="1" x14ac:dyDescent="0.35"/>
    <row r="65600" s="8" customFormat="1" x14ac:dyDescent="0.35"/>
    <row r="65601" s="8" customFormat="1" x14ac:dyDescent="0.35"/>
    <row r="65602" s="8" customFormat="1" x14ac:dyDescent="0.35"/>
    <row r="65603" s="8" customFormat="1" x14ac:dyDescent="0.35"/>
    <row r="65604" s="8" customFormat="1" x14ac:dyDescent="0.35"/>
    <row r="65605" s="8" customFormat="1" x14ac:dyDescent="0.35"/>
    <row r="65606" s="8" customFormat="1" x14ac:dyDescent="0.35"/>
    <row r="65607" s="8" customFormat="1" x14ac:dyDescent="0.35"/>
    <row r="65608" s="8" customFormat="1" x14ac:dyDescent="0.35"/>
    <row r="65609" s="8" customFormat="1" x14ac:dyDescent="0.35"/>
    <row r="65610" s="8" customFormat="1" x14ac:dyDescent="0.35"/>
    <row r="65611" s="8" customFormat="1" x14ac:dyDescent="0.35"/>
    <row r="65612" s="8" customFormat="1" x14ac:dyDescent="0.35"/>
    <row r="65613" s="8" customFormat="1" x14ac:dyDescent="0.35"/>
    <row r="65614" s="8" customFormat="1" x14ac:dyDescent="0.35"/>
    <row r="65615" s="8" customFormat="1" x14ac:dyDescent="0.35"/>
    <row r="65616" s="8" customFormat="1" x14ac:dyDescent="0.35"/>
    <row r="65617" s="8" customFormat="1" x14ac:dyDescent="0.35"/>
    <row r="65618" s="8" customFormat="1" x14ac:dyDescent="0.35"/>
    <row r="65619" s="8" customFormat="1" x14ac:dyDescent="0.35"/>
    <row r="65620" s="8" customFormat="1" x14ac:dyDescent="0.35"/>
    <row r="65621" s="8" customFormat="1" x14ac:dyDescent="0.35"/>
    <row r="65622" s="8" customFormat="1" x14ac:dyDescent="0.35"/>
    <row r="65623" s="8" customFormat="1" x14ac:dyDescent="0.35"/>
    <row r="65624" s="8" customFormat="1" x14ac:dyDescent="0.35"/>
    <row r="65625" s="8" customFormat="1" x14ac:dyDescent="0.35"/>
    <row r="65626" s="8" customFormat="1" x14ac:dyDescent="0.35"/>
    <row r="65627" s="8" customFormat="1" x14ac:dyDescent="0.35"/>
    <row r="65628" s="8" customFormat="1" x14ac:dyDescent="0.35"/>
    <row r="65629" s="8" customFormat="1" x14ac:dyDescent="0.35"/>
    <row r="65630" s="8" customFormat="1" x14ac:dyDescent="0.35"/>
    <row r="65631" s="8" customFormat="1" x14ac:dyDescent="0.35"/>
    <row r="65632" s="8" customFormat="1" x14ac:dyDescent="0.35"/>
    <row r="65633" s="8" customFormat="1" x14ac:dyDescent="0.35"/>
    <row r="65634" s="8" customFormat="1" x14ac:dyDescent="0.35"/>
    <row r="65635" s="8" customFormat="1" x14ac:dyDescent="0.35"/>
    <row r="65636" s="8" customFormat="1" x14ac:dyDescent="0.35"/>
    <row r="65637" s="8" customFormat="1" x14ac:dyDescent="0.35"/>
    <row r="65638" s="8" customFormat="1" x14ac:dyDescent="0.35"/>
    <row r="65639" s="8" customFormat="1" x14ac:dyDescent="0.35"/>
    <row r="65640" s="8" customFormat="1" x14ac:dyDescent="0.35"/>
    <row r="65641" s="8" customFormat="1" x14ac:dyDescent="0.35"/>
    <row r="65642" s="8" customFormat="1" x14ac:dyDescent="0.35"/>
    <row r="65643" s="8" customFormat="1" x14ac:dyDescent="0.35"/>
    <row r="65644" s="8" customFormat="1" x14ac:dyDescent="0.35"/>
    <row r="65645" s="8" customFormat="1" x14ac:dyDescent="0.35"/>
    <row r="65646" s="8" customFormat="1" x14ac:dyDescent="0.35"/>
    <row r="65647" s="8" customFormat="1" x14ac:dyDescent="0.35"/>
    <row r="65648" s="8" customFormat="1" x14ac:dyDescent="0.35"/>
    <row r="65649" s="8" customFormat="1" x14ac:dyDescent="0.35"/>
    <row r="65650" s="8" customFormat="1" x14ac:dyDescent="0.35"/>
    <row r="65651" s="8" customFormat="1" x14ac:dyDescent="0.35"/>
    <row r="65652" s="8" customFormat="1" x14ac:dyDescent="0.35"/>
    <row r="65653" s="8" customFormat="1" x14ac:dyDescent="0.35"/>
    <row r="65654" s="8" customFormat="1" x14ac:dyDescent="0.35"/>
    <row r="65655" s="8" customFormat="1" x14ac:dyDescent="0.35"/>
    <row r="65656" s="8" customFormat="1" x14ac:dyDescent="0.35"/>
    <row r="65657" s="8" customFormat="1" x14ac:dyDescent="0.35"/>
    <row r="65658" s="8" customFormat="1" x14ac:dyDescent="0.35"/>
    <row r="65659" s="8" customFormat="1" x14ac:dyDescent="0.35"/>
    <row r="65660" s="8" customFormat="1" x14ac:dyDescent="0.35"/>
    <row r="65661" s="8" customFormat="1" x14ac:dyDescent="0.35"/>
    <row r="65662" s="8" customFormat="1" x14ac:dyDescent="0.35"/>
    <row r="65663" s="8" customFormat="1" x14ac:dyDescent="0.35"/>
    <row r="65664" s="8" customFormat="1" x14ac:dyDescent="0.35"/>
    <row r="65665" s="8" customFormat="1" x14ac:dyDescent="0.35"/>
    <row r="65666" s="8" customFormat="1" x14ac:dyDescent="0.35"/>
    <row r="65667" s="8" customFormat="1" x14ac:dyDescent="0.35"/>
    <row r="65668" s="8" customFormat="1" x14ac:dyDescent="0.35"/>
    <row r="65669" s="8" customFormat="1" x14ac:dyDescent="0.35"/>
    <row r="65670" s="8" customFormat="1" x14ac:dyDescent="0.35"/>
    <row r="65671" s="8" customFormat="1" x14ac:dyDescent="0.35"/>
    <row r="65672" s="8" customFormat="1" x14ac:dyDescent="0.35"/>
    <row r="65673" s="8" customFormat="1" x14ac:dyDescent="0.35"/>
    <row r="65674" s="8" customFormat="1" x14ac:dyDescent="0.35"/>
    <row r="65675" s="8" customFormat="1" x14ac:dyDescent="0.35"/>
    <row r="65676" s="8" customFormat="1" x14ac:dyDescent="0.35"/>
    <row r="65677" s="8" customFormat="1" x14ac:dyDescent="0.35"/>
    <row r="65678" s="8" customFormat="1" x14ac:dyDescent="0.35"/>
    <row r="65679" s="8" customFormat="1" x14ac:dyDescent="0.35"/>
    <row r="65680" s="8" customFormat="1" x14ac:dyDescent="0.35"/>
    <row r="65681" s="8" customFormat="1" x14ac:dyDescent="0.35"/>
    <row r="65682" s="8" customFormat="1" x14ac:dyDescent="0.35"/>
    <row r="65683" s="8" customFormat="1" x14ac:dyDescent="0.35"/>
    <row r="65684" s="8" customFormat="1" x14ac:dyDescent="0.35"/>
    <row r="65685" s="8" customFormat="1" x14ac:dyDescent="0.35"/>
    <row r="65686" s="8" customFormat="1" x14ac:dyDescent="0.35"/>
    <row r="65687" s="8" customFormat="1" x14ac:dyDescent="0.35"/>
    <row r="65688" s="8" customFormat="1" x14ac:dyDescent="0.35"/>
    <row r="65689" s="8" customFormat="1" x14ac:dyDescent="0.35"/>
    <row r="65690" s="8" customFormat="1" x14ac:dyDescent="0.35"/>
    <row r="65691" s="8" customFormat="1" x14ac:dyDescent="0.35"/>
    <row r="65692" s="8" customFormat="1" x14ac:dyDescent="0.35"/>
    <row r="65693" s="8" customFormat="1" x14ac:dyDescent="0.35"/>
    <row r="65694" s="8" customFormat="1" x14ac:dyDescent="0.35"/>
    <row r="65695" s="8" customFormat="1" x14ac:dyDescent="0.35"/>
    <row r="65696" s="8" customFormat="1" x14ac:dyDescent="0.35"/>
    <row r="65697" s="8" customFormat="1" x14ac:dyDescent="0.35"/>
    <row r="65698" s="8" customFormat="1" x14ac:dyDescent="0.35"/>
    <row r="65699" s="8" customFormat="1" x14ac:dyDescent="0.35"/>
    <row r="65700" s="8" customFormat="1" x14ac:dyDescent="0.35"/>
    <row r="65701" s="8" customFormat="1" x14ac:dyDescent="0.35"/>
    <row r="65702" s="8" customFormat="1" x14ac:dyDescent="0.35"/>
    <row r="65703" s="8" customFormat="1" x14ac:dyDescent="0.35"/>
    <row r="65704" s="8" customFormat="1" x14ac:dyDescent="0.35"/>
    <row r="65705" s="8" customFormat="1" x14ac:dyDescent="0.35"/>
    <row r="65706" s="8" customFormat="1" x14ac:dyDescent="0.35"/>
    <row r="65707" s="8" customFormat="1" x14ac:dyDescent="0.35"/>
    <row r="65708" s="8" customFormat="1" x14ac:dyDescent="0.35"/>
    <row r="65709" s="8" customFormat="1" x14ac:dyDescent="0.35"/>
    <row r="65710" s="8" customFormat="1" x14ac:dyDescent="0.35"/>
    <row r="65711" s="8" customFormat="1" x14ac:dyDescent="0.35"/>
    <row r="65712" s="8" customFormat="1" x14ac:dyDescent="0.35"/>
    <row r="65713" s="8" customFormat="1" x14ac:dyDescent="0.35"/>
    <row r="65714" s="8" customFormat="1" x14ac:dyDescent="0.35"/>
    <row r="65715" s="8" customFormat="1" x14ac:dyDescent="0.35"/>
    <row r="65716" s="8" customFormat="1" x14ac:dyDescent="0.35"/>
    <row r="65717" s="8" customFormat="1" x14ac:dyDescent="0.35"/>
    <row r="65718" s="8" customFormat="1" x14ac:dyDescent="0.35"/>
    <row r="65719" s="8" customFormat="1" x14ac:dyDescent="0.35"/>
    <row r="65720" s="8" customFormat="1" x14ac:dyDescent="0.35"/>
    <row r="65721" s="8" customFormat="1" x14ac:dyDescent="0.35"/>
    <row r="65722" s="8" customFormat="1" x14ac:dyDescent="0.35"/>
    <row r="65723" s="8" customFormat="1" x14ac:dyDescent="0.35"/>
    <row r="65724" s="8" customFormat="1" x14ac:dyDescent="0.35"/>
    <row r="65725" s="8" customFormat="1" x14ac:dyDescent="0.35"/>
    <row r="65726" s="8" customFormat="1" x14ac:dyDescent="0.35"/>
    <row r="65727" s="8" customFormat="1" x14ac:dyDescent="0.35"/>
    <row r="65728" s="8" customFormat="1" x14ac:dyDescent="0.35"/>
    <row r="65729" s="8" customFormat="1" x14ac:dyDescent="0.35"/>
    <row r="65730" s="8" customFormat="1" x14ac:dyDescent="0.35"/>
    <row r="65731" s="8" customFormat="1" x14ac:dyDescent="0.35"/>
    <row r="65732" s="8" customFormat="1" x14ac:dyDescent="0.35"/>
    <row r="65733" s="8" customFormat="1" x14ac:dyDescent="0.35"/>
    <row r="65734" s="8" customFormat="1" x14ac:dyDescent="0.35"/>
    <row r="65735" s="8" customFormat="1" x14ac:dyDescent="0.35"/>
    <row r="65736" s="8" customFormat="1" x14ac:dyDescent="0.35"/>
    <row r="65737" s="8" customFormat="1" x14ac:dyDescent="0.35"/>
    <row r="65738" s="8" customFormat="1" x14ac:dyDescent="0.35"/>
    <row r="65739" s="8" customFormat="1" x14ac:dyDescent="0.35"/>
    <row r="65740" s="8" customFormat="1" x14ac:dyDescent="0.35"/>
    <row r="65741" s="8" customFormat="1" x14ac:dyDescent="0.35"/>
    <row r="65742" s="8" customFormat="1" x14ac:dyDescent="0.35"/>
    <row r="65743" s="8" customFormat="1" x14ac:dyDescent="0.35"/>
    <row r="65744" s="8" customFormat="1" x14ac:dyDescent="0.35"/>
    <row r="65745" s="8" customFormat="1" x14ac:dyDescent="0.35"/>
    <row r="65746" s="8" customFormat="1" x14ac:dyDescent="0.35"/>
    <row r="65747" s="8" customFormat="1" x14ac:dyDescent="0.35"/>
    <row r="65748" s="8" customFormat="1" x14ac:dyDescent="0.35"/>
    <row r="65749" s="8" customFormat="1" x14ac:dyDescent="0.35"/>
    <row r="65750" s="8" customFormat="1" x14ac:dyDescent="0.35"/>
    <row r="65751" s="8" customFormat="1" x14ac:dyDescent="0.35"/>
    <row r="65752" s="8" customFormat="1" x14ac:dyDescent="0.35"/>
    <row r="65753" s="8" customFormat="1" x14ac:dyDescent="0.35"/>
    <row r="65754" s="8" customFormat="1" x14ac:dyDescent="0.35"/>
    <row r="65755" s="8" customFormat="1" x14ac:dyDescent="0.35"/>
    <row r="65756" s="8" customFormat="1" x14ac:dyDescent="0.35"/>
    <row r="65757" s="8" customFormat="1" x14ac:dyDescent="0.35"/>
    <row r="65758" s="8" customFormat="1" x14ac:dyDescent="0.35"/>
    <row r="65759" s="8" customFormat="1" x14ac:dyDescent="0.35"/>
    <row r="65760" s="8" customFormat="1" x14ac:dyDescent="0.35"/>
    <row r="65761" s="8" customFormat="1" x14ac:dyDescent="0.35"/>
    <row r="65762" s="8" customFormat="1" x14ac:dyDescent="0.35"/>
    <row r="65763" s="8" customFormat="1" x14ac:dyDescent="0.35"/>
    <row r="65764" s="8" customFormat="1" x14ac:dyDescent="0.35"/>
    <row r="65765" s="8" customFormat="1" x14ac:dyDescent="0.35"/>
    <row r="65766" s="8" customFormat="1" x14ac:dyDescent="0.35"/>
    <row r="65767" s="8" customFormat="1" x14ac:dyDescent="0.35"/>
    <row r="65768" s="8" customFormat="1" x14ac:dyDescent="0.35"/>
    <row r="65769" s="8" customFormat="1" x14ac:dyDescent="0.35"/>
    <row r="65770" s="8" customFormat="1" x14ac:dyDescent="0.35"/>
    <row r="65771" s="8" customFormat="1" x14ac:dyDescent="0.35"/>
    <row r="65772" s="8" customFormat="1" x14ac:dyDescent="0.35"/>
    <row r="65773" s="8" customFormat="1" x14ac:dyDescent="0.35"/>
    <row r="65774" s="8" customFormat="1" x14ac:dyDescent="0.35"/>
    <row r="65775" s="8" customFormat="1" x14ac:dyDescent="0.35"/>
    <row r="65776" s="8" customFormat="1" x14ac:dyDescent="0.35"/>
    <row r="65777" s="8" customFormat="1" x14ac:dyDescent="0.35"/>
    <row r="65778" s="8" customFormat="1" x14ac:dyDescent="0.35"/>
    <row r="65779" s="8" customFormat="1" x14ac:dyDescent="0.35"/>
    <row r="65780" s="8" customFormat="1" x14ac:dyDescent="0.35"/>
    <row r="65781" s="8" customFormat="1" x14ac:dyDescent="0.35"/>
    <row r="65782" s="8" customFormat="1" x14ac:dyDescent="0.35"/>
    <row r="65783" s="8" customFormat="1" x14ac:dyDescent="0.35"/>
    <row r="65784" s="8" customFormat="1" x14ac:dyDescent="0.35"/>
    <row r="65785" s="8" customFormat="1" x14ac:dyDescent="0.35"/>
    <row r="65786" s="8" customFormat="1" x14ac:dyDescent="0.35"/>
    <row r="65787" s="8" customFormat="1" x14ac:dyDescent="0.35"/>
    <row r="65788" s="8" customFormat="1" x14ac:dyDescent="0.35"/>
    <row r="65789" s="8" customFormat="1" x14ac:dyDescent="0.35"/>
    <row r="65790" s="8" customFormat="1" x14ac:dyDescent="0.35"/>
    <row r="65791" s="8" customFormat="1" x14ac:dyDescent="0.35"/>
    <row r="65792" s="8" customFormat="1" x14ac:dyDescent="0.35"/>
    <row r="65793" s="8" customFormat="1" x14ac:dyDescent="0.35"/>
    <row r="65794" s="8" customFormat="1" x14ac:dyDescent="0.35"/>
    <row r="65795" s="8" customFormat="1" x14ac:dyDescent="0.35"/>
    <row r="65796" s="8" customFormat="1" x14ac:dyDescent="0.35"/>
    <row r="65797" s="8" customFormat="1" x14ac:dyDescent="0.35"/>
    <row r="65798" s="8" customFormat="1" x14ac:dyDescent="0.35"/>
    <row r="65799" s="8" customFormat="1" x14ac:dyDescent="0.35"/>
    <row r="65800" s="8" customFormat="1" x14ac:dyDescent="0.35"/>
    <row r="65801" s="8" customFormat="1" x14ac:dyDescent="0.35"/>
    <row r="65802" s="8" customFormat="1" x14ac:dyDescent="0.35"/>
    <row r="65803" s="8" customFormat="1" x14ac:dyDescent="0.35"/>
    <row r="65804" s="8" customFormat="1" x14ac:dyDescent="0.35"/>
    <row r="65805" s="8" customFormat="1" x14ac:dyDescent="0.35"/>
    <row r="65806" s="8" customFormat="1" x14ac:dyDescent="0.35"/>
    <row r="65807" s="8" customFormat="1" x14ac:dyDescent="0.35"/>
    <row r="65808" s="8" customFormat="1" x14ac:dyDescent="0.35"/>
    <row r="65809" s="8" customFormat="1" x14ac:dyDescent="0.35"/>
    <row r="65810" s="8" customFormat="1" x14ac:dyDescent="0.35"/>
    <row r="65811" s="8" customFormat="1" x14ac:dyDescent="0.35"/>
    <row r="65812" s="8" customFormat="1" x14ac:dyDescent="0.35"/>
    <row r="65813" s="8" customFormat="1" x14ac:dyDescent="0.35"/>
    <row r="65814" s="8" customFormat="1" x14ac:dyDescent="0.35"/>
    <row r="65815" s="8" customFormat="1" x14ac:dyDescent="0.35"/>
    <row r="65816" s="8" customFormat="1" x14ac:dyDescent="0.35"/>
    <row r="65817" s="8" customFormat="1" x14ac:dyDescent="0.35"/>
    <row r="65818" s="8" customFormat="1" x14ac:dyDescent="0.35"/>
    <row r="65819" s="8" customFormat="1" x14ac:dyDescent="0.35"/>
    <row r="65820" s="8" customFormat="1" x14ac:dyDescent="0.35"/>
    <row r="65821" s="8" customFormat="1" x14ac:dyDescent="0.35"/>
    <row r="65822" s="8" customFormat="1" x14ac:dyDescent="0.35"/>
    <row r="65823" s="8" customFormat="1" x14ac:dyDescent="0.35"/>
    <row r="65824" s="8" customFormat="1" x14ac:dyDescent="0.35"/>
    <row r="65825" s="8" customFormat="1" x14ac:dyDescent="0.35"/>
    <row r="65826" s="8" customFormat="1" x14ac:dyDescent="0.35"/>
    <row r="65827" s="8" customFormat="1" x14ac:dyDescent="0.35"/>
    <row r="65828" s="8" customFormat="1" x14ac:dyDescent="0.35"/>
    <row r="65829" s="8" customFormat="1" x14ac:dyDescent="0.35"/>
    <row r="65830" s="8" customFormat="1" x14ac:dyDescent="0.35"/>
    <row r="65831" s="8" customFormat="1" x14ac:dyDescent="0.35"/>
    <row r="65832" s="8" customFormat="1" x14ac:dyDescent="0.35"/>
    <row r="65833" s="8" customFormat="1" x14ac:dyDescent="0.35"/>
    <row r="65834" s="8" customFormat="1" x14ac:dyDescent="0.35"/>
    <row r="65835" s="8" customFormat="1" x14ac:dyDescent="0.35"/>
    <row r="65836" s="8" customFormat="1" x14ac:dyDescent="0.35"/>
    <row r="65837" s="8" customFormat="1" x14ac:dyDescent="0.35"/>
    <row r="65838" s="8" customFormat="1" x14ac:dyDescent="0.35"/>
    <row r="65839" s="8" customFormat="1" x14ac:dyDescent="0.35"/>
    <row r="65840" s="8" customFormat="1" x14ac:dyDescent="0.35"/>
    <row r="65841" s="8" customFormat="1" x14ac:dyDescent="0.35"/>
    <row r="65842" s="8" customFormat="1" x14ac:dyDescent="0.35"/>
    <row r="65843" s="8" customFormat="1" x14ac:dyDescent="0.35"/>
    <row r="65844" s="8" customFormat="1" x14ac:dyDescent="0.35"/>
    <row r="65845" s="8" customFormat="1" x14ac:dyDescent="0.35"/>
    <row r="65846" s="8" customFormat="1" x14ac:dyDescent="0.35"/>
    <row r="65847" s="8" customFormat="1" x14ac:dyDescent="0.35"/>
    <row r="65848" s="8" customFormat="1" x14ac:dyDescent="0.35"/>
    <row r="65849" s="8" customFormat="1" x14ac:dyDescent="0.35"/>
    <row r="65850" s="8" customFormat="1" x14ac:dyDescent="0.35"/>
    <row r="65851" s="8" customFormat="1" x14ac:dyDescent="0.35"/>
    <row r="65852" s="8" customFormat="1" x14ac:dyDescent="0.35"/>
    <row r="65853" s="8" customFormat="1" x14ac:dyDescent="0.35"/>
    <row r="65854" s="8" customFormat="1" x14ac:dyDescent="0.35"/>
    <row r="65855" s="8" customFormat="1" x14ac:dyDescent="0.35"/>
    <row r="65856" s="8" customFormat="1" x14ac:dyDescent="0.35"/>
    <row r="65857" s="8" customFormat="1" x14ac:dyDescent="0.35"/>
    <row r="65858" s="8" customFormat="1" x14ac:dyDescent="0.35"/>
    <row r="65859" s="8" customFormat="1" x14ac:dyDescent="0.35"/>
    <row r="65860" s="8" customFormat="1" x14ac:dyDescent="0.35"/>
    <row r="65861" s="8" customFormat="1" x14ac:dyDescent="0.35"/>
    <row r="65862" s="8" customFormat="1" x14ac:dyDescent="0.35"/>
    <row r="65863" s="8" customFormat="1" x14ac:dyDescent="0.35"/>
    <row r="65864" s="8" customFormat="1" x14ac:dyDescent="0.35"/>
    <row r="65865" s="8" customFormat="1" x14ac:dyDescent="0.35"/>
    <row r="65866" s="8" customFormat="1" x14ac:dyDescent="0.35"/>
    <row r="65867" s="8" customFormat="1" x14ac:dyDescent="0.35"/>
    <row r="65868" s="8" customFormat="1" x14ac:dyDescent="0.35"/>
    <row r="65869" s="8" customFormat="1" x14ac:dyDescent="0.35"/>
    <row r="65870" s="8" customFormat="1" x14ac:dyDescent="0.35"/>
    <row r="65871" s="8" customFormat="1" x14ac:dyDescent="0.35"/>
    <row r="65872" s="8" customFormat="1" x14ac:dyDescent="0.35"/>
    <row r="65873" s="8" customFormat="1" x14ac:dyDescent="0.35"/>
    <row r="65874" s="8" customFormat="1" x14ac:dyDescent="0.35"/>
    <row r="65875" s="8" customFormat="1" x14ac:dyDescent="0.35"/>
    <row r="65876" s="8" customFormat="1" x14ac:dyDescent="0.35"/>
    <row r="65877" s="8" customFormat="1" x14ac:dyDescent="0.35"/>
    <row r="65878" s="8" customFormat="1" x14ac:dyDescent="0.35"/>
    <row r="65879" s="8" customFormat="1" x14ac:dyDescent="0.35"/>
    <row r="65880" s="8" customFormat="1" x14ac:dyDescent="0.35"/>
    <row r="65881" s="8" customFormat="1" x14ac:dyDescent="0.35"/>
    <row r="65882" s="8" customFormat="1" x14ac:dyDescent="0.35"/>
    <row r="65883" s="8" customFormat="1" x14ac:dyDescent="0.35"/>
    <row r="65884" s="8" customFormat="1" x14ac:dyDescent="0.35"/>
    <row r="65885" s="8" customFormat="1" x14ac:dyDescent="0.35"/>
    <row r="65886" s="8" customFormat="1" x14ac:dyDescent="0.35"/>
    <row r="65887" s="8" customFormat="1" x14ac:dyDescent="0.35"/>
    <row r="65888" s="8" customFormat="1" x14ac:dyDescent="0.35"/>
    <row r="65889" s="8" customFormat="1" x14ac:dyDescent="0.35"/>
    <row r="65890" s="8" customFormat="1" x14ac:dyDescent="0.35"/>
    <row r="65891" s="8" customFormat="1" x14ac:dyDescent="0.35"/>
    <row r="65892" s="8" customFormat="1" x14ac:dyDescent="0.35"/>
    <row r="65893" s="8" customFormat="1" x14ac:dyDescent="0.35"/>
    <row r="65894" s="8" customFormat="1" x14ac:dyDescent="0.35"/>
    <row r="65895" s="8" customFormat="1" x14ac:dyDescent="0.35"/>
    <row r="65896" s="8" customFormat="1" x14ac:dyDescent="0.35"/>
    <row r="65897" s="8" customFormat="1" x14ac:dyDescent="0.35"/>
    <row r="65898" s="8" customFormat="1" x14ac:dyDescent="0.35"/>
    <row r="65899" s="8" customFormat="1" x14ac:dyDescent="0.35"/>
    <row r="65900" s="8" customFormat="1" x14ac:dyDescent="0.35"/>
    <row r="65901" s="8" customFormat="1" x14ac:dyDescent="0.35"/>
    <row r="65902" s="8" customFormat="1" x14ac:dyDescent="0.35"/>
    <row r="65903" s="8" customFormat="1" x14ac:dyDescent="0.35"/>
    <row r="65904" s="8" customFormat="1" x14ac:dyDescent="0.35"/>
    <row r="65905" s="8" customFormat="1" x14ac:dyDescent="0.35"/>
    <row r="65906" s="8" customFormat="1" x14ac:dyDescent="0.35"/>
    <row r="65907" s="8" customFormat="1" x14ac:dyDescent="0.35"/>
    <row r="65908" s="8" customFormat="1" x14ac:dyDescent="0.35"/>
    <row r="65909" s="8" customFormat="1" x14ac:dyDescent="0.35"/>
    <row r="65910" s="8" customFormat="1" x14ac:dyDescent="0.35"/>
    <row r="65911" s="8" customFormat="1" x14ac:dyDescent="0.35"/>
    <row r="65912" s="8" customFormat="1" x14ac:dyDescent="0.35"/>
    <row r="65913" s="8" customFormat="1" x14ac:dyDescent="0.35"/>
    <row r="65914" s="8" customFormat="1" x14ac:dyDescent="0.35"/>
    <row r="65915" s="8" customFormat="1" x14ac:dyDescent="0.35"/>
    <row r="65916" s="8" customFormat="1" x14ac:dyDescent="0.35"/>
    <row r="65917" s="8" customFormat="1" x14ac:dyDescent="0.35"/>
    <row r="65918" s="8" customFormat="1" x14ac:dyDescent="0.35"/>
    <row r="65919" s="8" customFormat="1" x14ac:dyDescent="0.35"/>
    <row r="65920" s="8" customFormat="1" x14ac:dyDescent="0.35"/>
    <row r="65921" s="8" customFormat="1" x14ac:dyDescent="0.35"/>
    <row r="65922" s="8" customFormat="1" x14ac:dyDescent="0.35"/>
    <row r="65923" s="8" customFormat="1" x14ac:dyDescent="0.35"/>
    <row r="65924" s="8" customFormat="1" x14ac:dyDescent="0.35"/>
    <row r="65925" s="8" customFormat="1" x14ac:dyDescent="0.35"/>
    <row r="65926" s="8" customFormat="1" x14ac:dyDescent="0.35"/>
    <row r="65927" s="8" customFormat="1" x14ac:dyDescent="0.35"/>
    <row r="65928" s="8" customFormat="1" x14ac:dyDescent="0.35"/>
    <row r="65929" s="8" customFormat="1" x14ac:dyDescent="0.35"/>
    <row r="65930" s="8" customFormat="1" x14ac:dyDescent="0.35"/>
    <row r="65931" s="8" customFormat="1" x14ac:dyDescent="0.35"/>
    <row r="65932" s="8" customFormat="1" x14ac:dyDescent="0.35"/>
    <row r="65933" s="8" customFormat="1" x14ac:dyDescent="0.35"/>
    <row r="65934" s="8" customFormat="1" x14ac:dyDescent="0.35"/>
    <row r="65935" s="8" customFormat="1" x14ac:dyDescent="0.35"/>
    <row r="65936" s="8" customFormat="1" x14ac:dyDescent="0.35"/>
    <row r="65937" s="8" customFormat="1" x14ac:dyDescent="0.35"/>
    <row r="65938" s="8" customFormat="1" x14ac:dyDescent="0.35"/>
    <row r="65939" s="8" customFormat="1" x14ac:dyDescent="0.35"/>
    <row r="65940" s="8" customFormat="1" x14ac:dyDescent="0.35"/>
    <row r="65941" s="8" customFormat="1" x14ac:dyDescent="0.35"/>
    <row r="65942" s="8" customFormat="1" x14ac:dyDescent="0.35"/>
    <row r="65943" s="8" customFormat="1" x14ac:dyDescent="0.35"/>
    <row r="65944" s="8" customFormat="1" x14ac:dyDescent="0.35"/>
    <row r="65945" s="8" customFormat="1" x14ac:dyDescent="0.35"/>
    <row r="65946" s="8" customFormat="1" x14ac:dyDescent="0.35"/>
    <row r="65947" s="8" customFormat="1" x14ac:dyDescent="0.35"/>
    <row r="65948" s="8" customFormat="1" x14ac:dyDescent="0.35"/>
    <row r="65949" s="8" customFormat="1" x14ac:dyDescent="0.35"/>
    <row r="65950" s="8" customFormat="1" x14ac:dyDescent="0.35"/>
    <row r="65951" s="8" customFormat="1" x14ac:dyDescent="0.35"/>
    <row r="65952" s="8" customFormat="1" x14ac:dyDescent="0.35"/>
    <row r="65953" s="8" customFormat="1" x14ac:dyDescent="0.35"/>
    <row r="65954" s="8" customFormat="1" x14ac:dyDescent="0.35"/>
    <row r="65955" s="8" customFormat="1" x14ac:dyDescent="0.35"/>
    <row r="65956" s="8" customFormat="1" x14ac:dyDescent="0.35"/>
    <row r="65957" s="8" customFormat="1" x14ac:dyDescent="0.35"/>
    <row r="65958" s="8" customFormat="1" x14ac:dyDescent="0.35"/>
    <row r="65959" s="8" customFormat="1" x14ac:dyDescent="0.35"/>
    <row r="65960" s="8" customFormat="1" x14ac:dyDescent="0.35"/>
    <row r="65961" s="8" customFormat="1" x14ac:dyDescent="0.35"/>
    <row r="65962" s="8" customFormat="1" x14ac:dyDescent="0.35"/>
    <row r="65963" s="8" customFormat="1" x14ac:dyDescent="0.35"/>
    <row r="65964" s="8" customFormat="1" x14ac:dyDescent="0.35"/>
    <row r="65965" s="8" customFormat="1" x14ac:dyDescent="0.35"/>
    <row r="65966" s="8" customFormat="1" x14ac:dyDescent="0.35"/>
    <row r="65967" s="8" customFormat="1" x14ac:dyDescent="0.35"/>
    <row r="65968" s="8" customFormat="1" x14ac:dyDescent="0.35"/>
    <row r="65969" s="8" customFormat="1" x14ac:dyDescent="0.35"/>
    <row r="65970" s="8" customFormat="1" x14ac:dyDescent="0.35"/>
    <row r="65971" s="8" customFormat="1" x14ac:dyDescent="0.35"/>
    <row r="65972" s="8" customFormat="1" x14ac:dyDescent="0.35"/>
    <row r="65973" s="8" customFormat="1" x14ac:dyDescent="0.35"/>
    <row r="65974" s="8" customFormat="1" x14ac:dyDescent="0.35"/>
    <row r="65975" s="8" customFormat="1" x14ac:dyDescent="0.35"/>
    <row r="65976" s="8" customFormat="1" x14ac:dyDescent="0.35"/>
    <row r="65977" s="8" customFormat="1" x14ac:dyDescent="0.35"/>
    <row r="65978" s="8" customFormat="1" x14ac:dyDescent="0.35"/>
    <row r="65979" s="8" customFormat="1" x14ac:dyDescent="0.35"/>
    <row r="65980" s="8" customFormat="1" x14ac:dyDescent="0.35"/>
    <row r="65981" s="8" customFormat="1" x14ac:dyDescent="0.35"/>
    <row r="65982" s="8" customFormat="1" x14ac:dyDescent="0.35"/>
    <row r="65983" s="8" customFormat="1" x14ac:dyDescent="0.35"/>
    <row r="65984" s="8" customFormat="1" x14ac:dyDescent="0.35"/>
    <row r="65985" s="8" customFormat="1" x14ac:dyDescent="0.35"/>
    <row r="65986" s="8" customFormat="1" x14ac:dyDescent="0.35"/>
    <row r="65987" s="8" customFormat="1" x14ac:dyDescent="0.35"/>
    <row r="65988" s="8" customFormat="1" x14ac:dyDescent="0.35"/>
    <row r="65989" s="8" customFormat="1" x14ac:dyDescent="0.35"/>
    <row r="65990" s="8" customFormat="1" x14ac:dyDescent="0.35"/>
    <row r="65991" s="8" customFormat="1" x14ac:dyDescent="0.35"/>
    <row r="65992" s="8" customFormat="1" x14ac:dyDescent="0.35"/>
    <row r="65993" s="8" customFormat="1" x14ac:dyDescent="0.35"/>
    <row r="65994" s="8" customFormat="1" x14ac:dyDescent="0.35"/>
    <row r="65995" s="8" customFormat="1" x14ac:dyDescent="0.35"/>
    <row r="65996" s="8" customFormat="1" x14ac:dyDescent="0.35"/>
    <row r="65997" s="8" customFormat="1" x14ac:dyDescent="0.35"/>
    <row r="65998" s="8" customFormat="1" x14ac:dyDescent="0.35"/>
    <row r="65999" s="8" customFormat="1" x14ac:dyDescent="0.35"/>
    <row r="66000" s="8" customFormat="1" x14ac:dyDescent="0.35"/>
    <row r="66001" s="8" customFormat="1" x14ac:dyDescent="0.35"/>
    <row r="66002" s="8" customFormat="1" x14ac:dyDescent="0.35"/>
    <row r="66003" s="8" customFormat="1" x14ac:dyDescent="0.35"/>
    <row r="66004" s="8" customFormat="1" x14ac:dyDescent="0.35"/>
    <row r="66005" s="8" customFormat="1" x14ac:dyDescent="0.35"/>
    <row r="66006" s="8" customFormat="1" x14ac:dyDescent="0.35"/>
    <row r="66007" s="8" customFormat="1" x14ac:dyDescent="0.35"/>
    <row r="66008" s="8" customFormat="1" x14ac:dyDescent="0.35"/>
    <row r="66009" s="8" customFormat="1" x14ac:dyDescent="0.35"/>
    <row r="66010" s="8" customFormat="1" x14ac:dyDescent="0.35"/>
    <row r="66011" s="8" customFormat="1" x14ac:dyDescent="0.35"/>
    <row r="66012" s="8" customFormat="1" x14ac:dyDescent="0.35"/>
    <row r="66013" s="8" customFormat="1" x14ac:dyDescent="0.35"/>
    <row r="66014" s="8" customFormat="1" x14ac:dyDescent="0.35"/>
    <row r="66015" s="8" customFormat="1" x14ac:dyDescent="0.35"/>
    <row r="66016" s="8" customFormat="1" x14ac:dyDescent="0.35"/>
    <row r="66017" s="8" customFormat="1" x14ac:dyDescent="0.35"/>
    <row r="66018" s="8" customFormat="1" x14ac:dyDescent="0.35"/>
    <row r="66019" s="8" customFormat="1" x14ac:dyDescent="0.35"/>
    <row r="66020" s="8" customFormat="1" x14ac:dyDescent="0.35"/>
    <row r="66021" s="8" customFormat="1" x14ac:dyDescent="0.35"/>
    <row r="66022" s="8" customFormat="1" x14ac:dyDescent="0.35"/>
    <row r="66023" s="8" customFormat="1" x14ac:dyDescent="0.35"/>
    <row r="66024" s="8" customFormat="1" x14ac:dyDescent="0.35"/>
    <row r="66025" s="8" customFormat="1" x14ac:dyDescent="0.35"/>
    <row r="66026" s="8" customFormat="1" x14ac:dyDescent="0.35"/>
    <row r="66027" s="8" customFormat="1" x14ac:dyDescent="0.35"/>
    <row r="66028" s="8" customFormat="1" x14ac:dyDescent="0.35"/>
    <row r="66029" s="8" customFormat="1" x14ac:dyDescent="0.35"/>
    <row r="66030" s="8" customFormat="1" x14ac:dyDescent="0.35"/>
    <row r="66031" s="8" customFormat="1" x14ac:dyDescent="0.35"/>
    <row r="66032" s="8" customFormat="1" x14ac:dyDescent="0.35"/>
    <row r="66033" s="8" customFormat="1" x14ac:dyDescent="0.35"/>
    <row r="66034" s="8" customFormat="1" x14ac:dyDescent="0.35"/>
    <row r="66035" s="8" customFormat="1" x14ac:dyDescent="0.35"/>
    <row r="66036" s="8" customFormat="1" x14ac:dyDescent="0.35"/>
    <row r="66037" s="8" customFormat="1" x14ac:dyDescent="0.35"/>
    <row r="66038" s="8" customFormat="1" x14ac:dyDescent="0.35"/>
    <row r="66039" s="8" customFormat="1" x14ac:dyDescent="0.35"/>
    <row r="66040" s="8" customFormat="1" x14ac:dyDescent="0.35"/>
    <row r="66041" s="8" customFormat="1" x14ac:dyDescent="0.35"/>
    <row r="66042" s="8" customFormat="1" x14ac:dyDescent="0.35"/>
    <row r="66043" s="8" customFormat="1" x14ac:dyDescent="0.35"/>
    <row r="66044" s="8" customFormat="1" x14ac:dyDescent="0.35"/>
    <row r="66045" s="8" customFormat="1" x14ac:dyDescent="0.35"/>
    <row r="66046" s="8" customFormat="1" x14ac:dyDescent="0.35"/>
    <row r="66047" s="8" customFormat="1" x14ac:dyDescent="0.35"/>
    <row r="66048" s="8" customFormat="1" x14ac:dyDescent="0.35"/>
    <row r="66049" s="8" customFormat="1" x14ac:dyDescent="0.35"/>
    <row r="66050" s="8" customFormat="1" x14ac:dyDescent="0.35"/>
    <row r="66051" s="8" customFormat="1" x14ac:dyDescent="0.35"/>
    <row r="66052" s="8" customFormat="1" x14ac:dyDescent="0.35"/>
    <row r="66053" s="8" customFormat="1" x14ac:dyDescent="0.35"/>
    <row r="66054" s="8" customFormat="1" x14ac:dyDescent="0.35"/>
    <row r="66055" s="8" customFormat="1" x14ac:dyDescent="0.35"/>
    <row r="66056" s="8" customFormat="1" x14ac:dyDescent="0.35"/>
    <row r="66057" s="8" customFormat="1" x14ac:dyDescent="0.35"/>
    <row r="66058" s="8" customFormat="1" x14ac:dyDescent="0.35"/>
    <row r="66059" s="8" customFormat="1" x14ac:dyDescent="0.35"/>
    <row r="66060" s="8" customFormat="1" x14ac:dyDescent="0.35"/>
    <row r="66061" s="8" customFormat="1" x14ac:dyDescent="0.35"/>
    <row r="66062" s="8" customFormat="1" x14ac:dyDescent="0.35"/>
    <row r="66063" s="8" customFormat="1" x14ac:dyDescent="0.35"/>
    <row r="66064" s="8" customFormat="1" x14ac:dyDescent="0.35"/>
    <row r="66065" s="8" customFormat="1" x14ac:dyDescent="0.35"/>
    <row r="66066" s="8" customFormat="1" x14ac:dyDescent="0.35"/>
    <row r="66067" s="8" customFormat="1" x14ac:dyDescent="0.35"/>
    <row r="66068" s="8" customFormat="1" x14ac:dyDescent="0.35"/>
    <row r="66069" s="8" customFormat="1" x14ac:dyDescent="0.35"/>
    <row r="66070" s="8" customFormat="1" x14ac:dyDescent="0.35"/>
    <row r="66071" s="8" customFormat="1" x14ac:dyDescent="0.35"/>
    <row r="66072" s="8" customFormat="1" x14ac:dyDescent="0.35"/>
    <row r="66073" s="8" customFormat="1" x14ac:dyDescent="0.35"/>
    <row r="66074" s="8" customFormat="1" x14ac:dyDescent="0.35"/>
    <row r="66075" s="8" customFormat="1" x14ac:dyDescent="0.35"/>
    <row r="66076" s="8" customFormat="1" x14ac:dyDescent="0.35"/>
    <row r="66077" s="8" customFormat="1" x14ac:dyDescent="0.35"/>
    <row r="66078" s="8" customFormat="1" x14ac:dyDescent="0.35"/>
    <row r="66079" s="8" customFormat="1" x14ac:dyDescent="0.35"/>
    <row r="66080" s="8" customFormat="1" x14ac:dyDescent="0.35"/>
    <row r="66081" s="8" customFormat="1" x14ac:dyDescent="0.35"/>
    <row r="66082" s="8" customFormat="1" x14ac:dyDescent="0.35"/>
    <row r="66083" s="8" customFormat="1" x14ac:dyDescent="0.35"/>
    <row r="66084" s="8" customFormat="1" x14ac:dyDescent="0.35"/>
    <row r="66085" s="8" customFormat="1" x14ac:dyDescent="0.35"/>
    <row r="66086" s="8" customFormat="1" x14ac:dyDescent="0.35"/>
    <row r="66087" s="8" customFormat="1" x14ac:dyDescent="0.35"/>
    <row r="66088" s="8" customFormat="1" x14ac:dyDescent="0.35"/>
    <row r="66089" s="8" customFormat="1" x14ac:dyDescent="0.35"/>
    <row r="66090" s="8" customFormat="1" x14ac:dyDescent="0.35"/>
    <row r="66091" s="8" customFormat="1" x14ac:dyDescent="0.35"/>
    <row r="66092" s="8" customFormat="1" x14ac:dyDescent="0.35"/>
    <row r="66093" s="8" customFormat="1" x14ac:dyDescent="0.35"/>
    <row r="66094" s="8" customFormat="1" x14ac:dyDescent="0.35"/>
    <row r="66095" s="8" customFormat="1" x14ac:dyDescent="0.35"/>
    <row r="66096" s="8" customFormat="1" x14ac:dyDescent="0.35"/>
    <row r="66097" s="8" customFormat="1" x14ac:dyDescent="0.35"/>
    <row r="66098" s="8" customFormat="1" x14ac:dyDescent="0.35"/>
    <row r="66099" s="8" customFormat="1" x14ac:dyDescent="0.35"/>
    <row r="66100" s="8" customFormat="1" x14ac:dyDescent="0.35"/>
    <row r="66101" s="8" customFormat="1" x14ac:dyDescent="0.35"/>
    <row r="66102" s="8" customFormat="1" x14ac:dyDescent="0.35"/>
    <row r="66103" s="8" customFormat="1" x14ac:dyDescent="0.35"/>
    <row r="66104" s="8" customFormat="1" x14ac:dyDescent="0.35"/>
    <row r="66105" s="8" customFormat="1" x14ac:dyDescent="0.35"/>
    <row r="66106" s="8" customFormat="1" x14ac:dyDescent="0.35"/>
    <row r="66107" s="8" customFormat="1" x14ac:dyDescent="0.35"/>
    <row r="66108" s="8" customFormat="1" x14ac:dyDescent="0.35"/>
    <row r="66109" s="8" customFormat="1" x14ac:dyDescent="0.35"/>
    <row r="66110" s="8" customFormat="1" x14ac:dyDescent="0.35"/>
    <row r="66111" s="8" customFormat="1" x14ac:dyDescent="0.35"/>
    <row r="66112" s="8" customFormat="1" x14ac:dyDescent="0.35"/>
    <row r="66113" s="8" customFormat="1" x14ac:dyDescent="0.35"/>
    <row r="66114" s="8" customFormat="1" x14ac:dyDescent="0.35"/>
    <row r="66115" s="8" customFormat="1" x14ac:dyDescent="0.35"/>
    <row r="66116" s="8" customFormat="1" x14ac:dyDescent="0.35"/>
    <row r="66117" s="8" customFormat="1" x14ac:dyDescent="0.35"/>
    <row r="66118" s="8" customFormat="1" x14ac:dyDescent="0.35"/>
    <row r="66119" s="8" customFormat="1" x14ac:dyDescent="0.35"/>
    <row r="66120" s="8" customFormat="1" x14ac:dyDescent="0.35"/>
    <row r="66121" s="8" customFormat="1" x14ac:dyDescent="0.35"/>
    <row r="66122" s="8" customFormat="1" x14ac:dyDescent="0.35"/>
    <row r="66123" s="8" customFormat="1" x14ac:dyDescent="0.35"/>
    <row r="66124" s="8" customFormat="1" x14ac:dyDescent="0.35"/>
    <row r="66125" s="8" customFormat="1" x14ac:dyDescent="0.35"/>
    <row r="66126" s="8" customFormat="1" x14ac:dyDescent="0.35"/>
    <row r="66127" s="8" customFormat="1" x14ac:dyDescent="0.35"/>
    <row r="66128" s="8" customFormat="1" x14ac:dyDescent="0.35"/>
    <row r="66129" s="8" customFormat="1" x14ac:dyDescent="0.35"/>
    <row r="66130" s="8" customFormat="1" x14ac:dyDescent="0.35"/>
    <row r="66131" s="8" customFormat="1" x14ac:dyDescent="0.35"/>
    <row r="66132" s="8" customFormat="1" x14ac:dyDescent="0.35"/>
    <row r="66133" s="8" customFormat="1" x14ac:dyDescent="0.35"/>
    <row r="66134" s="8" customFormat="1" x14ac:dyDescent="0.35"/>
    <row r="66135" s="8" customFormat="1" x14ac:dyDescent="0.35"/>
    <row r="66136" s="8" customFormat="1" x14ac:dyDescent="0.35"/>
    <row r="66137" s="8" customFormat="1" x14ac:dyDescent="0.35"/>
    <row r="66138" s="8" customFormat="1" x14ac:dyDescent="0.35"/>
    <row r="66139" s="8" customFormat="1" x14ac:dyDescent="0.35"/>
    <row r="66140" s="8" customFormat="1" x14ac:dyDescent="0.35"/>
    <row r="66141" s="8" customFormat="1" x14ac:dyDescent="0.35"/>
    <row r="66142" s="8" customFormat="1" x14ac:dyDescent="0.35"/>
    <row r="66143" s="8" customFormat="1" x14ac:dyDescent="0.35"/>
    <row r="66144" s="8" customFormat="1" x14ac:dyDescent="0.35"/>
    <row r="66145" s="8" customFormat="1" x14ac:dyDescent="0.35"/>
    <row r="66146" s="8" customFormat="1" x14ac:dyDescent="0.35"/>
    <row r="66147" s="8" customFormat="1" x14ac:dyDescent="0.35"/>
    <row r="66148" s="8" customFormat="1" x14ac:dyDescent="0.35"/>
    <row r="66149" s="8" customFormat="1" x14ac:dyDescent="0.35"/>
    <row r="66150" s="8" customFormat="1" x14ac:dyDescent="0.35"/>
    <row r="66151" s="8" customFormat="1" x14ac:dyDescent="0.35"/>
    <row r="66152" s="8" customFormat="1" x14ac:dyDescent="0.35"/>
    <row r="66153" s="8" customFormat="1" x14ac:dyDescent="0.35"/>
    <row r="66154" s="8" customFormat="1" x14ac:dyDescent="0.35"/>
    <row r="66155" s="8" customFormat="1" x14ac:dyDescent="0.35"/>
    <row r="66156" s="8" customFormat="1" x14ac:dyDescent="0.35"/>
    <row r="66157" s="8" customFormat="1" x14ac:dyDescent="0.35"/>
    <row r="66158" s="8" customFormat="1" x14ac:dyDescent="0.35"/>
    <row r="66159" s="8" customFormat="1" x14ac:dyDescent="0.35"/>
    <row r="66160" s="8" customFormat="1" x14ac:dyDescent="0.35"/>
    <row r="66161" s="8" customFormat="1" x14ac:dyDescent="0.35"/>
    <row r="66162" s="8" customFormat="1" x14ac:dyDescent="0.35"/>
    <row r="66163" s="8" customFormat="1" x14ac:dyDescent="0.35"/>
    <row r="66164" s="8" customFormat="1" x14ac:dyDescent="0.35"/>
    <row r="66165" s="8" customFormat="1" x14ac:dyDescent="0.35"/>
    <row r="66166" s="8" customFormat="1" x14ac:dyDescent="0.35"/>
    <row r="66167" s="8" customFormat="1" x14ac:dyDescent="0.35"/>
    <row r="66168" s="8" customFormat="1" x14ac:dyDescent="0.35"/>
    <row r="66169" s="8" customFormat="1" x14ac:dyDescent="0.35"/>
    <row r="66170" s="8" customFormat="1" x14ac:dyDescent="0.35"/>
    <row r="66171" s="8" customFormat="1" x14ac:dyDescent="0.35"/>
    <row r="66172" s="8" customFormat="1" x14ac:dyDescent="0.35"/>
    <row r="66173" s="8" customFormat="1" x14ac:dyDescent="0.35"/>
    <row r="66174" s="8" customFormat="1" x14ac:dyDescent="0.35"/>
    <row r="66175" s="8" customFormat="1" x14ac:dyDescent="0.35"/>
    <row r="66176" s="8" customFormat="1" x14ac:dyDescent="0.35"/>
    <row r="66177" s="8" customFormat="1" x14ac:dyDescent="0.35"/>
    <row r="66178" s="8" customFormat="1" x14ac:dyDescent="0.35"/>
    <row r="66179" s="8" customFormat="1" x14ac:dyDescent="0.35"/>
    <row r="66180" s="8" customFormat="1" x14ac:dyDescent="0.35"/>
    <row r="66181" s="8" customFormat="1" x14ac:dyDescent="0.35"/>
    <row r="66182" s="8" customFormat="1" x14ac:dyDescent="0.35"/>
    <row r="66183" s="8" customFormat="1" x14ac:dyDescent="0.35"/>
    <row r="66184" s="8" customFormat="1" x14ac:dyDescent="0.35"/>
    <row r="66185" s="8" customFormat="1" x14ac:dyDescent="0.35"/>
    <row r="66186" s="8" customFormat="1" x14ac:dyDescent="0.35"/>
    <row r="66187" s="8" customFormat="1" x14ac:dyDescent="0.35"/>
    <row r="66188" s="8" customFormat="1" x14ac:dyDescent="0.35"/>
    <row r="66189" s="8" customFormat="1" x14ac:dyDescent="0.35"/>
    <row r="66190" s="8" customFormat="1" x14ac:dyDescent="0.35"/>
    <row r="66191" s="8" customFormat="1" x14ac:dyDescent="0.35"/>
    <row r="66192" s="8" customFormat="1" x14ac:dyDescent="0.35"/>
    <row r="66193" s="8" customFormat="1" x14ac:dyDescent="0.35"/>
    <row r="66194" s="8" customFormat="1" x14ac:dyDescent="0.35"/>
    <row r="66195" s="8" customFormat="1" x14ac:dyDescent="0.35"/>
    <row r="66196" s="8" customFormat="1" x14ac:dyDescent="0.35"/>
    <row r="66197" s="8" customFormat="1" x14ac:dyDescent="0.35"/>
    <row r="66198" s="8" customFormat="1" x14ac:dyDescent="0.35"/>
    <row r="66199" s="8" customFormat="1" x14ac:dyDescent="0.35"/>
    <row r="66200" s="8" customFormat="1" x14ac:dyDescent="0.35"/>
    <row r="66201" s="8" customFormat="1" x14ac:dyDescent="0.35"/>
    <row r="66202" s="8" customFormat="1" x14ac:dyDescent="0.35"/>
    <row r="66203" s="8" customFormat="1" x14ac:dyDescent="0.35"/>
    <row r="66204" s="8" customFormat="1" x14ac:dyDescent="0.35"/>
    <row r="66205" s="8" customFormat="1" x14ac:dyDescent="0.35"/>
    <row r="66206" s="8" customFormat="1" x14ac:dyDescent="0.35"/>
    <row r="66207" s="8" customFormat="1" x14ac:dyDescent="0.35"/>
    <row r="66208" s="8" customFormat="1" x14ac:dyDescent="0.35"/>
    <row r="66209" s="8" customFormat="1" x14ac:dyDescent="0.35"/>
    <row r="66210" s="8" customFormat="1" x14ac:dyDescent="0.35"/>
    <row r="66211" s="8" customFormat="1" x14ac:dyDescent="0.35"/>
    <row r="66212" s="8" customFormat="1" x14ac:dyDescent="0.35"/>
    <row r="66213" s="8" customFormat="1" x14ac:dyDescent="0.35"/>
    <row r="66214" s="8" customFormat="1" x14ac:dyDescent="0.35"/>
    <row r="66215" s="8" customFormat="1" x14ac:dyDescent="0.35"/>
    <row r="66216" s="8" customFormat="1" x14ac:dyDescent="0.35"/>
    <row r="66217" s="8" customFormat="1" x14ac:dyDescent="0.35"/>
    <row r="66218" s="8" customFormat="1" x14ac:dyDescent="0.35"/>
    <row r="66219" s="8" customFormat="1" x14ac:dyDescent="0.35"/>
    <row r="66220" s="8" customFormat="1" x14ac:dyDescent="0.35"/>
    <row r="66221" s="8" customFormat="1" x14ac:dyDescent="0.35"/>
    <row r="66222" s="8" customFormat="1" x14ac:dyDescent="0.35"/>
    <row r="66223" s="8" customFormat="1" x14ac:dyDescent="0.35"/>
    <row r="66224" s="8" customFormat="1" x14ac:dyDescent="0.35"/>
    <row r="66225" s="8" customFormat="1" x14ac:dyDescent="0.35"/>
    <row r="66226" s="8" customFormat="1" x14ac:dyDescent="0.35"/>
    <row r="66227" s="8" customFormat="1" x14ac:dyDescent="0.35"/>
    <row r="66228" s="8" customFormat="1" x14ac:dyDescent="0.35"/>
    <row r="66229" s="8" customFormat="1" x14ac:dyDescent="0.35"/>
    <row r="66230" s="8" customFormat="1" x14ac:dyDescent="0.35"/>
    <row r="66231" s="8" customFormat="1" x14ac:dyDescent="0.35"/>
    <row r="66232" s="8" customFormat="1" x14ac:dyDescent="0.35"/>
    <row r="66233" s="8" customFormat="1" x14ac:dyDescent="0.35"/>
    <row r="66234" s="8" customFormat="1" x14ac:dyDescent="0.35"/>
    <row r="66235" s="8" customFormat="1" x14ac:dyDescent="0.35"/>
    <row r="66236" s="8" customFormat="1" x14ac:dyDescent="0.35"/>
    <row r="66237" s="8" customFormat="1" x14ac:dyDescent="0.35"/>
    <row r="66238" s="8" customFormat="1" x14ac:dyDescent="0.35"/>
    <row r="66239" s="8" customFormat="1" x14ac:dyDescent="0.35"/>
    <row r="66240" s="8" customFormat="1" x14ac:dyDescent="0.35"/>
    <row r="66241" s="8" customFormat="1" x14ac:dyDescent="0.35"/>
    <row r="66242" s="8" customFormat="1" x14ac:dyDescent="0.35"/>
    <row r="66243" s="8" customFormat="1" x14ac:dyDescent="0.35"/>
    <row r="66244" s="8" customFormat="1" x14ac:dyDescent="0.35"/>
    <row r="66245" s="8" customFormat="1" x14ac:dyDescent="0.35"/>
    <row r="66246" s="8" customFormat="1" x14ac:dyDescent="0.35"/>
    <row r="66247" s="8" customFormat="1" x14ac:dyDescent="0.35"/>
    <row r="66248" s="8" customFormat="1" x14ac:dyDescent="0.35"/>
    <row r="66249" s="8" customFormat="1" x14ac:dyDescent="0.35"/>
    <row r="66250" s="8" customFormat="1" x14ac:dyDescent="0.35"/>
    <row r="66251" s="8" customFormat="1" x14ac:dyDescent="0.35"/>
    <row r="66252" s="8" customFormat="1" x14ac:dyDescent="0.35"/>
    <row r="66253" s="8" customFormat="1" x14ac:dyDescent="0.35"/>
    <row r="66254" s="8" customFormat="1" x14ac:dyDescent="0.35"/>
    <row r="66255" s="8" customFormat="1" x14ac:dyDescent="0.35"/>
    <row r="66256" s="8" customFormat="1" x14ac:dyDescent="0.35"/>
    <row r="66257" s="8" customFormat="1" x14ac:dyDescent="0.35"/>
    <row r="66258" s="8" customFormat="1" x14ac:dyDescent="0.35"/>
    <row r="66259" s="8" customFormat="1" x14ac:dyDescent="0.35"/>
    <row r="66260" s="8" customFormat="1" x14ac:dyDescent="0.35"/>
    <row r="66261" s="8" customFormat="1" x14ac:dyDescent="0.35"/>
    <row r="66262" s="8" customFormat="1" x14ac:dyDescent="0.35"/>
    <row r="66263" s="8" customFormat="1" x14ac:dyDescent="0.35"/>
    <row r="66264" s="8" customFormat="1" x14ac:dyDescent="0.35"/>
    <row r="66265" s="8" customFormat="1" x14ac:dyDescent="0.35"/>
    <row r="66266" s="8" customFormat="1" x14ac:dyDescent="0.35"/>
    <row r="66267" s="8" customFormat="1" x14ac:dyDescent="0.35"/>
    <row r="66268" s="8" customFormat="1" x14ac:dyDescent="0.35"/>
    <row r="66269" s="8" customFormat="1" x14ac:dyDescent="0.35"/>
    <row r="66270" s="8" customFormat="1" x14ac:dyDescent="0.35"/>
    <row r="66271" s="8" customFormat="1" x14ac:dyDescent="0.35"/>
    <row r="66272" s="8" customFormat="1" x14ac:dyDescent="0.35"/>
    <row r="66273" s="8" customFormat="1" x14ac:dyDescent="0.35"/>
    <row r="66274" s="8" customFormat="1" x14ac:dyDescent="0.35"/>
    <row r="66275" s="8" customFormat="1" x14ac:dyDescent="0.35"/>
    <row r="66276" s="8" customFormat="1" x14ac:dyDescent="0.35"/>
    <row r="66277" s="8" customFormat="1" x14ac:dyDescent="0.35"/>
    <row r="66278" s="8" customFormat="1" x14ac:dyDescent="0.35"/>
    <row r="66279" s="8" customFormat="1" x14ac:dyDescent="0.35"/>
    <row r="66280" s="8" customFormat="1" x14ac:dyDescent="0.35"/>
    <row r="66281" s="8" customFormat="1" x14ac:dyDescent="0.35"/>
    <row r="66282" s="8" customFormat="1" x14ac:dyDescent="0.35"/>
    <row r="66283" s="8" customFormat="1" x14ac:dyDescent="0.35"/>
    <row r="66284" s="8" customFormat="1" x14ac:dyDescent="0.35"/>
    <row r="66285" s="8" customFormat="1" x14ac:dyDescent="0.35"/>
    <row r="66286" s="8" customFormat="1" x14ac:dyDescent="0.35"/>
    <row r="66287" s="8" customFormat="1" x14ac:dyDescent="0.35"/>
    <row r="66288" s="8" customFormat="1" x14ac:dyDescent="0.35"/>
    <row r="66289" s="8" customFormat="1" x14ac:dyDescent="0.35"/>
    <row r="66290" s="8" customFormat="1" x14ac:dyDescent="0.35"/>
    <row r="66291" s="8" customFormat="1" x14ac:dyDescent="0.35"/>
    <row r="66292" s="8" customFormat="1" x14ac:dyDescent="0.35"/>
    <row r="66293" s="8" customFormat="1" x14ac:dyDescent="0.35"/>
    <row r="66294" s="8" customFormat="1" x14ac:dyDescent="0.35"/>
    <row r="66295" s="8" customFormat="1" x14ac:dyDescent="0.35"/>
    <row r="66296" s="8" customFormat="1" x14ac:dyDescent="0.35"/>
    <row r="66297" s="8" customFormat="1" x14ac:dyDescent="0.35"/>
    <row r="66298" s="8" customFormat="1" x14ac:dyDescent="0.35"/>
    <row r="66299" s="8" customFormat="1" x14ac:dyDescent="0.35"/>
    <row r="66300" s="8" customFormat="1" x14ac:dyDescent="0.35"/>
    <row r="66301" s="8" customFormat="1" x14ac:dyDescent="0.35"/>
    <row r="66302" s="8" customFormat="1" x14ac:dyDescent="0.35"/>
    <row r="66303" s="8" customFormat="1" x14ac:dyDescent="0.35"/>
    <row r="66304" s="8" customFormat="1" x14ac:dyDescent="0.35"/>
    <row r="66305" s="8" customFormat="1" x14ac:dyDescent="0.35"/>
    <row r="66306" s="8" customFormat="1" x14ac:dyDescent="0.35"/>
    <row r="66307" s="8" customFormat="1" x14ac:dyDescent="0.35"/>
    <row r="66308" s="8" customFormat="1" x14ac:dyDescent="0.35"/>
    <row r="66309" s="8" customFormat="1" x14ac:dyDescent="0.35"/>
    <row r="66310" s="8" customFormat="1" x14ac:dyDescent="0.35"/>
    <row r="66311" s="8" customFormat="1" x14ac:dyDescent="0.35"/>
    <row r="66312" s="8" customFormat="1" x14ac:dyDescent="0.35"/>
    <row r="66313" s="8" customFormat="1" x14ac:dyDescent="0.35"/>
    <row r="66314" s="8" customFormat="1" x14ac:dyDescent="0.35"/>
    <row r="66315" s="8" customFormat="1" x14ac:dyDescent="0.35"/>
    <row r="66316" s="8" customFormat="1" x14ac:dyDescent="0.35"/>
    <row r="66317" s="8" customFormat="1" x14ac:dyDescent="0.35"/>
    <row r="66318" s="8" customFormat="1" x14ac:dyDescent="0.35"/>
    <row r="66319" s="8" customFormat="1" x14ac:dyDescent="0.35"/>
    <row r="66320" s="8" customFormat="1" x14ac:dyDescent="0.35"/>
    <row r="66321" s="8" customFormat="1" x14ac:dyDescent="0.35"/>
    <row r="66322" s="8" customFormat="1" x14ac:dyDescent="0.35"/>
    <row r="66323" s="8" customFormat="1" x14ac:dyDescent="0.35"/>
    <row r="66324" s="8" customFormat="1" x14ac:dyDescent="0.35"/>
    <row r="66325" s="8" customFormat="1" x14ac:dyDescent="0.35"/>
    <row r="66326" s="8" customFormat="1" x14ac:dyDescent="0.35"/>
    <row r="66327" s="8" customFormat="1" x14ac:dyDescent="0.35"/>
    <row r="66328" s="8" customFormat="1" x14ac:dyDescent="0.35"/>
    <row r="66329" s="8" customFormat="1" x14ac:dyDescent="0.35"/>
    <row r="66330" s="8" customFormat="1" x14ac:dyDescent="0.35"/>
    <row r="66331" s="8" customFormat="1" x14ac:dyDescent="0.35"/>
    <row r="66332" s="8" customFormat="1" x14ac:dyDescent="0.35"/>
    <row r="66333" s="8" customFormat="1" x14ac:dyDescent="0.35"/>
    <row r="66334" s="8" customFormat="1" x14ac:dyDescent="0.35"/>
    <row r="66335" s="8" customFormat="1" x14ac:dyDescent="0.35"/>
    <row r="66336" s="8" customFormat="1" x14ac:dyDescent="0.35"/>
    <row r="66337" s="8" customFormat="1" x14ac:dyDescent="0.35"/>
    <row r="66338" s="8" customFormat="1" x14ac:dyDescent="0.35"/>
    <row r="66339" s="8" customFormat="1" x14ac:dyDescent="0.35"/>
    <row r="66340" s="8" customFormat="1" x14ac:dyDescent="0.35"/>
    <row r="66341" s="8" customFormat="1" x14ac:dyDescent="0.35"/>
    <row r="66342" s="8" customFormat="1" x14ac:dyDescent="0.35"/>
    <row r="66343" s="8" customFormat="1" x14ac:dyDescent="0.35"/>
    <row r="66344" s="8" customFormat="1" x14ac:dyDescent="0.35"/>
    <row r="66345" s="8" customFormat="1" x14ac:dyDescent="0.35"/>
    <row r="66346" s="8" customFormat="1" x14ac:dyDescent="0.35"/>
    <row r="66347" s="8" customFormat="1" x14ac:dyDescent="0.35"/>
    <row r="66348" s="8" customFormat="1" x14ac:dyDescent="0.35"/>
    <row r="66349" s="8" customFormat="1" x14ac:dyDescent="0.35"/>
    <row r="66350" s="8" customFormat="1" x14ac:dyDescent="0.35"/>
    <row r="66351" s="8" customFormat="1" x14ac:dyDescent="0.35"/>
    <row r="66352" s="8" customFormat="1" x14ac:dyDescent="0.35"/>
    <row r="66353" s="8" customFormat="1" x14ac:dyDescent="0.35"/>
    <row r="66354" s="8" customFormat="1" x14ac:dyDescent="0.35"/>
    <row r="66355" s="8" customFormat="1" x14ac:dyDescent="0.35"/>
    <row r="66356" s="8" customFormat="1" x14ac:dyDescent="0.35"/>
    <row r="66357" s="8" customFormat="1" x14ac:dyDescent="0.35"/>
    <row r="66358" s="8" customFormat="1" x14ac:dyDescent="0.35"/>
    <row r="66359" s="8" customFormat="1" x14ac:dyDescent="0.35"/>
    <row r="66360" s="8" customFormat="1" x14ac:dyDescent="0.35"/>
    <row r="66361" s="8" customFormat="1" x14ac:dyDescent="0.35"/>
    <row r="66362" s="8" customFormat="1" x14ac:dyDescent="0.35"/>
    <row r="66363" s="8" customFormat="1" x14ac:dyDescent="0.35"/>
    <row r="66364" s="8" customFormat="1" x14ac:dyDescent="0.35"/>
    <row r="66365" s="8" customFormat="1" x14ac:dyDescent="0.35"/>
    <row r="66366" s="8" customFormat="1" x14ac:dyDescent="0.35"/>
    <row r="66367" s="8" customFormat="1" x14ac:dyDescent="0.35"/>
    <row r="66368" s="8" customFormat="1" x14ac:dyDescent="0.35"/>
    <row r="66369" s="8" customFormat="1" x14ac:dyDescent="0.35"/>
    <row r="66370" s="8" customFormat="1" x14ac:dyDescent="0.35"/>
    <row r="66371" s="8" customFormat="1" x14ac:dyDescent="0.35"/>
    <row r="66372" s="8" customFormat="1" x14ac:dyDescent="0.35"/>
    <row r="66373" s="8" customFormat="1" x14ac:dyDescent="0.35"/>
    <row r="66374" s="8" customFormat="1" x14ac:dyDescent="0.35"/>
    <row r="66375" s="8" customFormat="1" x14ac:dyDescent="0.35"/>
    <row r="66376" s="8" customFormat="1" x14ac:dyDescent="0.35"/>
    <row r="66377" s="8" customFormat="1" x14ac:dyDescent="0.35"/>
    <row r="66378" s="8" customFormat="1" x14ac:dyDescent="0.35"/>
    <row r="66379" s="8" customFormat="1" x14ac:dyDescent="0.35"/>
    <row r="66380" s="8" customFormat="1" x14ac:dyDescent="0.35"/>
    <row r="66381" s="8" customFormat="1" x14ac:dyDescent="0.35"/>
    <row r="66382" s="8" customFormat="1" x14ac:dyDescent="0.35"/>
    <row r="66383" s="8" customFormat="1" x14ac:dyDescent="0.35"/>
    <row r="66384" s="8" customFormat="1" x14ac:dyDescent="0.35"/>
    <row r="66385" s="8" customFormat="1" x14ac:dyDescent="0.35"/>
    <row r="66386" s="8" customFormat="1" x14ac:dyDescent="0.35"/>
    <row r="66387" s="8" customFormat="1" x14ac:dyDescent="0.35"/>
    <row r="66388" s="8" customFormat="1" x14ac:dyDescent="0.35"/>
    <row r="66389" s="8" customFormat="1" x14ac:dyDescent="0.35"/>
    <row r="66390" s="8" customFormat="1" x14ac:dyDescent="0.35"/>
    <row r="66391" s="8" customFormat="1" x14ac:dyDescent="0.35"/>
    <row r="66392" s="8" customFormat="1" x14ac:dyDescent="0.35"/>
    <row r="66393" s="8" customFormat="1" x14ac:dyDescent="0.35"/>
    <row r="66394" s="8" customFormat="1" x14ac:dyDescent="0.35"/>
    <row r="66395" s="8" customFormat="1" x14ac:dyDescent="0.35"/>
    <row r="66396" s="8" customFormat="1" x14ac:dyDescent="0.35"/>
    <row r="66397" s="8" customFormat="1" x14ac:dyDescent="0.35"/>
    <row r="66398" s="8" customFormat="1" x14ac:dyDescent="0.35"/>
    <row r="66399" s="8" customFormat="1" x14ac:dyDescent="0.35"/>
    <row r="66400" s="8" customFormat="1" x14ac:dyDescent="0.35"/>
    <row r="66401" s="8" customFormat="1" x14ac:dyDescent="0.35"/>
    <row r="66402" s="8" customFormat="1" x14ac:dyDescent="0.35"/>
    <row r="66403" s="8" customFormat="1" x14ac:dyDescent="0.35"/>
    <row r="66404" s="8" customFormat="1" x14ac:dyDescent="0.35"/>
    <row r="66405" s="8" customFormat="1" x14ac:dyDescent="0.35"/>
    <row r="66406" s="8" customFormat="1" x14ac:dyDescent="0.35"/>
    <row r="66407" s="8" customFormat="1" x14ac:dyDescent="0.35"/>
    <row r="66408" s="8" customFormat="1" x14ac:dyDescent="0.35"/>
    <row r="66409" s="8" customFormat="1" x14ac:dyDescent="0.35"/>
    <row r="66410" s="8" customFormat="1" x14ac:dyDescent="0.35"/>
    <row r="66411" s="8" customFormat="1" x14ac:dyDescent="0.35"/>
    <row r="66412" s="8" customFormat="1" x14ac:dyDescent="0.35"/>
    <row r="66413" s="8" customFormat="1" x14ac:dyDescent="0.35"/>
    <row r="66414" s="8" customFormat="1" x14ac:dyDescent="0.35"/>
    <row r="66415" s="8" customFormat="1" x14ac:dyDescent="0.35"/>
    <row r="66416" s="8" customFormat="1" x14ac:dyDescent="0.35"/>
    <row r="66417" s="8" customFormat="1" x14ac:dyDescent="0.35"/>
    <row r="66418" s="8" customFormat="1" x14ac:dyDescent="0.35"/>
    <row r="66419" s="8" customFormat="1" x14ac:dyDescent="0.35"/>
    <row r="66420" s="8" customFormat="1" x14ac:dyDescent="0.35"/>
    <row r="66421" s="8" customFormat="1" x14ac:dyDescent="0.35"/>
    <row r="66422" s="8" customFormat="1" x14ac:dyDescent="0.35"/>
    <row r="66423" s="8" customFormat="1" x14ac:dyDescent="0.35"/>
    <row r="66424" s="8" customFormat="1" x14ac:dyDescent="0.35"/>
    <row r="66425" s="8" customFormat="1" x14ac:dyDescent="0.35"/>
    <row r="66426" s="8" customFormat="1" x14ac:dyDescent="0.35"/>
    <row r="66427" s="8" customFormat="1" x14ac:dyDescent="0.35"/>
    <row r="66428" s="8" customFormat="1" x14ac:dyDescent="0.35"/>
    <row r="66429" s="8" customFormat="1" x14ac:dyDescent="0.35"/>
    <row r="66430" s="8" customFormat="1" x14ac:dyDescent="0.35"/>
    <row r="66431" s="8" customFormat="1" x14ac:dyDescent="0.35"/>
    <row r="66432" s="8" customFormat="1" x14ac:dyDescent="0.35"/>
    <row r="66433" s="8" customFormat="1" x14ac:dyDescent="0.35"/>
    <row r="66434" s="8" customFormat="1" x14ac:dyDescent="0.35"/>
    <row r="66435" s="8" customFormat="1" x14ac:dyDescent="0.35"/>
    <row r="66436" s="8" customFormat="1" x14ac:dyDescent="0.35"/>
    <row r="66437" s="8" customFormat="1" x14ac:dyDescent="0.35"/>
    <row r="66438" s="8" customFormat="1" x14ac:dyDescent="0.35"/>
    <row r="66439" s="8" customFormat="1" x14ac:dyDescent="0.35"/>
    <row r="66440" s="8" customFormat="1" x14ac:dyDescent="0.35"/>
    <row r="66441" s="8" customFormat="1" x14ac:dyDescent="0.35"/>
    <row r="66442" s="8" customFormat="1" x14ac:dyDescent="0.35"/>
    <row r="66443" s="8" customFormat="1" x14ac:dyDescent="0.35"/>
    <row r="66444" s="8" customFormat="1" x14ac:dyDescent="0.35"/>
    <row r="66445" s="8" customFormat="1" x14ac:dyDescent="0.35"/>
    <row r="66446" s="8" customFormat="1" x14ac:dyDescent="0.35"/>
    <row r="66447" s="8" customFormat="1" x14ac:dyDescent="0.35"/>
    <row r="66448" s="8" customFormat="1" x14ac:dyDescent="0.35"/>
    <row r="66449" s="8" customFormat="1" x14ac:dyDescent="0.35"/>
    <row r="66450" s="8" customFormat="1" x14ac:dyDescent="0.35"/>
    <row r="66451" s="8" customFormat="1" x14ac:dyDescent="0.35"/>
    <row r="66452" s="8" customFormat="1" x14ac:dyDescent="0.35"/>
    <row r="66453" s="8" customFormat="1" x14ac:dyDescent="0.35"/>
    <row r="66454" s="8" customFormat="1" x14ac:dyDescent="0.35"/>
    <row r="66455" s="8" customFormat="1" x14ac:dyDescent="0.35"/>
    <row r="66456" s="8" customFormat="1" x14ac:dyDescent="0.35"/>
    <row r="66457" s="8" customFormat="1" x14ac:dyDescent="0.35"/>
    <row r="66458" s="8" customFormat="1" x14ac:dyDescent="0.35"/>
    <row r="66459" s="8" customFormat="1" x14ac:dyDescent="0.35"/>
    <row r="66460" s="8" customFormat="1" x14ac:dyDescent="0.35"/>
    <row r="66461" s="8" customFormat="1" x14ac:dyDescent="0.35"/>
    <row r="66462" s="8" customFormat="1" x14ac:dyDescent="0.35"/>
    <row r="66463" s="8" customFormat="1" x14ac:dyDescent="0.35"/>
    <row r="66464" s="8" customFormat="1" x14ac:dyDescent="0.35"/>
    <row r="66465" s="8" customFormat="1" x14ac:dyDescent="0.35"/>
    <row r="66466" s="8" customFormat="1" x14ac:dyDescent="0.35"/>
    <row r="66467" s="8" customFormat="1" x14ac:dyDescent="0.35"/>
    <row r="66468" s="8" customFormat="1" x14ac:dyDescent="0.35"/>
    <row r="66469" s="8" customFormat="1" x14ac:dyDescent="0.35"/>
    <row r="66470" s="8" customFormat="1" x14ac:dyDescent="0.35"/>
    <row r="66471" s="8" customFormat="1" x14ac:dyDescent="0.35"/>
    <row r="66472" s="8" customFormat="1" x14ac:dyDescent="0.35"/>
    <row r="66473" s="8" customFormat="1" x14ac:dyDescent="0.35"/>
    <row r="66474" s="8" customFormat="1" x14ac:dyDescent="0.35"/>
    <row r="66475" s="8" customFormat="1" x14ac:dyDescent="0.35"/>
    <row r="66476" s="8" customFormat="1" x14ac:dyDescent="0.35"/>
    <row r="66477" s="8" customFormat="1" x14ac:dyDescent="0.35"/>
    <row r="66478" s="8" customFormat="1" x14ac:dyDescent="0.35"/>
    <row r="66479" s="8" customFormat="1" x14ac:dyDescent="0.35"/>
    <row r="66480" s="8" customFormat="1" x14ac:dyDescent="0.35"/>
    <row r="66481" s="8" customFormat="1" x14ac:dyDescent="0.35"/>
    <row r="66482" s="8" customFormat="1" x14ac:dyDescent="0.35"/>
    <row r="66483" s="8" customFormat="1" x14ac:dyDescent="0.35"/>
    <row r="66484" s="8" customFormat="1" x14ac:dyDescent="0.35"/>
    <row r="66485" s="8" customFormat="1" x14ac:dyDescent="0.35"/>
    <row r="66486" s="8" customFormat="1" x14ac:dyDescent="0.35"/>
    <row r="66487" s="8" customFormat="1" x14ac:dyDescent="0.35"/>
    <row r="66488" s="8" customFormat="1" x14ac:dyDescent="0.35"/>
    <row r="66489" s="8" customFormat="1" x14ac:dyDescent="0.35"/>
    <row r="66490" s="8" customFormat="1" x14ac:dyDescent="0.35"/>
    <row r="66491" s="8" customFormat="1" x14ac:dyDescent="0.35"/>
    <row r="66492" s="8" customFormat="1" x14ac:dyDescent="0.35"/>
    <row r="66493" s="8" customFormat="1" x14ac:dyDescent="0.35"/>
    <row r="66494" s="8" customFormat="1" x14ac:dyDescent="0.35"/>
    <row r="66495" s="8" customFormat="1" x14ac:dyDescent="0.35"/>
    <row r="66496" s="8" customFormat="1" x14ac:dyDescent="0.35"/>
    <row r="66497" s="8" customFormat="1" x14ac:dyDescent="0.35"/>
    <row r="66498" s="8" customFormat="1" x14ac:dyDescent="0.35"/>
    <row r="66499" s="8" customFormat="1" x14ac:dyDescent="0.35"/>
    <row r="66500" s="8" customFormat="1" x14ac:dyDescent="0.35"/>
    <row r="66501" s="8" customFormat="1" x14ac:dyDescent="0.35"/>
    <row r="66502" s="8" customFormat="1" x14ac:dyDescent="0.35"/>
    <row r="66503" s="8" customFormat="1" x14ac:dyDescent="0.35"/>
    <row r="66504" s="8" customFormat="1" x14ac:dyDescent="0.35"/>
    <row r="66505" s="8" customFormat="1" x14ac:dyDescent="0.35"/>
    <row r="66506" s="8" customFormat="1" x14ac:dyDescent="0.35"/>
    <row r="66507" s="8" customFormat="1" x14ac:dyDescent="0.35"/>
    <row r="66508" s="8" customFormat="1" x14ac:dyDescent="0.35"/>
    <row r="66509" s="8" customFormat="1" x14ac:dyDescent="0.35"/>
    <row r="66510" s="8" customFormat="1" x14ac:dyDescent="0.35"/>
    <row r="66511" s="8" customFormat="1" x14ac:dyDescent="0.35"/>
    <row r="66512" s="8" customFormat="1" x14ac:dyDescent="0.35"/>
    <row r="66513" s="8" customFormat="1" x14ac:dyDescent="0.35"/>
    <row r="66514" s="8" customFormat="1" x14ac:dyDescent="0.35"/>
    <row r="66515" s="8" customFormat="1" x14ac:dyDescent="0.35"/>
    <row r="66516" s="8" customFormat="1" x14ac:dyDescent="0.35"/>
    <row r="66517" s="8" customFormat="1" x14ac:dyDescent="0.35"/>
    <row r="66518" s="8" customFormat="1" x14ac:dyDescent="0.35"/>
    <row r="66519" s="8" customFormat="1" x14ac:dyDescent="0.35"/>
    <row r="66520" s="8" customFormat="1" x14ac:dyDescent="0.35"/>
    <row r="66521" s="8" customFormat="1" x14ac:dyDescent="0.35"/>
    <row r="66522" s="8" customFormat="1" x14ac:dyDescent="0.35"/>
    <row r="66523" s="8" customFormat="1" x14ac:dyDescent="0.35"/>
    <row r="66524" s="8" customFormat="1" x14ac:dyDescent="0.35"/>
    <row r="66525" s="8" customFormat="1" x14ac:dyDescent="0.35"/>
    <row r="66526" s="8" customFormat="1" x14ac:dyDescent="0.35"/>
    <row r="66527" s="8" customFormat="1" x14ac:dyDescent="0.35"/>
    <row r="66528" s="8" customFormat="1" x14ac:dyDescent="0.35"/>
    <row r="66529" s="8" customFormat="1" x14ac:dyDescent="0.35"/>
    <row r="66530" s="8" customFormat="1" x14ac:dyDescent="0.35"/>
    <row r="66531" s="8" customFormat="1" x14ac:dyDescent="0.35"/>
    <row r="66532" s="8" customFormat="1" x14ac:dyDescent="0.35"/>
    <row r="66533" s="8" customFormat="1" x14ac:dyDescent="0.35"/>
    <row r="66534" s="8" customFormat="1" x14ac:dyDescent="0.35"/>
    <row r="66535" s="8" customFormat="1" x14ac:dyDescent="0.35"/>
    <row r="66536" s="8" customFormat="1" x14ac:dyDescent="0.35"/>
    <row r="66537" s="8" customFormat="1" x14ac:dyDescent="0.35"/>
    <row r="66538" s="8" customFormat="1" x14ac:dyDescent="0.35"/>
    <row r="66539" s="8" customFormat="1" x14ac:dyDescent="0.35"/>
    <row r="66540" s="8" customFormat="1" x14ac:dyDescent="0.35"/>
    <row r="66541" s="8" customFormat="1" x14ac:dyDescent="0.35"/>
    <row r="66542" s="8" customFormat="1" x14ac:dyDescent="0.35"/>
    <row r="66543" s="8" customFormat="1" x14ac:dyDescent="0.35"/>
    <row r="66544" s="8" customFormat="1" x14ac:dyDescent="0.35"/>
    <row r="66545" s="8" customFormat="1" x14ac:dyDescent="0.35"/>
    <row r="66546" s="8" customFormat="1" x14ac:dyDescent="0.35"/>
    <row r="66547" s="8" customFormat="1" x14ac:dyDescent="0.35"/>
    <row r="66548" s="8" customFormat="1" x14ac:dyDescent="0.35"/>
    <row r="66549" s="8" customFormat="1" x14ac:dyDescent="0.35"/>
    <row r="66550" s="8" customFormat="1" x14ac:dyDescent="0.35"/>
    <row r="66551" s="8" customFormat="1" x14ac:dyDescent="0.35"/>
    <row r="66552" s="8" customFormat="1" x14ac:dyDescent="0.35"/>
    <row r="66553" s="8" customFormat="1" x14ac:dyDescent="0.35"/>
    <row r="66554" s="8" customFormat="1" x14ac:dyDescent="0.35"/>
    <row r="66555" s="8" customFormat="1" x14ac:dyDescent="0.35"/>
    <row r="66556" s="8" customFormat="1" x14ac:dyDescent="0.35"/>
    <row r="66557" s="8" customFormat="1" x14ac:dyDescent="0.35"/>
    <row r="66558" s="8" customFormat="1" x14ac:dyDescent="0.35"/>
    <row r="66559" s="8" customFormat="1" x14ac:dyDescent="0.35"/>
    <row r="66560" s="8" customFormat="1" x14ac:dyDescent="0.35"/>
    <row r="66561" s="8" customFormat="1" x14ac:dyDescent="0.35"/>
    <row r="66562" s="8" customFormat="1" x14ac:dyDescent="0.35"/>
    <row r="66563" s="8" customFormat="1" x14ac:dyDescent="0.35"/>
    <row r="66564" s="8" customFormat="1" x14ac:dyDescent="0.35"/>
    <row r="66565" s="8" customFormat="1" x14ac:dyDescent="0.35"/>
    <row r="66566" s="8" customFormat="1" x14ac:dyDescent="0.35"/>
    <row r="66567" s="8" customFormat="1" x14ac:dyDescent="0.35"/>
    <row r="66568" s="8" customFormat="1" x14ac:dyDescent="0.35"/>
    <row r="66569" s="8" customFormat="1" x14ac:dyDescent="0.35"/>
    <row r="66570" s="8" customFormat="1" x14ac:dyDescent="0.35"/>
    <row r="66571" s="8" customFormat="1" x14ac:dyDescent="0.35"/>
    <row r="66572" s="8" customFormat="1" x14ac:dyDescent="0.35"/>
    <row r="66573" s="8" customFormat="1" x14ac:dyDescent="0.35"/>
    <row r="66574" s="8" customFormat="1" x14ac:dyDescent="0.35"/>
    <row r="66575" s="8" customFormat="1" x14ac:dyDescent="0.35"/>
    <row r="66576" s="8" customFormat="1" x14ac:dyDescent="0.35"/>
    <row r="66577" s="8" customFormat="1" x14ac:dyDescent="0.35"/>
    <row r="66578" s="8" customFormat="1" x14ac:dyDescent="0.35"/>
    <row r="66579" s="8" customFormat="1" x14ac:dyDescent="0.35"/>
    <row r="66580" s="8" customFormat="1" x14ac:dyDescent="0.35"/>
    <row r="66581" s="8" customFormat="1" x14ac:dyDescent="0.35"/>
    <row r="66582" s="8" customFormat="1" x14ac:dyDescent="0.35"/>
    <row r="66583" s="8" customFormat="1" x14ac:dyDescent="0.35"/>
    <row r="66584" s="8" customFormat="1" x14ac:dyDescent="0.35"/>
    <row r="66585" s="8" customFormat="1" x14ac:dyDescent="0.35"/>
    <row r="66586" s="8" customFormat="1" x14ac:dyDescent="0.35"/>
    <row r="66587" s="8" customFormat="1" x14ac:dyDescent="0.35"/>
    <row r="66588" s="8" customFormat="1" x14ac:dyDescent="0.35"/>
    <row r="66589" s="8" customFormat="1" x14ac:dyDescent="0.35"/>
    <row r="66590" s="8" customFormat="1" x14ac:dyDescent="0.35"/>
    <row r="66591" s="8" customFormat="1" x14ac:dyDescent="0.35"/>
    <row r="66592" s="8" customFormat="1" x14ac:dyDescent="0.35"/>
    <row r="66593" s="8" customFormat="1" x14ac:dyDescent="0.35"/>
    <row r="66594" s="8" customFormat="1" x14ac:dyDescent="0.35"/>
    <row r="66595" s="8" customFormat="1" x14ac:dyDescent="0.35"/>
    <row r="66596" s="8" customFormat="1" x14ac:dyDescent="0.35"/>
    <row r="66597" s="8" customFormat="1" x14ac:dyDescent="0.35"/>
    <row r="66598" s="8" customFormat="1" x14ac:dyDescent="0.35"/>
    <row r="66599" s="8" customFormat="1" x14ac:dyDescent="0.35"/>
    <row r="66600" s="8" customFormat="1" x14ac:dyDescent="0.35"/>
    <row r="66601" s="8" customFormat="1" x14ac:dyDescent="0.35"/>
    <row r="66602" s="8" customFormat="1" x14ac:dyDescent="0.35"/>
    <row r="66603" s="8" customFormat="1" x14ac:dyDescent="0.35"/>
    <row r="66604" s="8" customFormat="1" x14ac:dyDescent="0.35"/>
    <row r="66605" s="8" customFormat="1" x14ac:dyDescent="0.35"/>
    <row r="66606" s="8" customFormat="1" x14ac:dyDescent="0.35"/>
    <row r="66607" s="8" customFormat="1" x14ac:dyDescent="0.35"/>
    <row r="66608" s="8" customFormat="1" x14ac:dyDescent="0.35"/>
    <row r="66609" s="8" customFormat="1" x14ac:dyDescent="0.35"/>
    <row r="66610" s="8" customFormat="1" x14ac:dyDescent="0.35"/>
    <row r="66611" s="8" customFormat="1" x14ac:dyDescent="0.35"/>
    <row r="66612" s="8" customFormat="1" x14ac:dyDescent="0.35"/>
    <row r="66613" s="8" customFormat="1" x14ac:dyDescent="0.35"/>
    <row r="66614" s="8" customFormat="1" x14ac:dyDescent="0.35"/>
    <row r="66615" s="8" customFormat="1" x14ac:dyDescent="0.35"/>
    <row r="66616" s="8" customFormat="1" x14ac:dyDescent="0.35"/>
    <row r="66617" s="8" customFormat="1" x14ac:dyDescent="0.35"/>
    <row r="66618" s="8" customFormat="1" x14ac:dyDescent="0.35"/>
    <row r="66619" s="8" customFormat="1" x14ac:dyDescent="0.35"/>
    <row r="66620" s="8" customFormat="1" x14ac:dyDescent="0.35"/>
    <row r="66621" s="8" customFormat="1" x14ac:dyDescent="0.35"/>
    <row r="66622" s="8" customFormat="1" x14ac:dyDescent="0.35"/>
    <row r="66623" s="8" customFormat="1" x14ac:dyDescent="0.35"/>
    <row r="66624" s="8" customFormat="1" x14ac:dyDescent="0.35"/>
    <row r="66625" s="8" customFormat="1" x14ac:dyDescent="0.35"/>
    <row r="66626" s="8" customFormat="1" x14ac:dyDescent="0.35"/>
    <row r="66627" s="8" customFormat="1" x14ac:dyDescent="0.35"/>
    <row r="66628" s="8" customFormat="1" x14ac:dyDescent="0.35"/>
    <row r="66629" s="8" customFormat="1" x14ac:dyDescent="0.35"/>
    <row r="66630" s="8" customFormat="1" x14ac:dyDescent="0.35"/>
    <row r="66631" s="8" customFormat="1" x14ac:dyDescent="0.35"/>
    <row r="66632" s="8" customFormat="1" x14ac:dyDescent="0.35"/>
    <row r="66633" s="8" customFormat="1" x14ac:dyDescent="0.35"/>
    <row r="66634" s="8" customFormat="1" x14ac:dyDescent="0.35"/>
    <row r="66635" s="8" customFormat="1" x14ac:dyDescent="0.35"/>
    <row r="66636" s="8" customFormat="1" x14ac:dyDescent="0.35"/>
    <row r="66637" s="8" customFormat="1" x14ac:dyDescent="0.35"/>
    <row r="66638" s="8" customFormat="1" x14ac:dyDescent="0.35"/>
    <row r="66639" s="8" customFormat="1" x14ac:dyDescent="0.35"/>
    <row r="66640" s="8" customFormat="1" x14ac:dyDescent="0.35"/>
    <row r="66641" s="8" customFormat="1" x14ac:dyDescent="0.35"/>
    <row r="66642" s="8" customFormat="1" x14ac:dyDescent="0.35"/>
    <row r="66643" s="8" customFormat="1" x14ac:dyDescent="0.35"/>
    <row r="66644" s="8" customFormat="1" x14ac:dyDescent="0.35"/>
    <row r="66645" s="8" customFormat="1" x14ac:dyDescent="0.35"/>
    <row r="66646" s="8" customFormat="1" x14ac:dyDescent="0.35"/>
    <row r="66647" s="8" customFormat="1" x14ac:dyDescent="0.35"/>
    <row r="66648" s="8" customFormat="1" x14ac:dyDescent="0.35"/>
    <row r="66649" s="8" customFormat="1" x14ac:dyDescent="0.35"/>
    <row r="66650" s="8" customFormat="1" x14ac:dyDescent="0.35"/>
    <row r="66651" s="8" customFormat="1" x14ac:dyDescent="0.35"/>
    <row r="66652" s="8" customFormat="1" x14ac:dyDescent="0.35"/>
    <row r="66653" s="8" customFormat="1" x14ac:dyDescent="0.35"/>
    <row r="66654" s="8" customFormat="1" x14ac:dyDescent="0.35"/>
    <row r="66655" s="8" customFormat="1" x14ac:dyDescent="0.35"/>
    <row r="66656" s="8" customFormat="1" x14ac:dyDescent="0.35"/>
    <row r="66657" s="8" customFormat="1" x14ac:dyDescent="0.35"/>
    <row r="66658" s="8" customFormat="1" x14ac:dyDescent="0.35"/>
    <row r="66659" s="8" customFormat="1" x14ac:dyDescent="0.35"/>
    <row r="66660" s="8" customFormat="1" x14ac:dyDescent="0.35"/>
    <row r="66661" s="8" customFormat="1" x14ac:dyDescent="0.35"/>
    <row r="66662" s="8" customFormat="1" x14ac:dyDescent="0.35"/>
    <row r="66663" s="8" customFormat="1" x14ac:dyDescent="0.35"/>
    <row r="66664" s="8" customFormat="1" x14ac:dyDescent="0.35"/>
    <row r="66665" s="8" customFormat="1" x14ac:dyDescent="0.35"/>
    <row r="66666" s="8" customFormat="1" x14ac:dyDescent="0.35"/>
    <row r="66667" s="8" customFormat="1" x14ac:dyDescent="0.35"/>
    <row r="66668" s="8" customFormat="1" x14ac:dyDescent="0.35"/>
    <row r="66669" s="8" customFormat="1" x14ac:dyDescent="0.35"/>
    <row r="66670" s="8" customFormat="1" x14ac:dyDescent="0.35"/>
    <row r="66671" s="8" customFormat="1" x14ac:dyDescent="0.35"/>
    <row r="66672" s="8" customFormat="1" x14ac:dyDescent="0.35"/>
    <row r="66673" s="8" customFormat="1" x14ac:dyDescent="0.35"/>
    <row r="66674" s="8" customFormat="1" x14ac:dyDescent="0.35"/>
    <row r="66675" s="8" customFormat="1" x14ac:dyDescent="0.35"/>
    <row r="66676" s="8" customFormat="1" x14ac:dyDescent="0.35"/>
    <row r="66677" s="8" customFormat="1" x14ac:dyDescent="0.35"/>
    <row r="66678" s="8" customFormat="1" x14ac:dyDescent="0.35"/>
    <row r="66679" s="8" customFormat="1" x14ac:dyDescent="0.35"/>
    <row r="66680" s="8" customFormat="1" x14ac:dyDescent="0.35"/>
    <row r="66681" s="8" customFormat="1" x14ac:dyDescent="0.35"/>
    <row r="66682" s="8" customFormat="1" x14ac:dyDescent="0.35"/>
    <row r="66683" s="8" customFormat="1" x14ac:dyDescent="0.35"/>
    <row r="66684" s="8" customFormat="1" x14ac:dyDescent="0.35"/>
    <row r="66685" s="8" customFormat="1" x14ac:dyDescent="0.35"/>
    <row r="66686" s="8" customFormat="1" x14ac:dyDescent="0.35"/>
    <row r="66687" s="8" customFormat="1" x14ac:dyDescent="0.35"/>
    <row r="66688" s="8" customFormat="1" x14ac:dyDescent="0.35"/>
    <row r="66689" s="8" customFormat="1" x14ac:dyDescent="0.35"/>
    <row r="66690" s="8" customFormat="1" x14ac:dyDescent="0.35"/>
    <row r="66691" s="8" customFormat="1" x14ac:dyDescent="0.35"/>
    <row r="66692" s="8" customFormat="1" x14ac:dyDescent="0.35"/>
    <row r="66693" s="8" customFormat="1" x14ac:dyDescent="0.35"/>
    <row r="66694" s="8" customFormat="1" x14ac:dyDescent="0.35"/>
    <row r="66695" s="8" customFormat="1" x14ac:dyDescent="0.35"/>
    <row r="66696" s="8" customFormat="1" x14ac:dyDescent="0.35"/>
    <row r="66697" s="8" customFormat="1" x14ac:dyDescent="0.35"/>
    <row r="66698" s="8" customFormat="1" x14ac:dyDescent="0.35"/>
    <row r="66699" s="8" customFormat="1" x14ac:dyDescent="0.35"/>
    <row r="66700" s="8" customFormat="1" x14ac:dyDescent="0.35"/>
    <row r="66701" s="8" customFormat="1" x14ac:dyDescent="0.35"/>
    <row r="66702" s="8" customFormat="1" x14ac:dyDescent="0.35"/>
    <row r="66703" s="8" customFormat="1" x14ac:dyDescent="0.35"/>
    <row r="66704" s="8" customFormat="1" x14ac:dyDescent="0.35"/>
    <row r="66705" s="8" customFormat="1" x14ac:dyDescent="0.35"/>
    <row r="66706" s="8" customFormat="1" x14ac:dyDescent="0.35"/>
    <row r="66707" s="8" customFormat="1" x14ac:dyDescent="0.35"/>
    <row r="66708" s="8" customFormat="1" x14ac:dyDescent="0.35"/>
    <row r="66709" s="8" customFormat="1" x14ac:dyDescent="0.35"/>
    <row r="66710" s="8" customFormat="1" x14ac:dyDescent="0.35"/>
    <row r="66711" s="8" customFormat="1" x14ac:dyDescent="0.35"/>
    <row r="66712" s="8" customFormat="1" x14ac:dyDescent="0.35"/>
    <row r="66713" s="8" customFormat="1" x14ac:dyDescent="0.35"/>
    <row r="66714" s="8" customFormat="1" x14ac:dyDescent="0.35"/>
    <row r="66715" s="8" customFormat="1" x14ac:dyDescent="0.35"/>
    <row r="66716" s="8" customFormat="1" x14ac:dyDescent="0.35"/>
    <row r="66717" s="8" customFormat="1" x14ac:dyDescent="0.35"/>
    <row r="66718" s="8" customFormat="1" x14ac:dyDescent="0.35"/>
    <row r="66719" s="8" customFormat="1" x14ac:dyDescent="0.35"/>
    <row r="66720" s="8" customFormat="1" x14ac:dyDescent="0.35"/>
    <row r="66721" s="8" customFormat="1" x14ac:dyDescent="0.35"/>
    <row r="66722" s="8" customFormat="1" x14ac:dyDescent="0.35"/>
    <row r="66723" s="8" customFormat="1" x14ac:dyDescent="0.35"/>
    <row r="66724" s="8" customFormat="1" x14ac:dyDescent="0.35"/>
    <row r="66725" s="8" customFormat="1" x14ac:dyDescent="0.35"/>
    <row r="66726" s="8" customFormat="1" x14ac:dyDescent="0.35"/>
    <row r="66727" s="8" customFormat="1" x14ac:dyDescent="0.35"/>
    <row r="66728" s="8" customFormat="1" x14ac:dyDescent="0.35"/>
    <row r="66729" s="8" customFormat="1" x14ac:dyDescent="0.35"/>
    <row r="66730" s="8" customFormat="1" x14ac:dyDescent="0.35"/>
    <row r="66731" s="8" customFormat="1" x14ac:dyDescent="0.35"/>
    <row r="66732" s="8" customFormat="1" x14ac:dyDescent="0.35"/>
    <row r="66733" s="8" customFormat="1" x14ac:dyDescent="0.35"/>
    <row r="66734" s="8" customFormat="1" x14ac:dyDescent="0.35"/>
    <row r="66735" s="8" customFormat="1" x14ac:dyDescent="0.35"/>
    <row r="66736" s="8" customFormat="1" x14ac:dyDescent="0.35"/>
    <row r="66737" s="8" customFormat="1" x14ac:dyDescent="0.35"/>
    <row r="66738" s="8" customFormat="1" x14ac:dyDescent="0.35"/>
    <row r="66739" s="8" customFormat="1" x14ac:dyDescent="0.35"/>
    <row r="66740" s="8" customFormat="1" x14ac:dyDescent="0.35"/>
    <row r="66741" s="8" customFormat="1" x14ac:dyDescent="0.35"/>
    <row r="66742" s="8" customFormat="1" x14ac:dyDescent="0.35"/>
    <row r="66743" s="8" customFormat="1" x14ac:dyDescent="0.35"/>
    <row r="66744" s="8" customFormat="1" x14ac:dyDescent="0.35"/>
    <row r="66745" s="8" customFormat="1" x14ac:dyDescent="0.35"/>
    <row r="66746" s="8" customFormat="1" x14ac:dyDescent="0.35"/>
    <row r="66747" s="8" customFormat="1" x14ac:dyDescent="0.35"/>
    <row r="66748" s="8" customFormat="1" x14ac:dyDescent="0.35"/>
    <row r="66749" s="8" customFormat="1" x14ac:dyDescent="0.35"/>
    <row r="66750" s="8" customFormat="1" x14ac:dyDescent="0.35"/>
    <row r="66751" s="8" customFormat="1" x14ac:dyDescent="0.35"/>
    <row r="66752" s="8" customFormat="1" x14ac:dyDescent="0.35"/>
    <row r="66753" s="8" customFormat="1" x14ac:dyDescent="0.35"/>
    <row r="66754" s="8" customFormat="1" x14ac:dyDescent="0.35"/>
    <row r="66755" s="8" customFormat="1" x14ac:dyDescent="0.35"/>
    <row r="66756" s="8" customFormat="1" x14ac:dyDescent="0.35"/>
    <row r="66757" s="8" customFormat="1" x14ac:dyDescent="0.35"/>
    <row r="66758" s="8" customFormat="1" x14ac:dyDescent="0.35"/>
    <row r="66759" s="8" customFormat="1" x14ac:dyDescent="0.35"/>
    <row r="66760" s="8" customFormat="1" x14ac:dyDescent="0.35"/>
    <row r="66761" s="8" customFormat="1" x14ac:dyDescent="0.35"/>
    <row r="66762" s="8" customFormat="1" x14ac:dyDescent="0.35"/>
    <row r="66763" s="8" customFormat="1" x14ac:dyDescent="0.35"/>
    <row r="66764" s="8" customFormat="1" x14ac:dyDescent="0.35"/>
    <row r="66765" s="8" customFormat="1" x14ac:dyDescent="0.35"/>
    <row r="66766" s="8" customFormat="1" x14ac:dyDescent="0.35"/>
    <row r="66767" s="8" customFormat="1" x14ac:dyDescent="0.35"/>
    <row r="66768" s="8" customFormat="1" x14ac:dyDescent="0.35"/>
    <row r="66769" s="8" customFormat="1" x14ac:dyDescent="0.35"/>
    <row r="66770" s="8" customFormat="1" x14ac:dyDescent="0.35"/>
    <row r="66771" s="8" customFormat="1" x14ac:dyDescent="0.35"/>
    <row r="66772" s="8" customFormat="1" x14ac:dyDescent="0.35"/>
    <row r="66773" s="8" customFormat="1" x14ac:dyDescent="0.35"/>
    <row r="66774" s="8" customFormat="1" x14ac:dyDescent="0.35"/>
    <row r="66775" s="8" customFormat="1" x14ac:dyDescent="0.35"/>
    <row r="66776" s="8" customFormat="1" x14ac:dyDescent="0.35"/>
    <row r="66777" s="8" customFormat="1" x14ac:dyDescent="0.35"/>
    <row r="66778" s="8" customFormat="1" x14ac:dyDescent="0.35"/>
    <row r="66779" s="8" customFormat="1" x14ac:dyDescent="0.35"/>
    <row r="66780" s="8" customFormat="1" x14ac:dyDescent="0.35"/>
    <row r="66781" s="8" customFormat="1" x14ac:dyDescent="0.35"/>
    <row r="66782" s="8" customFormat="1" x14ac:dyDescent="0.35"/>
    <row r="66783" s="8" customFormat="1" x14ac:dyDescent="0.35"/>
    <row r="66784" s="8" customFormat="1" x14ac:dyDescent="0.35"/>
    <row r="66785" s="8" customFormat="1" x14ac:dyDescent="0.35"/>
    <row r="66786" s="8" customFormat="1" x14ac:dyDescent="0.35"/>
    <row r="66787" s="8" customFormat="1" x14ac:dyDescent="0.35"/>
    <row r="66788" s="8" customFormat="1" x14ac:dyDescent="0.35"/>
    <row r="66789" s="8" customFormat="1" x14ac:dyDescent="0.35"/>
    <row r="66790" s="8" customFormat="1" x14ac:dyDescent="0.35"/>
    <row r="66791" s="8" customFormat="1" x14ac:dyDescent="0.35"/>
    <row r="66792" s="8" customFormat="1" x14ac:dyDescent="0.35"/>
    <row r="66793" s="8" customFormat="1" x14ac:dyDescent="0.35"/>
    <row r="66794" s="8" customFormat="1" x14ac:dyDescent="0.35"/>
    <row r="66795" s="8" customFormat="1" x14ac:dyDescent="0.35"/>
    <row r="66796" s="8" customFormat="1" x14ac:dyDescent="0.35"/>
    <row r="66797" s="8" customFormat="1" x14ac:dyDescent="0.35"/>
    <row r="66798" s="8" customFormat="1" x14ac:dyDescent="0.35"/>
    <row r="66799" s="8" customFormat="1" x14ac:dyDescent="0.35"/>
    <row r="66800" s="8" customFormat="1" x14ac:dyDescent="0.35"/>
    <row r="66801" s="8" customFormat="1" x14ac:dyDescent="0.35"/>
    <row r="66802" s="8" customFormat="1" x14ac:dyDescent="0.35"/>
    <row r="66803" s="8" customFormat="1" x14ac:dyDescent="0.35"/>
    <row r="66804" s="8" customFormat="1" x14ac:dyDescent="0.35"/>
    <row r="66805" s="8" customFormat="1" x14ac:dyDescent="0.35"/>
    <row r="66806" s="8" customFormat="1" x14ac:dyDescent="0.35"/>
    <row r="66807" s="8" customFormat="1" x14ac:dyDescent="0.35"/>
    <row r="66808" s="8" customFormat="1" x14ac:dyDescent="0.35"/>
    <row r="66809" s="8" customFormat="1" x14ac:dyDescent="0.35"/>
    <row r="66810" s="8" customFormat="1" x14ac:dyDescent="0.35"/>
    <row r="66811" s="8" customFormat="1" x14ac:dyDescent="0.35"/>
    <row r="66812" s="8" customFormat="1" x14ac:dyDescent="0.35"/>
    <row r="66813" s="8" customFormat="1" x14ac:dyDescent="0.35"/>
    <row r="66814" s="8" customFormat="1" x14ac:dyDescent="0.35"/>
    <row r="66815" s="8" customFormat="1" x14ac:dyDescent="0.35"/>
    <row r="66816" s="8" customFormat="1" x14ac:dyDescent="0.35"/>
    <row r="66817" s="8" customFormat="1" x14ac:dyDescent="0.35"/>
    <row r="66818" s="8" customFormat="1" x14ac:dyDescent="0.35"/>
    <row r="66819" s="8" customFormat="1" x14ac:dyDescent="0.35"/>
    <row r="66820" s="8" customFormat="1" x14ac:dyDescent="0.35"/>
    <row r="66821" s="8" customFormat="1" x14ac:dyDescent="0.35"/>
    <row r="66822" s="8" customFormat="1" x14ac:dyDescent="0.35"/>
    <row r="66823" s="8" customFormat="1" x14ac:dyDescent="0.35"/>
    <row r="66824" s="8" customFormat="1" x14ac:dyDescent="0.35"/>
    <row r="66825" s="8" customFormat="1" x14ac:dyDescent="0.35"/>
    <row r="66826" s="8" customFormat="1" x14ac:dyDescent="0.35"/>
    <row r="66827" s="8" customFormat="1" x14ac:dyDescent="0.35"/>
    <row r="66828" s="8" customFormat="1" x14ac:dyDescent="0.35"/>
    <row r="66829" s="8" customFormat="1" x14ac:dyDescent="0.35"/>
    <row r="66830" s="8" customFormat="1" x14ac:dyDescent="0.35"/>
    <row r="66831" s="8" customFormat="1" x14ac:dyDescent="0.35"/>
    <row r="66832" s="8" customFormat="1" x14ac:dyDescent="0.35"/>
    <row r="66833" s="8" customFormat="1" x14ac:dyDescent="0.35"/>
    <row r="66834" s="8" customFormat="1" x14ac:dyDescent="0.35"/>
    <row r="66835" s="8" customFormat="1" x14ac:dyDescent="0.35"/>
    <row r="66836" s="8" customFormat="1" x14ac:dyDescent="0.35"/>
    <row r="66837" s="8" customFormat="1" x14ac:dyDescent="0.35"/>
    <row r="66838" s="8" customFormat="1" x14ac:dyDescent="0.35"/>
    <row r="66839" s="8" customFormat="1" x14ac:dyDescent="0.35"/>
    <row r="66840" s="8" customFormat="1" x14ac:dyDescent="0.35"/>
    <row r="66841" s="8" customFormat="1" x14ac:dyDescent="0.35"/>
    <row r="66842" s="8" customFormat="1" x14ac:dyDescent="0.35"/>
    <row r="66843" s="8" customFormat="1" x14ac:dyDescent="0.35"/>
    <row r="66844" s="8" customFormat="1" x14ac:dyDescent="0.35"/>
    <row r="66845" s="8" customFormat="1" x14ac:dyDescent="0.35"/>
    <row r="66846" s="8" customFormat="1" x14ac:dyDescent="0.35"/>
    <row r="66847" s="8" customFormat="1" x14ac:dyDescent="0.35"/>
    <row r="66848" s="8" customFormat="1" x14ac:dyDescent="0.35"/>
    <row r="66849" s="8" customFormat="1" x14ac:dyDescent="0.35"/>
    <row r="66850" s="8" customFormat="1" x14ac:dyDescent="0.35"/>
    <row r="66851" s="8" customFormat="1" x14ac:dyDescent="0.35"/>
    <row r="66852" s="8" customFormat="1" x14ac:dyDescent="0.35"/>
    <row r="66853" s="8" customFormat="1" x14ac:dyDescent="0.35"/>
    <row r="66854" s="8" customFormat="1" x14ac:dyDescent="0.35"/>
    <row r="66855" s="8" customFormat="1" x14ac:dyDescent="0.35"/>
    <row r="66856" s="8" customFormat="1" x14ac:dyDescent="0.35"/>
    <row r="66857" s="8" customFormat="1" x14ac:dyDescent="0.35"/>
    <row r="66858" s="8" customFormat="1" x14ac:dyDescent="0.35"/>
    <row r="66859" s="8" customFormat="1" x14ac:dyDescent="0.35"/>
    <row r="66860" s="8" customFormat="1" x14ac:dyDescent="0.35"/>
    <row r="66861" s="8" customFormat="1" x14ac:dyDescent="0.35"/>
    <row r="66862" s="8" customFormat="1" x14ac:dyDescent="0.35"/>
    <row r="66863" s="8" customFormat="1" x14ac:dyDescent="0.35"/>
    <row r="66864" s="8" customFormat="1" x14ac:dyDescent="0.35"/>
    <row r="66865" s="8" customFormat="1" x14ac:dyDescent="0.35"/>
    <row r="66866" s="8" customFormat="1" x14ac:dyDescent="0.35"/>
    <row r="66867" s="8" customFormat="1" x14ac:dyDescent="0.35"/>
    <row r="66868" s="8" customFormat="1" x14ac:dyDescent="0.35"/>
    <row r="66869" s="8" customFormat="1" x14ac:dyDescent="0.35"/>
    <row r="66870" s="8" customFormat="1" x14ac:dyDescent="0.35"/>
    <row r="66871" s="8" customFormat="1" x14ac:dyDescent="0.35"/>
    <row r="66872" s="8" customFormat="1" x14ac:dyDescent="0.35"/>
    <row r="66873" s="8" customFormat="1" x14ac:dyDescent="0.35"/>
    <row r="66874" s="8" customFormat="1" x14ac:dyDescent="0.35"/>
    <row r="66875" s="8" customFormat="1" x14ac:dyDescent="0.35"/>
    <row r="66876" s="8" customFormat="1" x14ac:dyDescent="0.35"/>
    <row r="66877" s="8" customFormat="1" x14ac:dyDescent="0.35"/>
    <row r="66878" s="8" customFormat="1" x14ac:dyDescent="0.35"/>
    <row r="66879" s="8" customFormat="1" x14ac:dyDescent="0.35"/>
    <row r="66880" s="8" customFormat="1" x14ac:dyDescent="0.35"/>
    <row r="66881" s="8" customFormat="1" x14ac:dyDescent="0.35"/>
    <row r="66882" s="8" customFormat="1" x14ac:dyDescent="0.35"/>
    <row r="66883" s="8" customFormat="1" x14ac:dyDescent="0.35"/>
    <row r="66884" s="8" customFormat="1" x14ac:dyDescent="0.35"/>
    <row r="66885" s="8" customFormat="1" x14ac:dyDescent="0.35"/>
    <row r="66886" s="8" customFormat="1" x14ac:dyDescent="0.35"/>
    <row r="66887" s="8" customFormat="1" x14ac:dyDescent="0.35"/>
    <row r="66888" s="8" customFormat="1" x14ac:dyDescent="0.35"/>
    <row r="66889" s="8" customFormat="1" x14ac:dyDescent="0.35"/>
    <row r="66890" s="8" customFormat="1" x14ac:dyDescent="0.35"/>
    <row r="66891" s="8" customFormat="1" x14ac:dyDescent="0.35"/>
    <row r="66892" s="8" customFormat="1" x14ac:dyDescent="0.35"/>
    <row r="66893" s="8" customFormat="1" x14ac:dyDescent="0.35"/>
    <row r="66894" s="8" customFormat="1" x14ac:dyDescent="0.35"/>
    <row r="66895" s="8" customFormat="1" x14ac:dyDescent="0.35"/>
    <row r="66896" s="8" customFormat="1" x14ac:dyDescent="0.35"/>
    <row r="66897" s="8" customFormat="1" x14ac:dyDescent="0.35"/>
    <row r="66898" s="8" customFormat="1" x14ac:dyDescent="0.35"/>
    <row r="66899" s="8" customFormat="1" x14ac:dyDescent="0.35"/>
    <row r="66900" s="8" customFormat="1" x14ac:dyDescent="0.35"/>
    <row r="66901" s="8" customFormat="1" x14ac:dyDescent="0.35"/>
    <row r="66902" s="8" customFormat="1" x14ac:dyDescent="0.35"/>
    <row r="66903" s="8" customFormat="1" x14ac:dyDescent="0.35"/>
    <row r="66904" s="8" customFormat="1" x14ac:dyDescent="0.35"/>
    <row r="66905" s="8" customFormat="1" x14ac:dyDescent="0.35"/>
    <row r="66906" s="8" customFormat="1" x14ac:dyDescent="0.35"/>
    <row r="66907" s="8" customFormat="1" x14ac:dyDescent="0.35"/>
    <row r="66908" s="8" customFormat="1" x14ac:dyDescent="0.35"/>
    <row r="66909" s="8" customFormat="1" x14ac:dyDescent="0.35"/>
    <row r="66910" s="8" customFormat="1" x14ac:dyDescent="0.35"/>
    <row r="66911" s="8" customFormat="1" x14ac:dyDescent="0.35"/>
    <row r="66912" s="8" customFormat="1" x14ac:dyDescent="0.35"/>
    <row r="66913" s="8" customFormat="1" x14ac:dyDescent="0.35"/>
    <row r="66914" s="8" customFormat="1" x14ac:dyDescent="0.35"/>
    <row r="66915" s="8" customFormat="1" x14ac:dyDescent="0.35"/>
    <row r="66916" s="8" customFormat="1" x14ac:dyDescent="0.35"/>
    <row r="66917" s="8" customFormat="1" x14ac:dyDescent="0.35"/>
    <row r="66918" s="8" customFormat="1" x14ac:dyDescent="0.35"/>
    <row r="66919" s="8" customFormat="1" x14ac:dyDescent="0.35"/>
    <row r="66920" s="8" customFormat="1" x14ac:dyDescent="0.35"/>
    <row r="66921" s="8" customFormat="1" x14ac:dyDescent="0.35"/>
    <row r="66922" s="8" customFormat="1" x14ac:dyDescent="0.35"/>
    <row r="66923" s="8" customFormat="1" x14ac:dyDescent="0.35"/>
    <row r="66924" s="8" customFormat="1" x14ac:dyDescent="0.35"/>
    <row r="66925" s="8" customFormat="1" x14ac:dyDescent="0.35"/>
    <row r="66926" s="8" customFormat="1" x14ac:dyDescent="0.35"/>
    <row r="66927" s="8" customFormat="1" x14ac:dyDescent="0.35"/>
    <row r="66928" s="8" customFormat="1" x14ac:dyDescent="0.35"/>
    <row r="66929" s="8" customFormat="1" x14ac:dyDescent="0.35"/>
    <row r="66930" s="8" customFormat="1" x14ac:dyDescent="0.35"/>
    <row r="66931" s="8" customFormat="1" x14ac:dyDescent="0.35"/>
    <row r="66932" s="8" customFormat="1" x14ac:dyDescent="0.35"/>
    <row r="66933" s="8" customFormat="1" x14ac:dyDescent="0.35"/>
    <row r="66934" s="8" customFormat="1" x14ac:dyDescent="0.35"/>
    <row r="66935" s="8" customFormat="1" x14ac:dyDescent="0.35"/>
    <row r="66936" s="8" customFormat="1" x14ac:dyDescent="0.35"/>
    <row r="66937" s="8" customFormat="1" x14ac:dyDescent="0.35"/>
    <row r="66938" s="8" customFormat="1" x14ac:dyDescent="0.35"/>
    <row r="66939" s="8" customFormat="1" x14ac:dyDescent="0.35"/>
    <row r="66940" s="8" customFormat="1" x14ac:dyDescent="0.35"/>
    <row r="66941" s="8" customFormat="1" x14ac:dyDescent="0.35"/>
    <row r="66942" s="8" customFormat="1" x14ac:dyDescent="0.35"/>
    <row r="66943" s="8" customFormat="1" x14ac:dyDescent="0.35"/>
    <row r="66944" s="8" customFormat="1" x14ac:dyDescent="0.35"/>
    <row r="66945" s="8" customFormat="1" x14ac:dyDescent="0.35"/>
    <row r="66946" s="8" customFormat="1" x14ac:dyDescent="0.35"/>
    <row r="66947" s="8" customFormat="1" x14ac:dyDescent="0.35"/>
    <row r="66948" s="8" customFormat="1" x14ac:dyDescent="0.35"/>
    <row r="66949" s="8" customFormat="1" x14ac:dyDescent="0.35"/>
    <row r="66950" s="8" customFormat="1" x14ac:dyDescent="0.35"/>
    <row r="66951" s="8" customFormat="1" x14ac:dyDescent="0.35"/>
    <row r="66952" s="8" customFormat="1" x14ac:dyDescent="0.35"/>
    <row r="66953" s="8" customFormat="1" x14ac:dyDescent="0.35"/>
    <row r="66954" s="8" customFormat="1" x14ac:dyDescent="0.35"/>
    <row r="66955" s="8" customFormat="1" x14ac:dyDescent="0.35"/>
    <row r="66956" s="8" customFormat="1" x14ac:dyDescent="0.35"/>
    <row r="66957" s="8" customFormat="1" x14ac:dyDescent="0.35"/>
    <row r="66958" s="8" customFormat="1" x14ac:dyDescent="0.35"/>
    <row r="66959" s="8" customFormat="1" x14ac:dyDescent="0.35"/>
    <row r="66960" s="8" customFormat="1" x14ac:dyDescent="0.35"/>
    <row r="66961" s="8" customFormat="1" x14ac:dyDescent="0.35"/>
    <row r="66962" s="8" customFormat="1" x14ac:dyDescent="0.35"/>
    <row r="66963" s="8" customFormat="1" x14ac:dyDescent="0.35"/>
    <row r="66964" s="8" customFormat="1" x14ac:dyDescent="0.35"/>
    <row r="66965" s="8" customFormat="1" x14ac:dyDescent="0.35"/>
    <row r="66966" s="8" customFormat="1" x14ac:dyDescent="0.35"/>
    <row r="66967" s="8" customFormat="1" x14ac:dyDescent="0.35"/>
    <row r="66968" s="8" customFormat="1" x14ac:dyDescent="0.35"/>
    <row r="66969" s="8" customFormat="1" x14ac:dyDescent="0.35"/>
    <row r="66970" s="8" customFormat="1" x14ac:dyDescent="0.35"/>
    <row r="66971" s="8" customFormat="1" x14ac:dyDescent="0.35"/>
    <row r="66972" s="8" customFormat="1" x14ac:dyDescent="0.35"/>
    <row r="66973" s="8" customFormat="1" x14ac:dyDescent="0.35"/>
    <row r="66974" s="8" customFormat="1" x14ac:dyDescent="0.35"/>
    <row r="66975" s="8" customFormat="1" x14ac:dyDescent="0.35"/>
    <row r="66976" s="8" customFormat="1" x14ac:dyDescent="0.35"/>
    <row r="66977" s="8" customFormat="1" x14ac:dyDescent="0.35"/>
    <row r="66978" s="8" customFormat="1" x14ac:dyDescent="0.35"/>
    <row r="66979" s="8" customFormat="1" x14ac:dyDescent="0.35"/>
    <row r="66980" s="8" customFormat="1" x14ac:dyDescent="0.35"/>
    <row r="66981" s="8" customFormat="1" x14ac:dyDescent="0.35"/>
    <row r="66982" s="8" customFormat="1" x14ac:dyDescent="0.35"/>
    <row r="66983" s="8" customFormat="1" x14ac:dyDescent="0.35"/>
    <row r="66984" s="8" customFormat="1" x14ac:dyDescent="0.35"/>
    <row r="66985" s="8" customFormat="1" x14ac:dyDescent="0.35"/>
    <row r="66986" s="8" customFormat="1" x14ac:dyDescent="0.35"/>
    <row r="66987" s="8" customFormat="1" x14ac:dyDescent="0.35"/>
    <row r="66988" s="8" customFormat="1" x14ac:dyDescent="0.35"/>
    <row r="66989" s="8" customFormat="1" x14ac:dyDescent="0.35"/>
    <row r="66990" s="8" customFormat="1" x14ac:dyDescent="0.35"/>
    <row r="66991" s="8" customFormat="1" x14ac:dyDescent="0.35"/>
    <row r="66992" s="8" customFormat="1" x14ac:dyDescent="0.35"/>
    <row r="66993" s="8" customFormat="1" x14ac:dyDescent="0.35"/>
    <row r="66994" s="8" customFormat="1" x14ac:dyDescent="0.35"/>
    <row r="66995" s="8" customFormat="1" x14ac:dyDescent="0.35"/>
    <row r="66996" s="8" customFormat="1" x14ac:dyDescent="0.35"/>
    <row r="66997" s="8" customFormat="1" x14ac:dyDescent="0.35"/>
    <row r="66998" s="8" customFormat="1" x14ac:dyDescent="0.35"/>
    <row r="66999" s="8" customFormat="1" x14ac:dyDescent="0.35"/>
    <row r="67000" s="8" customFormat="1" x14ac:dyDescent="0.35"/>
    <row r="67001" s="8" customFormat="1" x14ac:dyDescent="0.35"/>
    <row r="67002" s="8" customFormat="1" x14ac:dyDescent="0.35"/>
    <row r="67003" s="8" customFormat="1" x14ac:dyDescent="0.35"/>
    <row r="67004" s="8" customFormat="1" x14ac:dyDescent="0.35"/>
    <row r="67005" s="8" customFormat="1" x14ac:dyDescent="0.35"/>
    <row r="67006" s="8" customFormat="1" x14ac:dyDescent="0.35"/>
    <row r="67007" s="8" customFormat="1" x14ac:dyDescent="0.35"/>
    <row r="67008" s="8" customFormat="1" x14ac:dyDescent="0.35"/>
    <row r="67009" s="8" customFormat="1" x14ac:dyDescent="0.35"/>
    <row r="67010" s="8" customFormat="1" x14ac:dyDescent="0.35"/>
    <row r="67011" s="8" customFormat="1" x14ac:dyDescent="0.35"/>
    <row r="67012" s="8" customFormat="1" x14ac:dyDescent="0.35"/>
    <row r="67013" s="8" customFormat="1" x14ac:dyDescent="0.35"/>
    <row r="67014" s="8" customFormat="1" x14ac:dyDescent="0.35"/>
    <row r="67015" s="8" customFormat="1" x14ac:dyDescent="0.35"/>
    <row r="67016" s="8" customFormat="1" x14ac:dyDescent="0.35"/>
    <row r="67017" s="8" customFormat="1" x14ac:dyDescent="0.35"/>
    <row r="67018" s="8" customFormat="1" x14ac:dyDescent="0.35"/>
    <row r="67019" s="8" customFormat="1" x14ac:dyDescent="0.35"/>
    <row r="67020" s="8" customFormat="1" x14ac:dyDescent="0.35"/>
    <row r="67021" s="8" customFormat="1" x14ac:dyDescent="0.35"/>
    <row r="67022" s="8" customFormat="1" x14ac:dyDescent="0.35"/>
    <row r="67023" s="8" customFormat="1" x14ac:dyDescent="0.35"/>
    <row r="67024" s="8" customFormat="1" x14ac:dyDescent="0.35"/>
    <row r="67025" s="8" customFormat="1" x14ac:dyDescent="0.35"/>
    <row r="67026" s="8" customFormat="1" x14ac:dyDescent="0.35"/>
    <row r="67027" s="8" customFormat="1" x14ac:dyDescent="0.35"/>
    <row r="67028" s="8" customFormat="1" x14ac:dyDescent="0.35"/>
    <row r="67029" s="8" customFormat="1" x14ac:dyDescent="0.35"/>
    <row r="67030" s="8" customFormat="1" x14ac:dyDescent="0.35"/>
    <row r="67031" s="8" customFormat="1" x14ac:dyDescent="0.35"/>
    <row r="67032" s="8" customFormat="1" x14ac:dyDescent="0.35"/>
    <row r="67033" s="8" customFormat="1" x14ac:dyDescent="0.35"/>
    <row r="67034" s="8" customFormat="1" x14ac:dyDescent="0.35"/>
    <row r="67035" s="8" customFormat="1" x14ac:dyDescent="0.35"/>
    <row r="67036" s="8" customFormat="1" x14ac:dyDescent="0.35"/>
    <row r="67037" s="8" customFormat="1" x14ac:dyDescent="0.35"/>
    <row r="67038" s="8" customFormat="1" x14ac:dyDescent="0.35"/>
    <row r="67039" s="8" customFormat="1" x14ac:dyDescent="0.35"/>
    <row r="67040" s="8" customFormat="1" x14ac:dyDescent="0.35"/>
    <row r="67041" s="8" customFormat="1" x14ac:dyDescent="0.35"/>
    <row r="67042" s="8" customFormat="1" x14ac:dyDescent="0.35"/>
    <row r="67043" s="8" customFormat="1" x14ac:dyDescent="0.35"/>
    <row r="67044" s="8" customFormat="1" x14ac:dyDescent="0.35"/>
    <row r="67045" s="8" customFormat="1" x14ac:dyDescent="0.35"/>
    <row r="67046" s="8" customFormat="1" x14ac:dyDescent="0.35"/>
    <row r="67047" s="8" customFormat="1" x14ac:dyDescent="0.35"/>
    <row r="67048" s="8" customFormat="1" x14ac:dyDescent="0.35"/>
    <row r="67049" s="8" customFormat="1" x14ac:dyDescent="0.35"/>
    <row r="67050" s="8" customFormat="1" x14ac:dyDescent="0.35"/>
    <row r="67051" s="8" customFormat="1" x14ac:dyDescent="0.35"/>
    <row r="67052" s="8" customFormat="1" x14ac:dyDescent="0.35"/>
    <row r="67053" s="8" customFormat="1" x14ac:dyDescent="0.35"/>
    <row r="67054" s="8" customFormat="1" x14ac:dyDescent="0.35"/>
    <row r="67055" s="8" customFormat="1" x14ac:dyDescent="0.35"/>
    <row r="67056" s="8" customFormat="1" x14ac:dyDescent="0.35"/>
    <row r="67057" s="8" customFormat="1" x14ac:dyDescent="0.35"/>
    <row r="67058" s="8" customFormat="1" x14ac:dyDescent="0.35"/>
    <row r="67059" s="8" customFormat="1" x14ac:dyDescent="0.35"/>
    <row r="67060" s="8" customFormat="1" x14ac:dyDescent="0.35"/>
    <row r="67061" s="8" customFormat="1" x14ac:dyDescent="0.35"/>
    <row r="67062" s="8" customFormat="1" x14ac:dyDescent="0.35"/>
    <row r="67063" s="8" customFormat="1" x14ac:dyDescent="0.35"/>
    <row r="67064" s="8" customFormat="1" x14ac:dyDescent="0.35"/>
    <row r="67065" s="8" customFormat="1" x14ac:dyDescent="0.35"/>
    <row r="67066" s="8" customFormat="1" x14ac:dyDescent="0.35"/>
    <row r="67067" s="8" customFormat="1" x14ac:dyDescent="0.35"/>
    <row r="67068" s="8" customFormat="1" x14ac:dyDescent="0.35"/>
    <row r="67069" s="8" customFormat="1" x14ac:dyDescent="0.35"/>
    <row r="67070" s="8" customFormat="1" x14ac:dyDescent="0.35"/>
    <row r="67071" s="8" customFormat="1" x14ac:dyDescent="0.35"/>
    <row r="67072" s="8" customFormat="1" x14ac:dyDescent="0.35"/>
    <row r="67073" s="8" customFormat="1" x14ac:dyDescent="0.35"/>
    <row r="67074" s="8" customFormat="1" x14ac:dyDescent="0.35"/>
    <row r="67075" s="8" customFormat="1" x14ac:dyDescent="0.35"/>
    <row r="67076" s="8" customFormat="1" x14ac:dyDescent="0.35"/>
    <row r="67077" s="8" customFormat="1" x14ac:dyDescent="0.35"/>
    <row r="67078" s="8" customFormat="1" x14ac:dyDescent="0.35"/>
    <row r="67079" s="8" customFormat="1" x14ac:dyDescent="0.35"/>
    <row r="67080" s="8" customFormat="1" x14ac:dyDescent="0.35"/>
    <row r="67081" s="8" customFormat="1" x14ac:dyDescent="0.35"/>
    <row r="67082" s="8" customFormat="1" x14ac:dyDescent="0.35"/>
    <row r="67083" s="8" customFormat="1" x14ac:dyDescent="0.35"/>
    <row r="67084" s="8" customFormat="1" x14ac:dyDescent="0.35"/>
    <row r="67085" s="8" customFormat="1" x14ac:dyDescent="0.35"/>
    <row r="67086" s="8" customFormat="1" x14ac:dyDescent="0.35"/>
    <row r="67087" s="8" customFormat="1" x14ac:dyDescent="0.35"/>
    <row r="67088" s="8" customFormat="1" x14ac:dyDescent="0.35"/>
    <row r="67089" s="8" customFormat="1" x14ac:dyDescent="0.35"/>
    <row r="67090" s="8" customFormat="1" x14ac:dyDescent="0.35"/>
    <row r="67091" s="8" customFormat="1" x14ac:dyDescent="0.35"/>
    <row r="67092" s="8" customFormat="1" x14ac:dyDescent="0.35"/>
    <row r="67093" s="8" customFormat="1" x14ac:dyDescent="0.35"/>
    <row r="67094" s="8" customFormat="1" x14ac:dyDescent="0.35"/>
    <row r="67095" s="8" customFormat="1" x14ac:dyDescent="0.35"/>
    <row r="67096" s="8" customFormat="1" x14ac:dyDescent="0.35"/>
    <row r="67097" s="8" customFormat="1" x14ac:dyDescent="0.35"/>
    <row r="67098" s="8" customFormat="1" x14ac:dyDescent="0.35"/>
    <row r="67099" s="8" customFormat="1" x14ac:dyDescent="0.35"/>
    <row r="67100" s="8" customFormat="1" x14ac:dyDescent="0.35"/>
    <row r="67101" s="8" customFormat="1" x14ac:dyDescent="0.35"/>
    <row r="67102" s="8" customFormat="1" x14ac:dyDescent="0.35"/>
    <row r="67103" s="8" customFormat="1" x14ac:dyDescent="0.35"/>
    <row r="67104" s="8" customFormat="1" x14ac:dyDescent="0.35"/>
    <row r="67105" s="8" customFormat="1" x14ac:dyDescent="0.35"/>
    <row r="67106" s="8" customFormat="1" x14ac:dyDescent="0.35"/>
    <row r="67107" s="8" customFormat="1" x14ac:dyDescent="0.35"/>
    <row r="67108" s="8" customFormat="1" x14ac:dyDescent="0.35"/>
    <row r="67109" s="8" customFormat="1" x14ac:dyDescent="0.35"/>
    <row r="67110" s="8" customFormat="1" x14ac:dyDescent="0.35"/>
    <row r="67111" s="8" customFormat="1" x14ac:dyDescent="0.35"/>
    <row r="67112" s="8" customFormat="1" x14ac:dyDescent="0.35"/>
    <row r="67113" s="8" customFormat="1" x14ac:dyDescent="0.35"/>
    <row r="67114" s="8" customFormat="1" x14ac:dyDescent="0.35"/>
    <row r="67115" s="8" customFormat="1" x14ac:dyDescent="0.35"/>
    <row r="67116" s="8" customFormat="1" x14ac:dyDescent="0.35"/>
    <row r="67117" s="8" customFormat="1" x14ac:dyDescent="0.35"/>
    <row r="67118" s="8" customFormat="1" x14ac:dyDescent="0.35"/>
    <row r="67119" s="8" customFormat="1" x14ac:dyDescent="0.35"/>
    <row r="67120" s="8" customFormat="1" x14ac:dyDescent="0.35"/>
    <row r="67121" s="8" customFormat="1" x14ac:dyDescent="0.35"/>
    <row r="67122" s="8" customFormat="1" x14ac:dyDescent="0.35"/>
    <row r="67123" s="8" customFormat="1" x14ac:dyDescent="0.35"/>
    <row r="67124" s="8" customFormat="1" x14ac:dyDescent="0.35"/>
    <row r="67125" s="8" customFormat="1" x14ac:dyDescent="0.35"/>
    <row r="67126" s="8" customFormat="1" x14ac:dyDescent="0.35"/>
    <row r="67127" s="8" customFormat="1" x14ac:dyDescent="0.35"/>
    <row r="67128" s="8" customFormat="1" x14ac:dyDescent="0.35"/>
    <row r="67129" s="8" customFormat="1" x14ac:dyDescent="0.35"/>
    <row r="67130" s="8" customFormat="1" x14ac:dyDescent="0.35"/>
    <row r="67131" s="8" customFormat="1" x14ac:dyDescent="0.35"/>
    <row r="67132" s="8" customFormat="1" x14ac:dyDescent="0.35"/>
    <row r="67133" s="8" customFormat="1" x14ac:dyDescent="0.35"/>
    <row r="67134" s="8" customFormat="1" x14ac:dyDescent="0.35"/>
    <row r="67135" s="8" customFormat="1" x14ac:dyDescent="0.35"/>
    <row r="67136" s="8" customFormat="1" x14ac:dyDescent="0.35"/>
    <row r="67137" s="8" customFormat="1" x14ac:dyDescent="0.35"/>
    <row r="67138" s="8" customFormat="1" x14ac:dyDescent="0.35"/>
    <row r="67139" s="8" customFormat="1" x14ac:dyDescent="0.35"/>
    <row r="67140" s="8" customFormat="1" x14ac:dyDescent="0.35"/>
    <row r="67141" s="8" customFormat="1" x14ac:dyDescent="0.35"/>
    <row r="67142" s="8" customFormat="1" x14ac:dyDescent="0.35"/>
    <row r="67143" s="8" customFormat="1" x14ac:dyDescent="0.35"/>
    <row r="67144" s="8" customFormat="1" x14ac:dyDescent="0.35"/>
    <row r="67145" s="8" customFormat="1" x14ac:dyDescent="0.35"/>
    <row r="67146" s="8" customFormat="1" x14ac:dyDescent="0.35"/>
    <row r="67147" s="8" customFormat="1" x14ac:dyDescent="0.35"/>
    <row r="67148" s="8" customFormat="1" x14ac:dyDescent="0.35"/>
    <row r="67149" s="8" customFormat="1" x14ac:dyDescent="0.35"/>
    <row r="67150" s="8" customFormat="1" x14ac:dyDescent="0.35"/>
    <row r="67151" s="8" customFormat="1" x14ac:dyDescent="0.35"/>
    <row r="67152" s="8" customFormat="1" x14ac:dyDescent="0.35"/>
    <row r="67153" s="8" customFormat="1" x14ac:dyDescent="0.35"/>
    <row r="67154" s="8" customFormat="1" x14ac:dyDescent="0.35"/>
    <row r="67155" s="8" customFormat="1" x14ac:dyDescent="0.35"/>
    <row r="67156" s="8" customFormat="1" x14ac:dyDescent="0.35"/>
    <row r="67157" s="8" customFormat="1" x14ac:dyDescent="0.35"/>
    <row r="67158" s="8" customFormat="1" x14ac:dyDescent="0.35"/>
    <row r="67159" s="8" customFormat="1" x14ac:dyDescent="0.35"/>
    <row r="67160" s="8" customFormat="1" x14ac:dyDescent="0.35"/>
    <row r="67161" s="8" customFormat="1" x14ac:dyDescent="0.35"/>
    <row r="67162" s="8" customFormat="1" x14ac:dyDescent="0.35"/>
    <row r="67163" s="8" customFormat="1" x14ac:dyDescent="0.35"/>
    <row r="67164" s="8" customFormat="1" x14ac:dyDescent="0.35"/>
    <row r="67165" s="8" customFormat="1" x14ac:dyDescent="0.35"/>
    <row r="67166" s="8" customFormat="1" x14ac:dyDescent="0.35"/>
    <row r="67167" s="8" customFormat="1" x14ac:dyDescent="0.35"/>
    <row r="67168" s="8" customFormat="1" x14ac:dyDescent="0.35"/>
    <row r="67169" s="8" customFormat="1" x14ac:dyDescent="0.35"/>
    <row r="67170" s="8" customFormat="1" x14ac:dyDescent="0.35"/>
    <row r="67171" s="8" customFormat="1" x14ac:dyDescent="0.35"/>
    <row r="67172" s="8" customFormat="1" x14ac:dyDescent="0.35"/>
    <row r="67173" s="8" customFormat="1" x14ac:dyDescent="0.35"/>
    <row r="67174" s="8" customFormat="1" x14ac:dyDescent="0.35"/>
    <row r="67175" s="8" customFormat="1" x14ac:dyDescent="0.35"/>
    <row r="67176" s="8" customFormat="1" x14ac:dyDescent="0.35"/>
    <row r="67177" s="8" customFormat="1" x14ac:dyDescent="0.35"/>
    <row r="67178" s="8" customFormat="1" x14ac:dyDescent="0.35"/>
    <row r="67179" s="8" customFormat="1" x14ac:dyDescent="0.35"/>
    <row r="67180" s="8" customFormat="1" x14ac:dyDescent="0.35"/>
    <row r="67181" s="8" customFormat="1" x14ac:dyDescent="0.35"/>
    <row r="67182" s="8" customFormat="1" x14ac:dyDescent="0.35"/>
    <row r="67183" s="8" customFormat="1" x14ac:dyDescent="0.35"/>
    <row r="67184" s="8" customFormat="1" x14ac:dyDescent="0.35"/>
    <row r="67185" s="8" customFormat="1" x14ac:dyDescent="0.35"/>
    <row r="67186" s="8" customFormat="1" x14ac:dyDescent="0.35"/>
    <row r="67187" s="8" customFormat="1" x14ac:dyDescent="0.35"/>
    <row r="67188" s="8" customFormat="1" x14ac:dyDescent="0.35"/>
    <row r="67189" s="8" customFormat="1" x14ac:dyDescent="0.35"/>
    <row r="67190" s="8" customFormat="1" x14ac:dyDescent="0.35"/>
    <row r="67191" s="8" customFormat="1" x14ac:dyDescent="0.35"/>
    <row r="67192" s="8" customFormat="1" x14ac:dyDescent="0.35"/>
    <row r="67193" s="8" customFormat="1" x14ac:dyDescent="0.35"/>
    <row r="67194" s="8" customFormat="1" x14ac:dyDescent="0.35"/>
    <row r="67195" s="8" customFormat="1" x14ac:dyDescent="0.35"/>
    <row r="67196" s="8" customFormat="1" x14ac:dyDescent="0.35"/>
    <row r="67197" s="8" customFormat="1" x14ac:dyDescent="0.35"/>
    <row r="67198" s="8" customFormat="1" x14ac:dyDescent="0.35"/>
    <row r="67199" s="8" customFormat="1" x14ac:dyDescent="0.35"/>
    <row r="67200" s="8" customFormat="1" x14ac:dyDescent="0.35"/>
    <row r="67201" s="8" customFormat="1" x14ac:dyDescent="0.35"/>
    <row r="67202" s="8" customFormat="1" x14ac:dyDescent="0.35"/>
    <row r="67203" s="8" customFormat="1" x14ac:dyDescent="0.35"/>
    <row r="67204" s="8" customFormat="1" x14ac:dyDescent="0.35"/>
    <row r="67205" s="8" customFormat="1" x14ac:dyDescent="0.35"/>
    <row r="67206" s="8" customFormat="1" x14ac:dyDescent="0.35"/>
    <row r="67207" s="8" customFormat="1" x14ac:dyDescent="0.35"/>
    <row r="67208" s="8" customFormat="1" x14ac:dyDescent="0.35"/>
    <row r="67209" s="8" customFormat="1" x14ac:dyDescent="0.35"/>
    <row r="67210" s="8" customFormat="1" x14ac:dyDescent="0.35"/>
    <row r="67211" s="8" customFormat="1" x14ac:dyDescent="0.35"/>
    <row r="67212" s="8" customFormat="1" x14ac:dyDescent="0.35"/>
    <row r="67213" s="8" customFormat="1" x14ac:dyDescent="0.35"/>
    <row r="67214" s="8" customFormat="1" x14ac:dyDescent="0.35"/>
    <row r="67215" s="8" customFormat="1" x14ac:dyDescent="0.35"/>
    <row r="67216" s="8" customFormat="1" x14ac:dyDescent="0.35"/>
    <row r="67217" s="8" customFormat="1" x14ac:dyDescent="0.35"/>
    <row r="67218" s="8" customFormat="1" x14ac:dyDescent="0.35"/>
    <row r="67219" s="8" customFormat="1" x14ac:dyDescent="0.35"/>
    <row r="67220" s="8" customFormat="1" x14ac:dyDescent="0.35"/>
    <row r="67221" s="8" customFormat="1" x14ac:dyDescent="0.35"/>
    <row r="67222" s="8" customFormat="1" x14ac:dyDescent="0.35"/>
    <row r="67223" s="8" customFormat="1" x14ac:dyDescent="0.35"/>
    <row r="67224" s="8" customFormat="1" x14ac:dyDescent="0.35"/>
    <row r="67225" s="8" customFormat="1" x14ac:dyDescent="0.35"/>
    <row r="67226" s="8" customFormat="1" x14ac:dyDescent="0.35"/>
    <row r="67227" s="8" customFormat="1" x14ac:dyDescent="0.35"/>
    <row r="67228" s="8" customFormat="1" x14ac:dyDescent="0.35"/>
    <row r="67229" s="8" customFormat="1" x14ac:dyDescent="0.35"/>
    <row r="67230" s="8" customFormat="1" x14ac:dyDescent="0.35"/>
    <row r="67231" s="8" customFormat="1" x14ac:dyDescent="0.35"/>
    <row r="67232" s="8" customFormat="1" x14ac:dyDescent="0.35"/>
    <row r="67233" s="8" customFormat="1" x14ac:dyDescent="0.35"/>
    <row r="67234" s="8" customFormat="1" x14ac:dyDescent="0.35"/>
    <row r="67235" s="8" customFormat="1" x14ac:dyDescent="0.35"/>
    <row r="67236" s="8" customFormat="1" x14ac:dyDescent="0.35"/>
    <row r="67237" s="8" customFormat="1" x14ac:dyDescent="0.35"/>
    <row r="67238" s="8" customFormat="1" x14ac:dyDescent="0.35"/>
    <row r="67239" s="8" customFormat="1" x14ac:dyDescent="0.35"/>
    <row r="67240" s="8" customFormat="1" x14ac:dyDescent="0.35"/>
    <row r="67241" s="8" customFormat="1" x14ac:dyDescent="0.35"/>
    <row r="67242" s="8" customFormat="1" x14ac:dyDescent="0.35"/>
    <row r="67243" s="8" customFormat="1" x14ac:dyDescent="0.35"/>
    <row r="67244" s="8" customFormat="1" x14ac:dyDescent="0.35"/>
    <row r="67245" s="8" customFormat="1" x14ac:dyDescent="0.35"/>
    <row r="67246" s="8" customFormat="1" x14ac:dyDescent="0.35"/>
    <row r="67247" s="8" customFormat="1" x14ac:dyDescent="0.35"/>
    <row r="67248" s="8" customFormat="1" x14ac:dyDescent="0.35"/>
    <row r="67249" s="8" customFormat="1" x14ac:dyDescent="0.35"/>
    <row r="67250" s="8" customFormat="1" x14ac:dyDescent="0.35"/>
    <row r="67251" s="8" customFormat="1" x14ac:dyDescent="0.35"/>
    <row r="67252" s="8" customFormat="1" x14ac:dyDescent="0.35"/>
    <row r="67253" s="8" customFormat="1" x14ac:dyDescent="0.35"/>
    <row r="67254" s="8" customFormat="1" x14ac:dyDescent="0.35"/>
    <row r="67255" s="8" customFormat="1" x14ac:dyDescent="0.35"/>
    <row r="67256" s="8" customFormat="1" x14ac:dyDescent="0.35"/>
    <row r="67257" s="8" customFormat="1" x14ac:dyDescent="0.35"/>
    <row r="67258" s="8" customFormat="1" x14ac:dyDescent="0.35"/>
    <row r="67259" s="8" customFormat="1" x14ac:dyDescent="0.35"/>
    <row r="67260" s="8" customFormat="1" x14ac:dyDescent="0.35"/>
    <row r="67261" s="8" customFormat="1" x14ac:dyDescent="0.35"/>
    <row r="67262" s="8" customFormat="1" x14ac:dyDescent="0.35"/>
    <row r="67263" s="8" customFormat="1" x14ac:dyDescent="0.35"/>
    <row r="67264" s="8" customFormat="1" x14ac:dyDescent="0.35"/>
    <row r="67265" s="8" customFormat="1" x14ac:dyDescent="0.35"/>
    <row r="67266" s="8" customFormat="1" x14ac:dyDescent="0.35"/>
    <row r="67267" s="8" customFormat="1" x14ac:dyDescent="0.35"/>
    <row r="67268" s="8" customFormat="1" x14ac:dyDescent="0.35"/>
    <row r="67269" s="8" customFormat="1" x14ac:dyDescent="0.35"/>
    <row r="67270" s="8" customFormat="1" x14ac:dyDescent="0.35"/>
    <row r="67271" s="8" customFormat="1" x14ac:dyDescent="0.35"/>
    <row r="67272" s="8" customFormat="1" x14ac:dyDescent="0.35"/>
    <row r="67273" s="8" customFormat="1" x14ac:dyDescent="0.35"/>
    <row r="67274" s="8" customFormat="1" x14ac:dyDescent="0.35"/>
    <row r="67275" s="8" customFormat="1" x14ac:dyDescent="0.35"/>
    <row r="67276" s="8" customFormat="1" x14ac:dyDescent="0.35"/>
    <row r="67277" s="8" customFormat="1" x14ac:dyDescent="0.35"/>
    <row r="67278" s="8" customFormat="1" x14ac:dyDescent="0.35"/>
    <row r="67279" s="8" customFormat="1" x14ac:dyDescent="0.35"/>
    <row r="67280" s="8" customFormat="1" x14ac:dyDescent="0.35"/>
    <row r="67281" s="8" customFormat="1" x14ac:dyDescent="0.35"/>
    <row r="67282" s="8" customFormat="1" x14ac:dyDescent="0.35"/>
    <row r="67283" s="8" customFormat="1" x14ac:dyDescent="0.35"/>
    <row r="67284" s="8" customFormat="1" x14ac:dyDescent="0.35"/>
    <row r="67285" s="8" customFormat="1" x14ac:dyDescent="0.35"/>
    <row r="67286" s="8" customFormat="1" x14ac:dyDescent="0.35"/>
    <row r="67287" s="8" customFormat="1" x14ac:dyDescent="0.35"/>
    <row r="67288" s="8" customFormat="1" x14ac:dyDescent="0.35"/>
    <row r="67289" s="8" customFormat="1" x14ac:dyDescent="0.35"/>
    <row r="67290" s="8" customFormat="1" x14ac:dyDescent="0.35"/>
    <row r="67291" s="8" customFormat="1" x14ac:dyDescent="0.35"/>
    <row r="67292" s="8" customFormat="1" x14ac:dyDescent="0.35"/>
    <row r="67293" s="8" customFormat="1" x14ac:dyDescent="0.35"/>
    <row r="67294" s="8" customFormat="1" x14ac:dyDescent="0.35"/>
    <row r="67295" s="8" customFormat="1" x14ac:dyDescent="0.35"/>
    <row r="67296" s="8" customFormat="1" x14ac:dyDescent="0.35"/>
    <row r="67297" s="8" customFormat="1" x14ac:dyDescent="0.35"/>
    <row r="67298" s="8" customFormat="1" x14ac:dyDescent="0.35"/>
    <row r="67299" s="8" customFormat="1" x14ac:dyDescent="0.35"/>
    <row r="67300" s="8" customFormat="1" x14ac:dyDescent="0.35"/>
    <row r="67301" s="8" customFormat="1" x14ac:dyDescent="0.35"/>
    <row r="67302" s="8" customFormat="1" x14ac:dyDescent="0.35"/>
    <row r="67303" s="8" customFormat="1" x14ac:dyDescent="0.35"/>
    <row r="67304" s="8" customFormat="1" x14ac:dyDescent="0.35"/>
    <row r="67305" s="8" customFormat="1" x14ac:dyDescent="0.35"/>
    <row r="67306" s="8" customFormat="1" x14ac:dyDescent="0.35"/>
    <row r="67307" s="8" customFormat="1" x14ac:dyDescent="0.35"/>
    <row r="67308" s="8" customFormat="1" x14ac:dyDescent="0.35"/>
    <row r="67309" s="8" customFormat="1" x14ac:dyDescent="0.35"/>
    <row r="67310" s="8" customFormat="1" x14ac:dyDescent="0.35"/>
    <row r="67311" s="8" customFormat="1" x14ac:dyDescent="0.35"/>
    <row r="67312" s="8" customFormat="1" x14ac:dyDescent="0.35"/>
    <row r="67313" s="8" customFormat="1" x14ac:dyDescent="0.35"/>
    <row r="67314" s="8" customFormat="1" x14ac:dyDescent="0.35"/>
    <row r="67315" s="8" customFormat="1" x14ac:dyDescent="0.35"/>
    <row r="67316" s="8" customFormat="1" x14ac:dyDescent="0.35"/>
    <row r="67317" s="8" customFormat="1" x14ac:dyDescent="0.35"/>
    <row r="67318" s="8" customFormat="1" x14ac:dyDescent="0.35"/>
    <row r="67319" s="8" customFormat="1" x14ac:dyDescent="0.35"/>
    <row r="67320" s="8" customFormat="1" x14ac:dyDescent="0.35"/>
    <row r="67321" s="8" customFormat="1" x14ac:dyDescent="0.35"/>
    <row r="67322" s="8" customFormat="1" x14ac:dyDescent="0.35"/>
    <row r="67323" s="8" customFormat="1" x14ac:dyDescent="0.35"/>
    <row r="67324" s="8" customFormat="1" x14ac:dyDescent="0.35"/>
    <row r="67325" s="8" customFormat="1" x14ac:dyDescent="0.35"/>
    <row r="67326" s="8" customFormat="1" x14ac:dyDescent="0.35"/>
    <row r="67327" s="8" customFormat="1" x14ac:dyDescent="0.35"/>
    <row r="67328" s="8" customFormat="1" x14ac:dyDescent="0.35"/>
    <row r="67329" s="8" customFormat="1" x14ac:dyDescent="0.35"/>
    <row r="67330" s="8" customFormat="1" x14ac:dyDescent="0.35"/>
    <row r="67331" s="8" customFormat="1" x14ac:dyDescent="0.35"/>
    <row r="67332" s="8" customFormat="1" x14ac:dyDescent="0.35"/>
    <row r="67333" s="8" customFormat="1" x14ac:dyDescent="0.35"/>
    <row r="67334" s="8" customFormat="1" x14ac:dyDescent="0.35"/>
    <row r="67335" s="8" customFormat="1" x14ac:dyDescent="0.35"/>
    <row r="67336" s="8" customFormat="1" x14ac:dyDescent="0.35"/>
    <row r="67337" s="8" customFormat="1" x14ac:dyDescent="0.35"/>
    <row r="67338" s="8" customFormat="1" x14ac:dyDescent="0.35"/>
    <row r="67339" s="8" customFormat="1" x14ac:dyDescent="0.35"/>
    <row r="67340" s="8" customFormat="1" x14ac:dyDescent="0.35"/>
    <row r="67341" s="8" customFormat="1" x14ac:dyDescent="0.35"/>
    <row r="67342" s="8" customFormat="1" x14ac:dyDescent="0.35"/>
    <row r="67343" s="8" customFormat="1" x14ac:dyDescent="0.35"/>
    <row r="67344" s="8" customFormat="1" x14ac:dyDescent="0.35"/>
    <row r="67345" s="8" customFormat="1" x14ac:dyDescent="0.35"/>
    <row r="67346" s="8" customFormat="1" x14ac:dyDescent="0.35"/>
    <row r="67347" s="8" customFormat="1" x14ac:dyDescent="0.35"/>
    <row r="67348" s="8" customFormat="1" x14ac:dyDescent="0.35"/>
    <row r="67349" s="8" customFormat="1" x14ac:dyDescent="0.35"/>
    <row r="67350" s="8" customFormat="1" x14ac:dyDescent="0.35"/>
    <row r="67351" s="8" customFormat="1" x14ac:dyDescent="0.35"/>
    <row r="67352" s="8" customFormat="1" x14ac:dyDescent="0.35"/>
    <row r="67353" s="8" customFormat="1" x14ac:dyDescent="0.35"/>
    <row r="67354" s="8" customFormat="1" x14ac:dyDescent="0.35"/>
    <row r="67355" s="8" customFormat="1" x14ac:dyDescent="0.35"/>
    <row r="67356" s="8" customFormat="1" x14ac:dyDescent="0.35"/>
    <row r="67357" s="8" customFormat="1" x14ac:dyDescent="0.35"/>
    <row r="67358" s="8" customFormat="1" x14ac:dyDescent="0.35"/>
    <row r="67359" s="8" customFormat="1" x14ac:dyDescent="0.35"/>
    <row r="67360" s="8" customFormat="1" x14ac:dyDescent="0.35"/>
    <row r="67361" s="8" customFormat="1" x14ac:dyDescent="0.35"/>
    <row r="67362" s="8" customFormat="1" x14ac:dyDescent="0.35"/>
    <row r="67363" s="8" customFormat="1" x14ac:dyDescent="0.35"/>
    <row r="67364" s="8" customFormat="1" x14ac:dyDescent="0.35"/>
    <row r="67365" s="8" customFormat="1" x14ac:dyDescent="0.35"/>
    <row r="67366" s="8" customFormat="1" x14ac:dyDescent="0.35"/>
    <row r="67367" s="8" customFormat="1" x14ac:dyDescent="0.35"/>
    <row r="67368" s="8" customFormat="1" x14ac:dyDescent="0.35"/>
    <row r="67369" s="8" customFormat="1" x14ac:dyDescent="0.35"/>
    <row r="67370" s="8" customFormat="1" x14ac:dyDescent="0.35"/>
    <row r="67371" s="8" customFormat="1" x14ac:dyDescent="0.35"/>
    <row r="67372" s="8" customFormat="1" x14ac:dyDescent="0.35"/>
    <row r="67373" s="8" customFormat="1" x14ac:dyDescent="0.35"/>
    <row r="67374" s="8" customFormat="1" x14ac:dyDescent="0.35"/>
    <row r="67375" s="8" customFormat="1" x14ac:dyDescent="0.35"/>
    <row r="67376" s="8" customFormat="1" x14ac:dyDescent="0.35"/>
    <row r="67377" s="8" customFormat="1" x14ac:dyDescent="0.35"/>
    <row r="67378" s="8" customFormat="1" x14ac:dyDescent="0.35"/>
    <row r="67379" s="8" customFormat="1" x14ac:dyDescent="0.35"/>
    <row r="67380" s="8" customFormat="1" x14ac:dyDescent="0.35"/>
    <row r="67381" s="8" customFormat="1" x14ac:dyDescent="0.35"/>
    <row r="67382" s="8" customFormat="1" x14ac:dyDescent="0.35"/>
    <row r="67383" s="8" customFormat="1" x14ac:dyDescent="0.35"/>
    <row r="67384" s="8" customFormat="1" x14ac:dyDescent="0.35"/>
    <row r="67385" s="8" customFormat="1" x14ac:dyDescent="0.35"/>
    <row r="67386" s="8" customFormat="1" x14ac:dyDescent="0.35"/>
    <row r="67387" s="8" customFormat="1" x14ac:dyDescent="0.35"/>
    <row r="67388" s="8" customFormat="1" x14ac:dyDescent="0.35"/>
    <row r="67389" s="8" customFormat="1" x14ac:dyDescent="0.35"/>
    <row r="67390" s="8" customFormat="1" x14ac:dyDescent="0.35"/>
    <row r="67391" s="8" customFormat="1" x14ac:dyDescent="0.35"/>
    <row r="67392" s="8" customFormat="1" x14ac:dyDescent="0.35"/>
    <row r="67393" s="8" customFormat="1" x14ac:dyDescent="0.35"/>
    <row r="67394" s="8" customFormat="1" x14ac:dyDescent="0.35"/>
    <row r="67395" s="8" customFormat="1" x14ac:dyDescent="0.35"/>
    <row r="67396" s="8" customFormat="1" x14ac:dyDescent="0.35"/>
    <row r="67397" s="8" customFormat="1" x14ac:dyDescent="0.35"/>
    <row r="67398" s="8" customFormat="1" x14ac:dyDescent="0.35"/>
    <row r="67399" s="8" customFormat="1" x14ac:dyDescent="0.35"/>
    <row r="67400" s="8" customFormat="1" x14ac:dyDescent="0.35"/>
    <row r="67401" s="8" customFormat="1" x14ac:dyDescent="0.35"/>
    <row r="67402" s="8" customFormat="1" x14ac:dyDescent="0.35"/>
    <row r="67403" s="8" customFormat="1" x14ac:dyDescent="0.35"/>
    <row r="67404" s="8" customFormat="1" x14ac:dyDescent="0.35"/>
    <row r="67405" s="8" customFormat="1" x14ac:dyDescent="0.35"/>
    <row r="67406" s="8" customFormat="1" x14ac:dyDescent="0.35"/>
    <row r="67407" s="8" customFormat="1" x14ac:dyDescent="0.35"/>
    <row r="67408" s="8" customFormat="1" x14ac:dyDescent="0.35"/>
    <row r="67409" s="8" customFormat="1" x14ac:dyDescent="0.35"/>
    <row r="67410" s="8" customFormat="1" x14ac:dyDescent="0.35"/>
    <row r="67411" s="8" customFormat="1" x14ac:dyDescent="0.35"/>
    <row r="67412" s="8" customFormat="1" x14ac:dyDescent="0.35"/>
    <row r="67413" s="8" customFormat="1" x14ac:dyDescent="0.35"/>
    <row r="67414" s="8" customFormat="1" x14ac:dyDescent="0.35"/>
    <row r="67415" s="8" customFormat="1" x14ac:dyDescent="0.35"/>
    <row r="67416" s="8" customFormat="1" x14ac:dyDescent="0.35"/>
    <row r="67417" s="8" customFormat="1" x14ac:dyDescent="0.35"/>
    <row r="67418" s="8" customFormat="1" x14ac:dyDescent="0.35"/>
    <row r="67419" s="8" customFormat="1" x14ac:dyDescent="0.35"/>
    <row r="67420" s="8" customFormat="1" x14ac:dyDescent="0.35"/>
    <row r="67421" s="8" customFormat="1" x14ac:dyDescent="0.35"/>
    <row r="67422" s="8" customFormat="1" x14ac:dyDescent="0.35"/>
    <row r="67423" s="8" customFormat="1" x14ac:dyDescent="0.35"/>
    <row r="67424" s="8" customFormat="1" x14ac:dyDescent="0.35"/>
    <row r="67425" s="8" customFormat="1" x14ac:dyDescent="0.35"/>
    <row r="67426" s="8" customFormat="1" x14ac:dyDescent="0.35"/>
    <row r="67427" s="8" customFormat="1" x14ac:dyDescent="0.35"/>
    <row r="67428" s="8" customFormat="1" x14ac:dyDescent="0.35"/>
    <row r="67429" s="8" customFormat="1" x14ac:dyDescent="0.35"/>
    <row r="67430" s="8" customFormat="1" x14ac:dyDescent="0.35"/>
    <row r="67431" s="8" customFormat="1" x14ac:dyDescent="0.35"/>
    <row r="67432" s="8" customFormat="1" x14ac:dyDescent="0.35"/>
    <row r="67433" s="8" customFormat="1" x14ac:dyDescent="0.35"/>
    <row r="67434" s="8" customFormat="1" x14ac:dyDescent="0.35"/>
    <row r="67435" s="8" customFormat="1" x14ac:dyDescent="0.35"/>
    <row r="67436" s="8" customFormat="1" x14ac:dyDescent="0.35"/>
    <row r="67437" s="8" customFormat="1" x14ac:dyDescent="0.35"/>
    <row r="67438" s="8" customFormat="1" x14ac:dyDescent="0.35"/>
    <row r="67439" s="8" customFormat="1" x14ac:dyDescent="0.35"/>
    <row r="67440" s="8" customFormat="1" x14ac:dyDescent="0.35"/>
    <row r="67441" s="8" customFormat="1" x14ac:dyDescent="0.35"/>
    <row r="67442" s="8" customFormat="1" x14ac:dyDescent="0.35"/>
    <row r="67443" s="8" customFormat="1" x14ac:dyDescent="0.35"/>
    <row r="67444" s="8" customFormat="1" x14ac:dyDescent="0.35"/>
    <row r="67445" s="8" customFormat="1" x14ac:dyDescent="0.35"/>
    <row r="67446" s="8" customFormat="1" x14ac:dyDescent="0.35"/>
    <row r="67447" s="8" customFormat="1" x14ac:dyDescent="0.35"/>
    <row r="67448" s="8" customFormat="1" x14ac:dyDescent="0.35"/>
    <row r="67449" s="8" customFormat="1" x14ac:dyDescent="0.35"/>
    <row r="67450" s="8" customFormat="1" x14ac:dyDescent="0.35"/>
    <row r="67451" s="8" customFormat="1" x14ac:dyDescent="0.35"/>
    <row r="67452" s="8" customFormat="1" x14ac:dyDescent="0.35"/>
    <row r="67453" s="8" customFormat="1" x14ac:dyDescent="0.35"/>
    <row r="67454" s="8" customFormat="1" x14ac:dyDescent="0.35"/>
    <row r="67455" s="8" customFormat="1" x14ac:dyDescent="0.35"/>
    <row r="67456" s="8" customFormat="1" x14ac:dyDescent="0.35"/>
    <row r="67457" s="8" customFormat="1" x14ac:dyDescent="0.35"/>
    <row r="67458" s="8" customFormat="1" x14ac:dyDescent="0.35"/>
    <row r="67459" s="8" customFormat="1" x14ac:dyDescent="0.35"/>
    <row r="67460" s="8" customFormat="1" x14ac:dyDescent="0.35"/>
    <row r="67461" s="8" customFormat="1" x14ac:dyDescent="0.35"/>
    <row r="67462" s="8" customFormat="1" x14ac:dyDescent="0.35"/>
    <row r="67463" s="8" customFormat="1" x14ac:dyDescent="0.35"/>
    <row r="67464" s="8" customFormat="1" x14ac:dyDescent="0.35"/>
    <row r="67465" s="8" customFormat="1" x14ac:dyDescent="0.35"/>
    <row r="67466" s="8" customFormat="1" x14ac:dyDescent="0.35"/>
    <row r="67467" s="8" customFormat="1" x14ac:dyDescent="0.35"/>
    <row r="67468" s="8" customFormat="1" x14ac:dyDescent="0.35"/>
    <row r="67469" s="8" customFormat="1" x14ac:dyDescent="0.35"/>
    <row r="67470" s="8" customFormat="1" x14ac:dyDescent="0.35"/>
    <row r="67471" s="8" customFormat="1" x14ac:dyDescent="0.35"/>
    <row r="67472" s="8" customFormat="1" x14ac:dyDescent="0.35"/>
    <row r="67473" s="8" customFormat="1" x14ac:dyDescent="0.35"/>
    <row r="67474" s="8" customFormat="1" x14ac:dyDescent="0.35"/>
    <row r="67475" s="8" customFormat="1" x14ac:dyDescent="0.35"/>
    <row r="67476" s="8" customFormat="1" x14ac:dyDescent="0.35"/>
    <row r="67477" s="8" customFormat="1" x14ac:dyDescent="0.35"/>
    <row r="67478" s="8" customFormat="1" x14ac:dyDescent="0.35"/>
    <row r="67479" s="8" customFormat="1" x14ac:dyDescent="0.35"/>
    <row r="67480" s="8" customFormat="1" x14ac:dyDescent="0.35"/>
    <row r="67481" s="8" customFormat="1" x14ac:dyDescent="0.35"/>
    <row r="67482" s="8" customFormat="1" x14ac:dyDescent="0.35"/>
    <row r="67483" s="8" customFormat="1" x14ac:dyDescent="0.35"/>
    <row r="67484" s="8" customFormat="1" x14ac:dyDescent="0.35"/>
    <row r="67485" s="8" customFormat="1" x14ac:dyDescent="0.35"/>
    <row r="67486" s="8" customFormat="1" x14ac:dyDescent="0.35"/>
    <row r="67487" s="8" customFormat="1" x14ac:dyDescent="0.35"/>
    <row r="67488" s="8" customFormat="1" x14ac:dyDescent="0.35"/>
    <row r="67489" s="8" customFormat="1" x14ac:dyDescent="0.35"/>
    <row r="67490" s="8" customFormat="1" x14ac:dyDescent="0.35"/>
    <row r="67491" s="8" customFormat="1" x14ac:dyDescent="0.35"/>
    <row r="67492" s="8" customFormat="1" x14ac:dyDescent="0.35"/>
    <row r="67493" s="8" customFormat="1" x14ac:dyDescent="0.35"/>
    <row r="67494" s="8" customFormat="1" x14ac:dyDescent="0.35"/>
    <row r="67495" s="8" customFormat="1" x14ac:dyDescent="0.35"/>
    <row r="67496" s="8" customFormat="1" x14ac:dyDescent="0.35"/>
    <row r="67497" s="8" customFormat="1" x14ac:dyDescent="0.35"/>
    <row r="67498" s="8" customFormat="1" x14ac:dyDescent="0.35"/>
    <row r="67499" s="8" customFormat="1" x14ac:dyDescent="0.35"/>
    <row r="67500" s="8" customFormat="1" x14ac:dyDescent="0.35"/>
    <row r="67501" s="8" customFormat="1" x14ac:dyDescent="0.35"/>
    <row r="67502" s="8" customFormat="1" x14ac:dyDescent="0.35"/>
    <row r="67503" s="8" customFormat="1" x14ac:dyDescent="0.35"/>
    <row r="67504" s="8" customFormat="1" x14ac:dyDescent="0.35"/>
    <row r="67505" s="8" customFormat="1" x14ac:dyDescent="0.35"/>
    <row r="67506" s="8" customFormat="1" x14ac:dyDescent="0.35"/>
    <row r="67507" s="8" customFormat="1" x14ac:dyDescent="0.35"/>
    <row r="67508" s="8" customFormat="1" x14ac:dyDescent="0.35"/>
    <row r="67509" s="8" customFormat="1" x14ac:dyDescent="0.35"/>
    <row r="67510" s="8" customFormat="1" x14ac:dyDescent="0.35"/>
    <row r="67511" s="8" customFormat="1" x14ac:dyDescent="0.35"/>
    <row r="67512" s="8" customFormat="1" x14ac:dyDescent="0.35"/>
    <row r="67513" s="8" customFormat="1" x14ac:dyDescent="0.35"/>
    <row r="67514" s="8" customFormat="1" x14ac:dyDescent="0.35"/>
    <row r="67515" s="8" customFormat="1" x14ac:dyDescent="0.35"/>
    <row r="67516" s="8" customFormat="1" x14ac:dyDescent="0.35"/>
    <row r="67517" s="8" customFormat="1" x14ac:dyDescent="0.35"/>
    <row r="67518" s="8" customFormat="1" x14ac:dyDescent="0.35"/>
    <row r="67519" s="8" customFormat="1" x14ac:dyDescent="0.35"/>
    <row r="67520" s="8" customFormat="1" x14ac:dyDescent="0.35"/>
    <row r="67521" s="8" customFormat="1" x14ac:dyDescent="0.35"/>
    <row r="67522" s="8" customFormat="1" x14ac:dyDescent="0.35"/>
    <row r="67523" s="8" customFormat="1" x14ac:dyDescent="0.35"/>
    <row r="67524" s="8" customFormat="1" x14ac:dyDescent="0.35"/>
    <row r="67525" s="8" customFormat="1" x14ac:dyDescent="0.35"/>
    <row r="67526" s="8" customFormat="1" x14ac:dyDescent="0.35"/>
    <row r="67527" s="8" customFormat="1" x14ac:dyDescent="0.35"/>
    <row r="67528" s="8" customFormat="1" x14ac:dyDescent="0.35"/>
    <row r="67529" s="8" customFormat="1" x14ac:dyDescent="0.35"/>
    <row r="67530" s="8" customFormat="1" x14ac:dyDescent="0.35"/>
    <row r="67531" s="8" customFormat="1" x14ac:dyDescent="0.35"/>
    <row r="67532" s="8" customFormat="1" x14ac:dyDescent="0.35"/>
    <row r="67533" s="8" customFormat="1" x14ac:dyDescent="0.35"/>
    <row r="67534" s="8" customFormat="1" x14ac:dyDescent="0.35"/>
    <row r="67535" s="8" customFormat="1" x14ac:dyDescent="0.35"/>
    <row r="67536" s="8" customFormat="1" x14ac:dyDescent="0.35"/>
    <row r="67537" s="8" customFormat="1" x14ac:dyDescent="0.35"/>
    <row r="67538" s="8" customFormat="1" x14ac:dyDescent="0.35"/>
    <row r="67539" s="8" customFormat="1" x14ac:dyDescent="0.35"/>
    <row r="67540" s="8" customFormat="1" x14ac:dyDescent="0.35"/>
    <row r="67541" s="8" customFormat="1" x14ac:dyDescent="0.35"/>
    <row r="67542" s="8" customFormat="1" x14ac:dyDescent="0.35"/>
    <row r="67543" s="8" customFormat="1" x14ac:dyDescent="0.35"/>
    <row r="67544" s="8" customFormat="1" x14ac:dyDescent="0.35"/>
    <row r="67545" s="8" customFormat="1" x14ac:dyDescent="0.35"/>
    <row r="67546" s="8" customFormat="1" x14ac:dyDescent="0.35"/>
    <row r="67547" s="8" customFormat="1" x14ac:dyDescent="0.35"/>
    <row r="67548" s="8" customFormat="1" x14ac:dyDescent="0.35"/>
    <row r="67549" s="8" customFormat="1" x14ac:dyDescent="0.35"/>
    <row r="67550" s="8" customFormat="1" x14ac:dyDescent="0.35"/>
    <row r="67551" s="8" customFormat="1" x14ac:dyDescent="0.35"/>
    <row r="67552" s="8" customFormat="1" x14ac:dyDescent="0.35"/>
    <row r="67553" s="8" customFormat="1" x14ac:dyDescent="0.35"/>
    <row r="67554" s="8" customFormat="1" x14ac:dyDescent="0.35"/>
    <row r="67555" s="8" customFormat="1" x14ac:dyDescent="0.35"/>
    <row r="67556" s="8" customFormat="1" x14ac:dyDescent="0.35"/>
    <row r="67557" s="8" customFormat="1" x14ac:dyDescent="0.35"/>
    <row r="67558" s="8" customFormat="1" x14ac:dyDescent="0.35"/>
    <row r="67559" s="8" customFormat="1" x14ac:dyDescent="0.35"/>
    <row r="67560" s="8" customFormat="1" x14ac:dyDescent="0.35"/>
    <row r="67561" s="8" customFormat="1" x14ac:dyDescent="0.35"/>
    <row r="67562" s="8" customFormat="1" x14ac:dyDescent="0.35"/>
    <row r="67563" s="8" customFormat="1" x14ac:dyDescent="0.35"/>
    <row r="67564" s="8" customFormat="1" x14ac:dyDescent="0.35"/>
    <row r="67565" s="8" customFormat="1" x14ac:dyDescent="0.35"/>
    <row r="67566" s="8" customFormat="1" x14ac:dyDescent="0.35"/>
    <row r="67567" s="8" customFormat="1" x14ac:dyDescent="0.35"/>
    <row r="67568" s="8" customFormat="1" x14ac:dyDescent="0.35"/>
    <row r="67569" s="8" customFormat="1" x14ac:dyDescent="0.35"/>
    <row r="67570" s="8" customFormat="1" x14ac:dyDescent="0.35"/>
    <row r="67571" s="8" customFormat="1" x14ac:dyDescent="0.35"/>
    <row r="67572" s="8" customFormat="1" x14ac:dyDescent="0.35"/>
    <row r="67573" s="8" customFormat="1" x14ac:dyDescent="0.35"/>
    <row r="67574" s="8" customFormat="1" x14ac:dyDescent="0.35"/>
    <row r="67575" s="8" customFormat="1" x14ac:dyDescent="0.35"/>
    <row r="67576" s="8" customFormat="1" x14ac:dyDescent="0.35"/>
    <row r="67577" s="8" customFormat="1" x14ac:dyDescent="0.35"/>
    <row r="67578" s="8" customFormat="1" x14ac:dyDescent="0.35"/>
    <row r="67579" s="8" customFormat="1" x14ac:dyDescent="0.35"/>
    <row r="67580" s="8" customFormat="1" x14ac:dyDescent="0.35"/>
    <row r="67581" s="8" customFormat="1" x14ac:dyDescent="0.35"/>
    <row r="67582" s="8" customFormat="1" x14ac:dyDescent="0.35"/>
    <row r="67583" s="8" customFormat="1" x14ac:dyDescent="0.35"/>
    <row r="67584" s="8" customFormat="1" x14ac:dyDescent="0.35"/>
    <row r="67585" s="8" customFormat="1" x14ac:dyDescent="0.35"/>
    <row r="67586" s="8" customFormat="1" x14ac:dyDescent="0.35"/>
    <row r="67587" s="8" customFormat="1" x14ac:dyDescent="0.35"/>
    <row r="67588" s="8" customFormat="1" x14ac:dyDescent="0.35"/>
    <row r="67589" s="8" customFormat="1" x14ac:dyDescent="0.35"/>
    <row r="67590" s="8" customFormat="1" x14ac:dyDescent="0.35"/>
    <row r="67591" s="8" customFormat="1" x14ac:dyDescent="0.35"/>
    <row r="67592" s="8" customFormat="1" x14ac:dyDescent="0.35"/>
    <row r="67593" s="8" customFormat="1" x14ac:dyDescent="0.35"/>
    <row r="67594" s="8" customFormat="1" x14ac:dyDescent="0.35"/>
    <row r="67595" s="8" customFormat="1" x14ac:dyDescent="0.35"/>
    <row r="67596" s="8" customFormat="1" x14ac:dyDescent="0.35"/>
    <row r="67597" s="8" customFormat="1" x14ac:dyDescent="0.35"/>
    <row r="67598" s="8" customFormat="1" x14ac:dyDescent="0.35"/>
    <row r="67599" s="8" customFormat="1" x14ac:dyDescent="0.35"/>
    <row r="67600" s="8" customFormat="1" x14ac:dyDescent="0.35"/>
    <row r="67601" s="8" customFormat="1" x14ac:dyDescent="0.35"/>
    <row r="67602" s="8" customFormat="1" x14ac:dyDescent="0.35"/>
    <row r="67603" s="8" customFormat="1" x14ac:dyDescent="0.35"/>
    <row r="67604" s="8" customFormat="1" x14ac:dyDescent="0.35"/>
    <row r="67605" s="8" customFormat="1" x14ac:dyDescent="0.35"/>
    <row r="67606" s="8" customFormat="1" x14ac:dyDescent="0.35"/>
    <row r="67607" s="8" customFormat="1" x14ac:dyDescent="0.35"/>
    <row r="67608" s="8" customFormat="1" x14ac:dyDescent="0.35"/>
    <row r="67609" s="8" customFormat="1" x14ac:dyDescent="0.35"/>
    <row r="67610" s="8" customFormat="1" x14ac:dyDescent="0.35"/>
    <row r="67611" s="8" customFormat="1" x14ac:dyDescent="0.35"/>
    <row r="67612" s="8" customFormat="1" x14ac:dyDescent="0.35"/>
    <row r="67613" s="8" customFormat="1" x14ac:dyDescent="0.35"/>
    <row r="67614" s="8" customFormat="1" x14ac:dyDescent="0.35"/>
    <row r="67615" s="8" customFormat="1" x14ac:dyDescent="0.35"/>
    <row r="67616" s="8" customFormat="1" x14ac:dyDescent="0.35"/>
    <row r="67617" s="8" customFormat="1" x14ac:dyDescent="0.35"/>
    <row r="67618" s="8" customFormat="1" x14ac:dyDescent="0.35"/>
    <row r="67619" s="8" customFormat="1" x14ac:dyDescent="0.35"/>
    <row r="67620" s="8" customFormat="1" x14ac:dyDescent="0.35"/>
    <row r="67621" s="8" customFormat="1" x14ac:dyDescent="0.35"/>
    <row r="67622" s="8" customFormat="1" x14ac:dyDescent="0.35"/>
    <row r="67623" s="8" customFormat="1" x14ac:dyDescent="0.35"/>
    <row r="67624" s="8" customFormat="1" x14ac:dyDescent="0.35"/>
    <row r="67625" s="8" customFormat="1" x14ac:dyDescent="0.35"/>
    <row r="67626" s="8" customFormat="1" x14ac:dyDescent="0.35"/>
    <row r="67627" s="8" customFormat="1" x14ac:dyDescent="0.35"/>
    <row r="67628" s="8" customFormat="1" x14ac:dyDescent="0.35"/>
    <row r="67629" s="8" customFormat="1" x14ac:dyDescent="0.35"/>
    <row r="67630" s="8" customFormat="1" x14ac:dyDescent="0.35"/>
    <row r="67631" s="8" customFormat="1" x14ac:dyDescent="0.35"/>
    <row r="67632" s="8" customFormat="1" x14ac:dyDescent="0.35"/>
    <row r="67633" s="8" customFormat="1" x14ac:dyDescent="0.35"/>
    <row r="67634" s="8" customFormat="1" x14ac:dyDescent="0.35"/>
    <row r="67635" s="8" customFormat="1" x14ac:dyDescent="0.35"/>
    <row r="67636" s="8" customFormat="1" x14ac:dyDescent="0.35"/>
    <row r="67637" s="8" customFormat="1" x14ac:dyDescent="0.35"/>
    <row r="67638" s="8" customFormat="1" x14ac:dyDescent="0.35"/>
    <row r="67639" s="8" customFormat="1" x14ac:dyDescent="0.35"/>
    <row r="67640" s="8" customFormat="1" x14ac:dyDescent="0.35"/>
    <row r="67641" s="8" customFormat="1" x14ac:dyDescent="0.35"/>
    <row r="67642" s="8" customFormat="1" x14ac:dyDescent="0.35"/>
    <row r="67643" s="8" customFormat="1" x14ac:dyDescent="0.35"/>
    <row r="67644" s="8" customFormat="1" x14ac:dyDescent="0.35"/>
    <row r="67645" s="8" customFormat="1" x14ac:dyDescent="0.35"/>
    <row r="67646" s="8" customFormat="1" x14ac:dyDescent="0.35"/>
    <row r="67647" s="8" customFormat="1" x14ac:dyDescent="0.35"/>
    <row r="67648" s="8" customFormat="1" x14ac:dyDescent="0.35"/>
    <row r="67649" s="8" customFormat="1" x14ac:dyDescent="0.35"/>
    <row r="67650" s="8" customFormat="1" x14ac:dyDescent="0.35"/>
    <row r="67651" s="8" customFormat="1" x14ac:dyDescent="0.35"/>
    <row r="67652" s="8" customFormat="1" x14ac:dyDescent="0.35"/>
    <row r="67653" s="8" customFormat="1" x14ac:dyDescent="0.35"/>
    <row r="67654" s="8" customFormat="1" x14ac:dyDescent="0.35"/>
    <row r="67655" s="8" customFormat="1" x14ac:dyDescent="0.35"/>
    <row r="67656" s="8" customFormat="1" x14ac:dyDescent="0.35"/>
    <row r="67657" s="8" customFormat="1" x14ac:dyDescent="0.35"/>
    <row r="67658" s="8" customFormat="1" x14ac:dyDescent="0.35"/>
    <row r="67659" s="8" customFormat="1" x14ac:dyDescent="0.35"/>
    <row r="67660" s="8" customFormat="1" x14ac:dyDescent="0.35"/>
    <row r="67661" s="8" customFormat="1" x14ac:dyDescent="0.35"/>
    <row r="67662" s="8" customFormat="1" x14ac:dyDescent="0.35"/>
    <row r="67663" s="8" customFormat="1" x14ac:dyDescent="0.35"/>
    <row r="67664" s="8" customFormat="1" x14ac:dyDescent="0.35"/>
    <row r="67665" s="8" customFormat="1" x14ac:dyDescent="0.35"/>
    <row r="67666" s="8" customFormat="1" x14ac:dyDescent="0.35"/>
    <row r="67667" s="8" customFormat="1" x14ac:dyDescent="0.35"/>
    <row r="67668" s="8" customFormat="1" x14ac:dyDescent="0.35"/>
    <row r="67669" s="8" customFormat="1" x14ac:dyDescent="0.35"/>
    <row r="67670" s="8" customFormat="1" x14ac:dyDescent="0.35"/>
    <row r="67671" s="8" customFormat="1" x14ac:dyDescent="0.35"/>
    <row r="67672" s="8" customFormat="1" x14ac:dyDescent="0.35"/>
    <row r="67673" s="8" customFormat="1" x14ac:dyDescent="0.35"/>
    <row r="67674" s="8" customFormat="1" x14ac:dyDescent="0.35"/>
    <row r="67675" s="8" customFormat="1" x14ac:dyDescent="0.35"/>
    <row r="67676" s="8" customFormat="1" x14ac:dyDescent="0.35"/>
    <row r="67677" s="8" customFormat="1" x14ac:dyDescent="0.35"/>
    <row r="67678" s="8" customFormat="1" x14ac:dyDescent="0.35"/>
    <row r="67679" s="8" customFormat="1" x14ac:dyDescent="0.35"/>
    <row r="67680" s="8" customFormat="1" x14ac:dyDescent="0.35"/>
    <row r="67681" s="8" customFormat="1" x14ac:dyDescent="0.35"/>
    <row r="67682" s="8" customFormat="1" x14ac:dyDescent="0.35"/>
    <row r="67683" s="8" customFormat="1" x14ac:dyDescent="0.35"/>
    <row r="67684" s="8" customFormat="1" x14ac:dyDescent="0.35"/>
    <row r="67685" s="8" customFormat="1" x14ac:dyDescent="0.35"/>
    <row r="67686" s="8" customFormat="1" x14ac:dyDescent="0.35"/>
    <row r="67687" s="8" customFormat="1" x14ac:dyDescent="0.35"/>
    <row r="67688" s="8" customFormat="1" x14ac:dyDescent="0.35"/>
    <row r="67689" s="8" customFormat="1" x14ac:dyDescent="0.35"/>
    <row r="67690" s="8" customFormat="1" x14ac:dyDescent="0.35"/>
    <row r="67691" s="8" customFormat="1" x14ac:dyDescent="0.35"/>
    <row r="67692" s="8" customFormat="1" x14ac:dyDescent="0.35"/>
    <row r="67693" s="8" customFormat="1" x14ac:dyDescent="0.35"/>
    <row r="67694" s="8" customFormat="1" x14ac:dyDescent="0.35"/>
    <row r="67695" s="8" customFormat="1" x14ac:dyDescent="0.35"/>
    <row r="67696" s="8" customFormat="1" x14ac:dyDescent="0.35"/>
    <row r="67697" s="8" customFormat="1" x14ac:dyDescent="0.35"/>
    <row r="67698" s="8" customFormat="1" x14ac:dyDescent="0.35"/>
    <row r="67699" s="8" customFormat="1" x14ac:dyDescent="0.35"/>
    <row r="67700" s="8" customFormat="1" x14ac:dyDescent="0.35"/>
    <row r="67701" s="8" customFormat="1" x14ac:dyDescent="0.35"/>
    <row r="67702" s="8" customFormat="1" x14ac:dyDescent="0.35"/>
    <row r="67703" s="8" customFormat="1" x14ac:dyDescent="0.35"/>
    <row r="67704" s="8" customFormat="1" x14ac:dyDescent="0.35"/>
    <row r="67705" s="8" customFormat="1" x14ac:dyDescent="0.35"/>
    <row r="67706" s="8" customFormat="1" x14ac:dyDescent="0.35"/>
    <row r="67707" s="8" customFormat="1" x14ac:dyDescent="0.35"/>
    <row r="67708" s="8" customFormat="1" x14ac:dyDescent="0.35"/>
    <row r="67709" s="8" customFormat="1" x14ac:dyDescent="0.35"/>
    <row r="67710" s="8" customFormat="1" x14ac:dyDescent="0.35"/>
    <row r="67711" s="8" customFormat="1" x14ac:dyDescent="0.35"/>
    <row r="67712" s="8" customFormat="1" x14ac:dyDescent="0.35"/>
    <row r="67713" s="8" customFormat="1" x14ac:dyDescent="0.35"/>
    <row r="67714" s="8" customFormat="1" x14ac:dyDescent="0.35"/>
    <row r="67715" s="8" customFormat="1" x14ac:dyDescent="0.35"/>
    <row r="67716" s="8" customFormat="1" x14ac:dyDescent="0.35"/>
    <row r="67717" s="8" customFormat="1" x14ac:dyDescent="0.35"/>
    <row r="67718" s="8" customFormat="1" x14ac:dyDescent="0.35"/>
    <row r="67719" s="8" customFormat="1" x14ac:dyDescent="0.35"/>
    <row r="67720" s="8" customFormat="1" x14ac:dyDescent="0.35"/>
    <row r="67721" s="8" customFormat="1" x14ac:dyDescent="0.35"/>
    <row r="67722" s="8" customFormat="1" x14ac:dyDescent="0.35"/>
    <row r="67723" s="8" customFormat="1" x14ac:dyDescent="0.35"/>
    <row r="67724" s="8" customFormat="1" x14ac:dyDescent="0.35"/>
    <row r="67725" s="8" customFormat="1" x14ac:dyDescent="0.35"/>
    <row r="67726" s="8" customFormat="1" x14ac:dyDescent="0.35"/>
    <row r="67727" s="8" customFormat="1" x14ac:dyDescent="0.35"/>
    <row r="67728" s="8" customFormat="1" x14ac:dyDescent="0.35"/>
    <row r="67729" s="8" customFormat="1" x14ac:dyDescent="0.35"/>
    <row r="67730" s="8" customFormat="1" x14ac:dyDescent="0.35"/>
    <row r="67731" s="8" customFormat="1" x14ac:dyDescent="0.35"/>
    <row r="67732" s="8" customFormat="1" x14ac:dyDescent="0.35"/>
    <row r="67733" s="8" customFormat="1" x14ac:dyDescent="0.35"/>
    <row r="67734" s="8" customFormat="1" x14ac:dyDescent="0.35"/>
    <row r="67735" s="8" customFormat="1" x14ac:dyDescent="0.35"/>
    <row r="67736" s="8" customFormat="1" x14ac:dyDescent="0.35"/>
    <row r="67737" s="8" customFormat="1" x14ac:dyDescent="0.35"/>
    <row r="67738" s="8" customFormat="1" x14ac:dyDescent="0.35"/>
    <row r="67739" s="8" customFormat="1" x14ac:dyDescent="0.35"/>
    <row r="67740" s="8" customFormat="1" x14ac:dyDescent="0.35"/>
    <row r="67741" s="8" customFormat="1" x14ac:dyDescent="0.35"/>
    <row r="67742" s="8" customFormat="1" x14ac:dyDescent="0.35"/>
    <row r="67743" s="8" customFormat="1" x14ac:dyDescent="0.35"/>
    <row r="67744" s="8" customFormat="1" x14ac:dyDescent="0.35"/>
    <row r="67745" s="8" customFormat="1" x14ac:dyDescent="0.35"/>
    <row r="67746" s="8" customFormat="1" x14ac:dyDescent="0.35"/>
    <row r="67747" s="8" customFormat="1" x14ac:dyDescent="0.35"/>
    <row r="67748" s="8" customFormat="1" x14ac:dyDescent="0.35"/>
    <row r="67749" s="8" customFormat="1" x14ac:dyDescent="0.35"/>
    <row r="67750" s="8" customFormat="1" x14ac:dyDescent="0.35"/>
    <row r="67751" s="8" customFormat="1" x14ac:dyDescent="0.35"/>
    <row r="67752" s="8" customFormat="1" x14ac:dyDescent="0.35"/>
    <row r="67753" s="8" customFormat="1" x14ac:dyDescent="0.35"/>
    <row r="67754" s="8" customFormat="1" x14ac:dyDescent="0.35"/>
    <row r="67755" s="8" customFormat="1" x14ac:dyDescent="0.35"/>
    <row r="67756" s="8" customFormat="1" x14ac:dyDescent="0.35"/>
    <row r="67757" s="8" customFormat="1" x14ac:dyDescent="0.35"/>
    <row r="67758" s="8" customFormat="1" x14ac:dyDescent="0.35"/>
    <row r="67759" s="8" customFormat="1" x14ac:dyDescent="0.35"/>
    <row r="67760" s="8" customFormat="1" x14ac:dyDescent="0.35"/>
    <row r="67761" s="8" customFormat="1" x14ac:dyDescent="0.35"/>
    <row r="67762" s="8" customFormat="1" x14ac:dyDescent="0.35"/>
    <row r="67763" s="8" customFormat="1" x14ac:dyDescent="0.35"/>
    <row r="67764" s="8" customFormat="1" x14ac:dyDescent="0.35"/>
    <row r="67765" s="8" customFormat="1" x14ac:dyDescent="0.35"/>
    <row r="67766" s="8" customFormat="1" x14ac:dyDescent="0.35"/>
    <row r="67767" s="8" customFormat="1" x14ac:dyDescent="0.35"/>
    <row r="67768" s="8" customFormat="1" x14ac:dyDescent="0.35"/>
    <row r="67769" s="8" customFormat="1" x14ac:dyDescent="0.35"/>
    <row r="67770" s="8" customFormat="1" x14ac:dyDescent="0.35"/>
    <row r="67771" s="8" customFormat="1" x14ac:dyDescent="0.35"/>
    <row r="67772" s="8" customFormat="1" x14ac:dyDescent="0.35"/>
    <row r="67773" s="8" customFormat="1" x14ac:dyDescent="0.35"/>
    <row r="67774" s="8" customFormat="1" x14ac:dyDescent="0.35"/>
    <row r="67775" s="8" customFormat="1" x14ac:dyDescent="0.35"/>
    <row r="67776" s="8" customFormat="1" x14ac:dyDescent="0.35"/>
    <row r="67777" s="8" customFormat="1" x14ac:dyDescent="0.35"/>
    <row r="67778" s="8" customFormat="1" x14ac:dyDescent="0.35"/>
    <row r="67779" s="8" customFormat="1" x14ac:dyDescent="0.35"/>
    <row r="67780" s="8" customFormat="1" x14ac:dyDescent="0.35"/>
    <row r="67781" s="8" customFormat="1" x14ac:dyDescent="0.35"/>
    <row r="67782" s="8" customFormat="1" x14ac:dyDescent="0.35"/>
    <row r="67783" s="8" customFormat="1" x14ac:dyDescent="0.35"/>
    <row r="67784" s="8" customFormat="1" x14ac:dyDescent="0.35"/>
    <row r="67785" s="8" customFormat="1" x14ac:dyDescent="0.35"/>
    <row r="67786" s="8" customFormat="1" x14ac:dyDescent="0.35"/>
    <row r="67787" s="8" customFormat="1" x14ac:dyDescent="0.35"/>
    <row r="67788" s="8" customFormat="1" x14ac:dyDescent="0.35"/>
    <row r="67789" s="8" customFormat="1" x14ac:dyDescent="0.35"/>
    <row r="67790" s="8" customFormat="1" x14ac:dyDescent="0.35"/>
    <row r="67791" s="8" customFormat="1" x14ac:dyDescent="0.35"/>
    <row r="67792" s="8" customFormat="1" x14ac:dyDescent="0.35"/>
    <row r="67793" s="8" customFormat="1" x14ac:dyDescent="0.35"/>
    <row r="67794" s="8" customFormat="1" x14ac:dyDescent="0.35"/>
    <row r="67795" s="8" customFormat="1" x14ac:dyDescent="0.35"/>
    <row r="67796" s="8" customFormat="1" x14ac:dyDescent="0.35"/>
    <row r="67797" s="8" customFormat="1" x14ac:dyDescent="0.35"/>
    <row r="67798" s="8" customFormat="1" x14ac:dyDescent="0.35"/>
    <row r="67799" s="8" customFormat="1" x14ac:dyDescent="0.35"/>
    <row r="67800" s="8" customFormat="1" x14ac:dyDescent="0.35"/>
    <row r="67801" s="8" customFormat="1" x14ac:dyDescent="0.35"/>
    <row r="67802" s="8" customFormat="1" x14ac:dyDescent="0.35"/>
    <row r="67803" s="8" customFormat="1" x14ac:dyDescent="0.35"/>
    <row r="67804" s="8" customFormat="1" x14ac:dyDescent="0.35"/>
    <row r="67805" s="8" customFormat="1" x14ac:dyDescent="0.35"/>
    <row r="67806" s="8" customFormat="1" x14ac:dyDescent="0.35"/>
    <row r="67807" s="8" customFormat="1" x14ac:dyDescent="0.35"/>
    <row r="67808" s="8" customFormat="1" x14ac:dyDescent="0.35"/>
    <row r="67809" s="8" customFormat="1" x14ac:dyDescent="0.35"/>
    <row r="67810" s="8" customFormat="1" x14ac:dyDescent="0.35"/>
    <row r="67811" s="8" customFormat="1" x14ac:dyDescent="0.35"/>
    <row r="67812" s="8" customFormat="1" x14ac:dyDescent="0.35"/>
    <row r="67813" s="8" customFormat="1" x14ac:dyDescent="0.35"/>
    <row r="67814" s="8" customFormat="1" x14ac:dyDescent="0.35"/>
    <row r="67815" s="8" customFormat="1" x14ac:dyDescent="0.35"/>
    <row r="67816" s="8" customFormat="1" x14ac:dyDescent="0.35"/>
    <row r="67817" s="8" customFormat="1" x14ac:dyDescent="0.35"/>
    <row r="67818" s="8" customFormat="1" x14ac:dyDescent="0.35"/>
    <row r="67819" s="8" customFormat="1" x14ac:dyDescent="0.35"/>
    <row r="67820" s="8" customFormat="1" x14ac:dyDescent="0.35"/>
    <row r="67821" s="8" customFormat="1" x14ac:dyDescent="0.35"/>
    <row r="67822" s="8" customFormat="1" x14ac:dyDescent="0.35"/>
    <row r="67823" s="8" customFormat="1" x14ac:dyDescent="0.35"/>
    <row r="67824" s="8" customFormat="1" x14ac:dyDescent="0.35"/>
    <row r="67825" s="8" customFormat="1" x14ac:dyDescent="0.35"/>
    <row r="67826" s="8" customFormat="1" x14ac:dyDescent="0.35"/>
    <row r="67827" s="8" customFormat="1" x14ac:dyDescent="0.35"/>
    <row r="67828" s="8" customFormat="1" x14ac:dyDescent="0.35"/>
    <row r="67829" s="8" customFormat="1" x14ac:dyDescent="0.35"/>
    <row r="67830" s="8" customFormat="1" x14ac:dyDescent="0.35"/>
    <row r="67831" s="8" customFormat="1" x14ac:dyDescent="0.35"/>
    <row r="67832" s="8" customFormat="1" x14ac:dyDescent="0.35"/>
    <row r="67833" s="8" customFormat="1" x14ac:dyDescent="0.35"/>
    <row r="67834" s="8" customFormat="1" x14ac:dyDescent="0.35"/>
    <row r="67835" s="8" customFormat="1" x14ac:dyDescent="0.35"/>
    <row r="67836" s="8" customFormat="1" x14ac:dyDescent="0.35"/>
    <row r="67837" s="8" customFormat="1" x14ac:dyDescent="0.35"/>
    <row r="67838" s="8" customFormat="1" x14ac:dyDescent="0.35"/>
    <row r="67839" s="8" customFormat="1" x14ac:dyDescent="0.35"/>
    <row r="67840" s="8" customFormat="1" x14ac:dyDescent="0.35"/>
    <row r="67841" s="8" customFormat="1" x14ac:dyDescent="0.35"/>
    <row r="67842" s="8" customFormat="1" x14ac:dyDescent="0.35"/>
    <row r="67843" s="8" customFormat="1" x14ac:dyDescent="0.35"/>
    <row r="67844" s="8" customFormat="1" x14ac:dyDescent="0.35"/>
    <row r="67845" s="8" customFormat="1" x14ac:dyDescent="0.35"/>
    <row r="67846" s="8" customFormat="1" x14ac:dyDescent="0.35"/>
    <row r="67847" s="8" customFormat="1" x14ac:dyDescent="0.35"/>
    <row r="67848" s="8" customFormat="1" x14ac:dyDescent="0.35"/>
    <row r="67849" s="8" customFormat="1" x14ac:dyDescent="0.35"/>
    <row r="67850" s="8" customFormat="1" x14ac:dyDescent="0.35"/>
    <row r="67851" s="8" customFormat="1" x14ac:dyDescent="0.35"/>
    <row r="67852" s="8" customFormat="1" x14ac:dyDescent="0.35"/>
    <row r="67853" s="8" customFormat="1" x14ac:dyDescent="0.35"/>
    <row r="67854" s="8" customFormat="1" x14ac:dyDescent="0.35"/>
    <row r="67855" s="8" customFormat="1" x14ac:dyDescent="0.35"/>
    <row r="67856" s="8" customFormat="1" x14ac:dyDescent="0.35"/>
    <row r="67857" s="8" customFormat="1" x14ac:dyDescent="0.35"/>
    <row r="67858" s="8" customFormat="1" x14ac:dyDescent="0.35"/>
    <row r="67859" s="8" customFormat="1" x14ac:dyDescent="0.35"/>
    <row r="67860" s="8" customFormat="1" x14ac:dyDescent="0.35"/>
    <row r="67861" s="8" customFormat="1" x14ac:dyDescent="0.35"/>
    <row r="67862" s="8" customFormat="1" x14ac:dyDescent="0.35"/>
    <row r="67863" s="8" customFormat="1" x14ac:dyDescent="0.35"/>
    <row r="67864" s="8" customFormat="1" x14ac:dyDescent="0.35"/>
    <row r="67865" s="8" customFormat="1" x14ac:dyDescent="0.35"/>
    <row r="67866" s="8" customFormat="1" x14ac:dyDescent="0.35"/>
    <row r="67867" s="8" customFormat="1" x14ac:dyDescent="0.35"/>
    <row r="67868" s="8" customFormat="1" x14ac:dyDescent="0.35"/>
    <row r="67869" s="8" customFormat="1" x14ac:dyDescent="0.35"/>
    <row r="67870" s="8" customFormat="1" x14ac:dyDescent="0.35"/>
    <row r="67871" s="8" customFormat="1" x14ac:dyDescent="0.35"/>
    <row r="67872" s="8" customFormat="1" x14ac:dyDescent="0.35"/>
    <row r="67873" s="8" customFormat="1" x14ac:dyDescent="0.35"/>
    <row r="67874" s="8" customFormat="1" x14ac:dyDescent="0.35"/>
    <row r="67875" s="8" customFormat="1" x14ac:dyDescent="0.35"/>
    <row r="67876" s="8" customFormat="1" x14ac:dyDescent="0.35"/>
    <row r="67877" s="8" customFormat="1" x14ac:dyDescent="0.35"/>
    <row r="67878" s="8" customFormat="1" x14ac:dyDescent="0.35"/>
    <row r="67879" s="8" customFormat="1" x14ac:dyDescent="0.35"/>
    <row r="67880" s="8" customFormat="1" x14ac:dyDescent="0.35"/>
    <row r="67881" s="8" customFormat="1" x14ac:dyDescent="0.35"/>
    <row r="67882" s="8" customFormat="1" x14ac:dyDescent="0.35"/>
    <row r="67883" s="8" customFormat="1" x14ac:dyDescent="0.35"/>
    <row r="67884" s="8" customFormat="1" x14ac:dyDescent="0.35"/>
    <row r="67885" s="8" customFormat="1" x14ac:dyDescent="0.35"/>
    <row r="67886" s="8" customFormat="1" x14ac:dyDescent="0.35"/>
    <row r="67887" s="8" customFormat="1" x14ac:dyDescent="0.35"/>
    <row r="67888" s="8" customFormat="1" x14ac:dyDescent="0.35"/>
    <row r="67889" s="8" customFormat="1" x14ac:dyDescent="0.35"/>
    <row r="67890" s="8" customFormat="1" x14ac:dyDescent="0.35"/>
    <row r="67891" s="8" customFormat="1" x14ac:dyDescent="0.35"/>
    <row r="67892" s="8" customFormat="1" x14ac:dyDescent="0.35"/>
    <row r="67893" s="8" customFormat="1" x14ac:dyDescent="0.35"/>
    <row r="67894" s="8" customFormat="1" x14ac:dyDescent="0.35"/>
    <row r="67895" s="8" customFormat="1" x14ac:dyDescent="0.35"/>
    <row r="67896" s="8" customFormat="1" x14ac:dyDescent="0.35"/>
    <row r="67897" s="8" customFormat="1" x14ac:dyDescent="0.35"/>
    <row r="67898" s="8" customFormat="1" x14ac:dyDescent="0.35"/>
    <row r="67899" s="8" customFormat="1" x14ac:dyDescent="0.35"/>
    <row r="67900" s="8" customFormat="1" x14ac:dyDescent="0.35"/>
    <row r="67901" s="8" customFormat="1" x14ac:dyDescent="0.35"/>
    <row r="67902" s="8" customFormat="1" x14ac:dyDescent="0.35"/>
    <row r="67903" s="8" customFormat="1" x14ac:dyDescent="0.35"/>
    <row r="67904" s="8" customFormat="1" x14ac:dyDescent="0.35"/>
    <row r="67905" s="8" customFormat="1" x14ac:dyDescent="0.35"/>
    <row r="67906" s="8" customFormat="1" x14ac:dyDescent="0.35"/>
    <row r="67907" s="8" customFormat="1" x14ac:dyDescent="0.35"/>
    <row r="67908" s="8" customFormat="1" x14ac:dyDescent="0.35"/>
    <row r="67909" s="8" customFormat="1" x14ac:dyDescent="0.35"/>
    <row r="67910" s="8" customFormat="1" x14ac:dyDescent="0.35"/>
    <row r="67911" s="8" customFormat="1" x14ac:dyDescent="0.35"/>
    <row r="67912" s="8" customFormat="1" x14ac:dyDescent="0.35"/>
    <row r="67913" s="8" customFormat="1" x14ac:dyDescent="0.35"/>
    <row r="67914" s="8" customFormat="1" x14ac:dyDescent="0.35"/>
    <row r="67915" s="8" customFormat="1" x14ac:dyDescent="0.35"/>
    <row r="67916" s="8" customFormat="1" x14ac:dyDescent="0.35"/>
    <row r="67917" s="8" customFormat="1" x14ac:dyDescent="0.35"/>
    <row r="67918" s="8" customFormat="1" x14ac:dyDescent="0.35"/>
    <row r="67919" s="8" customFormat="1" x14ac:dyDescent="0.35"/>
    <row r="67920" s="8" customFormat="1" x14ac:dyDescent="0.35"/>
    <row r="67921" s="8" customFormat="1" x14ac:dyDescent="0.35"/>
    <row r="67922" s="8" customFormat="1" x14ac:dyDescent="0.35"/>
    <row r="67923" s="8" customFormat="1" x14ac:dyDescent="0.35"/>
    <row r="67924" s="8" customFormat="1" x14ac:dyDescent="0.35"/>
    <row r="67925" s="8" customFormat="1" x14ac:dyDescent="0.35"/>
    <row r="67926" s="8" customFormat="1" x14ac:dyDescent="0.35"/>
    <row r="67927" s="8" customFormat="1" x14ac:dyDescent="0.35"/>
    <row r="67928" s="8" customFormat="1" x14ac:dyDescent="0.35"/>
    <row r="67929" s="8" customFormat="1" x14ac:dyDescent="0.35"/>
    <row r="67930" s="8" customFormat="1" x14ac:dyDescent="0.35"/>
    <row r="67931" s="8" customFormat="1" x14ac:dyDescent="0.35"/>
    <row r="67932" s="8" customFormat="1" x14ac:dyDescent="0.35"/>
    <row r="67933" s="8" customFormat="1" x14ac:dyDescent="0.35"/>
    <row r="67934" s="8" customFormat="1" x14ac:dyDescent="0.35"/>
    <row r="67935" s="8" customFormat="1" x14ac:dyDescent="0.35"/>
    <row r="67936" s="8" customFormat="1" x14ac:dyDescent="0.35"/>
    <row r="67937" s="8" customFormat="1" x14ac:dyDescent="0.35"/>
    <row r="67938" s="8" customFormat="1" x14ac:dyDescent="0.35"/>
    <row r="67939" s="8" customFormat="1" x14ac:dyDescent="0.35"/>
    <row r="67940" s="8" customFormat="1" x14ac:dyDescent="0.35"/>
    <row r="67941" s="8" customFormat="1" x14ac:dyDescent="0.35"/>
    <row r="67942" s="8" customFormat="1" x14ac:dyDescent="0.35"/>
    <row r="67943" s="8" customFormat="1" x14ac:dyDescent="0.35"/>
    <row r="67944" s="8" customFormat="1" x14ac:dyDescent="0.35"/>
    <row r="67945" s="8" customFormat="1" x14ac:dyDescent="0.35"/>
    <row r="67946" s="8" customFormat="1" x14ac:dyDescent="0.35"/>
    <row r="67947" s="8" customFormat="1" x14ac:dyDescent="0.35"/>
    <row r="67948" s="8" customFormat="1" x14ac:dyDescent="0.35"/>
    <row r="67949" s="8" customFormat="1" x14ac:dyDescent="0.35"/>
    <row r="67950" s="8" customFormat="1" x14ac:dyDescent="0.35"/>
    <row r="67951" s="8" customFormat="1" x14ac:dyDescent="0.35"/>
    <row r="67952" s="8" customFormat="1" x14ac:dyDescent="0.35"/>
    <row r="67953" s="8" customFormat="1" x14ac:dyDescent="0.35"/>
    <row r="67954" s="8" customFormat="1" x14ac:dyDescent="0.35"/>
    <row r="67955" s="8" customFormat="1" x14ac:dyDescent="0.35"/>
    <row r="67956" s="8" customFormat="1" x14ac:dyDescent="0.35"/>
    <row r="67957" s="8" customFormat="1" x14ac:dyDescent="0.35"/>
    <row r="67958" s="8" customFormat="1" x14ac:dyDescent="0.35"/>
    <row r="67959" s="8" customFormat="1" x14ac:dyDescent="0.35"/>
    <row r="67960" s="8" customFormat="1" x14ac:dyDescent="0.35"/>
    <row r="67961" s="8" customFormat="1" x14ac:dyDescent="0.35"/>
    <row r="67962" s="8" customFormat="1" x14ac:dyDescent="0.35"/>
    <row r="67963" s="8" customFormat="1" x14ac:dyDescent="0.35"/>
    <row r="67964" s="8" customFormat="1" x14ac:dyDescent="0.35"/>
    <row r="67965" s="8" customFormat="1" x14ac:dyDescent="0.35"/>
    <row r="67966" s="8" customFormat="1" x14ac:dyDescent="0.35"/>
    <row r="67967" s="8" customFormat="1" x14ac:dyDescent="0.35"/>
    <row r="67968" s="8" customFormat="1" x14ac:dyDescent="0.35"/>
    <row r="67969" s="8" customFormat="1" x14ac:dyDescent="0.35"/>
    <row r="67970" s="8" customFormat="1" x14ac:dyDescent="0.35"/>
    <row r="67971" s="8" customFormat="1" x14ac:dyDescent="0.35"/>
    <row r="67972" s="8" customFormat="1" x14ac:dyDescent="0.35"/>
    <row r="67973" s="8" customFormat="1" x14ac:dyDescent="0.35"/>
    <row r="67974" s="8" customFormat="1" x14ac:dyDescent="0.35"/>
    <row r="67975" s="8" customFormat="1" x14ac:dyDescent="0.35"/>
    <row r="67976" s="8" customFormat="1" x14ac:dyDescent="0.35"/>
    <row r="67977" s="8" customFormat="1" x14ac:dyDescent="0.35"/>
    <row r="67978" s="8" customFormat="1" x14ac:dyDescent="0.35"/>
    <row r="67979" s="8" customFormat="1" x14ac:dyDescent="0.35"/>
    <row r="67980" s="8" customFormat="1" x14ac:dyDescent="0.35"/>
    <row r="67981" s="8" customFormat="1" x14ac:dyDescent="0.35"/>
    <row r="67982" s="8" customFormat="1" x14ac:dyDescent="0.35"/>
    <row r="67983" s="8" customFormat="1" x14ac:dyDescent="0.35"/>
    <row r="67984" s="8" customFormat="1" x14ac:dyDescent="0.35"/>
    <row r="67985" s="8" customFormat="1" x14ac:dyDescent="0.35"/>
    <row r="67986" s="8" customFormat="1" x14ac:dyDescent="0.35"/>
    <row r="67987" s="8" customFormat="1" x14ac:dyDescent="0.35"/>
    <row r="67988" s="8" customFormat="1" x14ac:dyDescent="0.35"/>
    <row r="67989" s="8" customFormat="1" x14ac:dyDescent="0.35"/>
    <row r="67990" s="8" customFormat="1" x14ac:dyDescent="0.35"/>
    <row r="67991" s="8" customFormat="1" x14ac:dyDescent="0.35"/>
    <row r="67992" s="8" customFormat="1" x14ac:dyDescent="0.35"/>
    <row r="67993" s="8" customFormat="1" x14ac:dyDescent="0.35"/>
    <row r="67994" s="8" customFormat="1" x14ac:dyDescent="0.35"/>
    <row r="67995" s="8" customFormat="1" x14ac:dyDescent="0.35"/>
    <row r="67996" s="8" customFormat="1" x14ac:dyDescent="0.35"/>
    <row r="67997" s="8" customFormat="1" x14ac:dyDescent="0.35"/>
    <row r="67998" s="8" customFormat="1" x14ac:dyDescent="0.35"/>
    <row r="67999" s="8" customFormat="1" x14ac:dyDescent="0.35"/>
    <row r="68000" s="8" customFormat="1" x14ac:dyDescent="0.35"/>
    <row r="68001" s="8" customFormat="1" x14ac:dyDescent="0.35"/>
    <row r="68002" s="8" customFormat="1" x14ac:dyDescent="0.35"/>
    <row r="68003" s="8" customFormat="1" x14ac:dyDescent="0.35"/>
    <row r="68004" s="8" customFormat="1" x14ac:dyDescent="0.35"/>
    <row r="68005" s="8" customFormat="1" x14ac:dyDescent="0.35"/>
    <row r="68006" s="8" customFormat="1" x14ac:dyDescent="0.35"/>
    <row r="68007" s="8" customFormat="1" x14ac:dyDescent="0.35"/>
    <row r="68008" s="8" customFormat="1" x14ac:dyDescent="0.35"/>
    <row r="68009" s="8" customFormat="1" x14ac:dyDescent="0.35"/>
    <row r="68010" s="8" customFormat="1" x14ac:dyDescent="0.35"/>
    <row r="68011" s="8" customFormat="1" x14ac:dyDescent="0.35"/>
    <row r="68012" s="8" customFormat="1" x14ac:dyDescent="0.35"/>
    <row r="68013" s="8" customFormat="1" x14ac:dyDescent="0.35"/>
    <row r="68014" s="8" customFormat="1" x14ac:dyDescent="0.35"/>
    <row r="68015" s="8" customFormat="1" x14ac:dyDescent="0.35"/>
    <row r="68016" s="8" customFormat="1" x14ac:dyDescent="0.35"/>
    <row r="68017" s="8" customFormat="1" x14ac:dyDescent="0.35"/>
    <row r="68018" s="8" customFormat="1" x14ac:dyDescent="0.35"/>
    <row r="68019" s="8" customFormat="1" x14ac:dyDescent="0.35"/>
    <row r="68020" s="8" customFormat="1" x14ac:dyDescent="0.35"/>
    <row r="68021" s="8" customFormat="1" x14ac:dyDescent="0.35"/>
    <row r="68022" s="8" customFormat="1" x14ac:dyDescent="0.35"/>
    <row r="68023" s="8" customFormat="1" x14ac:dyDescent="0.35"/>
    <row r="68024" s="8" customFormat="1" x14ac:dyDescent="0.35"/>
    <row r="68025" s="8" customFormat="1" x14ac:dyDescent="0.35"/>
    <row r="68026" s="8" customFormat="1" x14ac:dyDescent="0.35"/>
    <row r="68027" s="8" customFormat="1" x14ac:dyDescent="0.35"/>
    <row r="68028" s="8" customFormat="1" x14ac:dyDescent="0.35"/>
    <row r="68029" s="8" customFormat="1" x14ac:dyDescent="0.35"/>
    <row r="68030" s="8" customFormat="1" x14ac:dyDescent="0.35"/>
    <row r="68031" s="8" customFormat="1" x14ac:dyDescent="0.35"/>
    <row r="68032" s="8" customFormat="1" x14ac:dyDescent="0.35"/>
    <row r="68033" s="8" customFormat="1" x14ac:dyDescent="0.35"/>
    <row r="68034" s="8" customFormat="1" x14ac:dyDescent="0.35"/>
    <row r="68035" s="8" customFormat="1" x14ac:dyDescent="0.35"/>
    <row r="68036" s="8" customFormat="1" x14ac:dyDescent="0.35"/>
    <row r="68037" s="8" customFormat="1" x14ac:dyDescent="0.35"/>
    <row r="68038" s="8" customFormat="1" x14ac:dyDescent="0.35"/>
    <row r="68039" s="8" customFormat="1" x14ac:dyDescent="0.35"/>
    <row r="68040" s="8" customFormat="1" x14ac:dyDescent="0.35"/>
    <row r="68041" s="8" customFormat="1" x14ac:dyDescent="0.35"/>
    <row r="68042" s="8" customFormat="1" x14ac:dyDescent="0.35"/>
    <row r="68043" s="8" customFormat="1" x14ac:dyDescent="0.35"/>
    <row r="68044" s="8" customFormat="1" x14ac:dyDescent="0.35"/>
    <row r="68045" s="8" customFormat="1" x14ac:dyDescent="0.35"/>
    <row r="68046" s="8" customFormat="1" x14ac:dyDescent="0.35"/>
    <row r="68047" s="8" customFormat="1" x14ac:dyDescent="0.35"/>
    <row r="68048" s="8" customFormat="1" x14ac:dyDescent="0.35"/>
    <row r="68049" s="8" customFormat="1" x14ac:dyDescent="0.35"/>
    <row r="68050" s="8" customFormat="1" x14ac:dyDescent="0.35"/>
    <row r="68051" s="8" customFormat="1" x14ac:dyDescent="0.35"/>
    <row r="68052" s="8" customFormat="1" x14ac:dyDescent="0.35"/>
    <row r="68053" s="8" customFormat="1" x14ac:dyDescent="0.35"/>
    <row r="68054" s="8" customFormat="1" x14ac:dyDescent="0.35"/>
    <row r="68055" s="8" customFormat="1" x14ac:dyDescent="0.35"/>
    <row r="68056" s="8" customFormat="1" x14ac:dyDescent="0.35"/>
    <row r="68057" s="8" customFormat="1" x14ac:dyDescent="0.35"/>
    <row r="68058" s="8" customFormat="1" x14ac:dyDescent="0.35"/>
    <row r="68059" s="8" customFormat="1" x14ac:dyDescent="0.35"/>
    <row r="68060" s="8" customFormat="1" x14ac:dyDescent="0.35"/>
    <row r="68061" s="8" customFormat="1" x14ac:dyDescent="0.35"/>
    <row r="68062" s="8" customFormat="1" x14ac:dyDescent="0.35"/>
    <row r="68063" s="8" customFormat="1" x14ac:dyDescent="0.35"/>
    <row r="68064" s="8" customFormat="1" x14ac:dyDescent="0.35"/>
    <row r="68065" s="8" customFormat="1" x14ac:dyDescent="0.35"/>
    <row r="68066" s="8" customFormat="1" x14ac:dyDescent="0.35"/>
    <row r="68067" s="8" customFormat="1" x14ac:dyDescent="0.35"/>
    <row r="68068" s="8" customFormat="1" x14ac:dyDescent="0.35"/>
    <row r="68069" s="8" customFormat="1" x14ac:dyDescent="0.35"/>
    <row r="68070" s="8" customFormat="1" x14ac:dyDescent="0.35"/>
    <row r="68071" s="8" customFormat="1" x14ac:dyDescent="0.35"/>
    <row r="68072" s="8" customFormat="1" x14ac:dyDescent="0.35"/>
    <row r="68073" s="8" customFormat="1" x14ac:dyDescent="0.35"/>
    <row r="68074" s="8" customFormat="1" x14ac:dyDescent="0.35"/>
    <row r="68075" s="8" customFormat="1" x14ac:dyDescent="0.35"/>
    <row r="68076" s="8" customFormat="1" x14ac:dyDescent="0.35"/>
    <row r="68077" s="8" customFormat="1" x14ac:dyDescent="0.35"/>
    <row r="68078" s="8" customFormat="1" x14ac:dyDescent="0.35"/>
    <row r="68079" s="8" customFormat="1" x14ac:dyDescent="0.35"/>
    <row r="68080" s="8" customFormat="1" x14ac:dyDescent="0.35"/>
    <row r="68081" s="8" customFormat="1" x14ac:dyDescent="0.35"/>
    <row r="68082" s="8" customFormat="1" x14ac:dyDescent="0.35"/>
    <row r="68083" s="8" customFormat="1" x14ac:dyDescent="0.35"/>
    <row r="68084" s="8" customFormat="1" x14ac:dyDescent="0.35"/>
    <row r="68085" s="8" customFormat="1" x14ac:dyDescent="0.35"/>
    <row r="68086" s="8" customFormat="1" x14ac:dyDescent="0.35"/>
    <row r="68087" s="8" customFormat="1" x14ac:dyDescent="0.35"/>
    <row r="68088" s="8" customFormat="1" x14ac:dyDescent="0.35"/>
    <row r="68089" s="8" customFormat="1" x14ac:dyDescent="0.35"/>
    <row r="68090" s="8" customFormat="1" x14ac:dyDescent="0.35"/>
    <row r="68091" s="8" customFormat="1" x14ac:dyDescent="0.35"/>
    <row r="68092" s="8" customFormat="1" x14ac:dyDescent="0.35"/>
    <row r="68093" s="8" customFormat="1" x14ac:dyDescent="0.35"/>
    <row r="68094" s="8" customFormat="1" x14ac:dyDescent="0.35"/>
    <row r="68095" s="8" customFormat="1" x14ac:dyDescent="0.35"/>
    <row r="68096" s="8" customFormat="1" x14ac:dyDescent="0.35"/>
    <row r="68097" s="8" customFormat="1" x14ac:dyDescent="0.35"/>
    <row r="68098" s="8" customFormat="1" x14ac:dyDescent="0.35"/>
    <row r="68099" s="8" customFormat="1" x14ac:dyDescent="0.35"/>
    <row r="68100" s="8" customFormat="1" x14ac:dyDescent="0.35"/>
    <row r="68101" s="8" customFormat="1" x14ac:dyDescent="0.35"/>
    <row r="68102" s="8" customFormat="1" x14ac:dyDescent="0.35"/>
    <row r="68103" s="8" customFormat="1" x14ac:dyDescent="0.35"/>
    <row r="68104" s="8" customFormat="1" x14ac:dyDescent="0.35"/>
    <row r="68105" s="8" customFormat="1" x14ac:dyDescent="0.35"/>
    <row r="68106" s="8" customFormat="1" x14ac:dyDescent="0.35"/>
    <row r="68107" s="8" customFormat="1" x14ac:dyDescent="0.35"/>
    <row r="68108" s="8" customFormat="1" x14ac:dyDescent="0.35"/>
    <row r="68109" s="8" customFormat="1" x14ac:dyDescent="0.35"/>
    <row r="68110" s="8" customFormat="1" x14ac:dyDescent="0.35"/>
    <row r="68111" s="8" customFormat="1" x14ac:dyDescent="0.35"/>
    <row r="68112" s="8" customFormat="1" x14ac:dyDescent="0.35"/>
    <row r="68113" s="8" customFormat="1" x14ac:dyDescent="0.35"/>
    <row r="68114" s="8" customFormat="1" x14ac:dyDescent="0.35"/>
    <row r="68115" s="8" customFormat="1" x14ac:dyDescent="0.35"/>
    <row r="68116" s="8" customFormat="1" x14ac:dyDescent="0.35"/>
    <row r="68117" s="8" customFormat="1" x14ac:dyDescent="0.35"/>
    <row r="68118" s="8" customFormat="1" x14ac:dyDescent="0.35"/>
    <row r="68119" s="8" customFormat="1" x14ac:dyDescent="0.35"/>
    <row r="68120" s="8" customFormat="1" x14ac:dyDescent="0.35"/>
    <row r="68121" s="8" customFormat="1" x14ac:dyDescent="0.35"/>
    <row r="68122" s="8" customFormat="1" x14ac:dyDescent="0.35"/>
    <row r="68123" s="8" customFormat="1" x14ac:dyDescent="0.35"/>
    <row r="68124" s="8" customFormat="1" x14ac:dyDescent="0.35"/>
    <row r="68125" s="8" customFormat="1" x14ac:dyDescent="0.35"/>
    <row r="68126" s="8" customFormat="1" x14ac:dyDescent="0.35"/>
    <row r="68127" s="8" customFormat="1" x14ac:dyDescent="0.35"/>
    <row r="68128" s="8" customFormat="1" x14ac:dyDescent="0.35"/>
    <row r="68129" s="8" customFormat="1" x14ac:dyDescent="0.35"/>
    <row r="68130" s="8" customFormat="1" x14ac:dyDescent="0.35"/>
    <row r="68131" s="8" customFormat="1" x14ac:dyDescent="0.35"/>
    <row r="68132" s="8" customFormat="1" x14ac:dyDescent="0.35"/>
    <row r="68133" s="8" customFormat="1" x14ac:dyDescent="0.35"/>
    <row r="68134" s="8" customFormat="1" x14ac:dyDescent="0.35"/>
    <row r="68135" s="8" customFormat="1" x14ac:dyDescent="0.35"/>
    <row r="68136" s="8" customFormat="1" x14ac:dyDescent="0.35"/>
    <row r="68137" s="8" customFormat="1" x14ac:dyDescent="0.35"/>
    <row r="68138" s="8" customFormat="1" x14ac:dyDescent="0.35"/>
    <row r="68139" s="8" customFormat="1" x14ac:dyDescent="0.35"/>
    <row r="68140" s="8" customFormat="1" x14ac:dyDescent="0.35"/>
    <row r="68141" s="8" customFormat="1" x14ac:dyDescent="0.35"/>
    <row r="68142" s="8" customFormat="1" x14ac:dyDescent="0.35"/>
    <row r="68143" s="8" customFormat="1" x14ac:dyDescent="0.35"/>
    <row r="68144" s="8" customFormat="1" x14ac:dyDescent="0.35"/>
    <row r="68145" s="8" customFormat="1" x14ac:dyDescent="0.35"/>
    <row r="68146" s="8" customFormat="1" x14ac:dyDescent="0.35"/>
    <row r="68147" s="8" customFormat="1" x14ac:dyDescent="0.35"/>
    <row r="68148" s="8" customFormat="1" x14ac:dyDescent="0.35"/>
    <row r="68149" s="8" customFormat="1" x14ac:dyDescent="0.35"/>
    <row r="68150" s="8" customFormat="1" x14ac:dyDescent="0.35"/>
    <row r="68151" s="8" customFormat="1" x14ac:dyDescent="0.35"/>
    <row r="68152" s="8" customFormat="1" x14ac:dyDescent="0.35"/>
    <row r="68153" s="8" customFormat="1" x14ac:dyDescent="0.35"/>
    <row r="68154" s="8" customFormat="1" x14ac:dyDescent="0.35"/>
    <row r="68155" s="8" customFormat="1" x14ac:dyDescent="0.35"/>
    <row r="68156" s="8" customFormat="1" x14ac:dyDescent="0.35"/>
    <row r="68157" s="8" customFormat="1" x14ac:dyDescent="0.35"/>
    <row r="68158" s="8" customFormat="1" x14ac:dyDescent="0.35"/>
    <row r="68159" s="8" customFormat="1" x14ac:dyDescent="0.35"/>
    <row r="68160" s="8" customFormat="1" x14ac:dyDescent="0.35"/>
    <row r="68161" s="8" customFormat="1" x14ac:dyDescent="0.35"/>
    <row r="68162" s="8" customFormat="1" x14ac:dyDescent="0.35"/>
    <row r="68163" s="8" customFormat="1" x14ac:dyDescent="0.35"/>
    <row r="68164" s="8" customFormat="1" x14ac:dyDescent="0.35"/>
    <row r="68165" s="8" customFormat="1" x14ac:dyDescent="0.35"/>
    <row r="68166" s="8" customFormat="1" x14ac:dyDescent="0.35"/>
    <row r="68167" s="8" customFormat="1" x14ac:dyDescent="0.35"/>
    <row r="68168" s="8" customFormat="1" x14ac:dyDescent="0.35"/>
    <row r="68169" s="8" customFormat="1" x14ac:dyDescent="0.35"/>
    <row r="68170" s="8" customFormat="1" x14ac:dyDescent="0.35"/>
    <row r="68171" s="8" customFormat="1" x14ac:dyDescent="0.35"/>
    <row r="68172" s="8" customFormat="1" x14ac:dyDescent="0.35"/>
    <row r="68173" s="8" customFormat="1" x14ac:dyDescent="0.35"/>
    <row r="68174" s="8" customFormat="1" x14ac:dyDescent="0.35"/>
    <row r="68175" s="8" customFormat="1" x14ac:dyDescent="0.35"/>
    <row r="68176" s="8" customFormat="1" x14ac:dyDescent="0.35"/>
    <row r="68177" s="8" customFormat="1" x14ac:dyDescent="0.35"/>
    <row r="68178" s="8" customFormat="1" x14ac:dyDescent="0.35"/>
    <row r="68179" s="8" customFormat="1" x14ac:dyDescent="0.35"/>
    <row r="68180" s="8" customFormat="1" x14ac:dyDescent="0.35"/>
    <row r="68181" s="8" customFormat="1" x14ac:dyDescent="0.35"/>
    <row r="68182" s="8" customFormat="1" x14ac:dyDescent="0.35"/>
    <row r="68183" s="8" customFormat="1" x14ac:dyDescent="0.35"/>
    <row r="68184" s="8" customFormat="1" x14ac:dyDescent="0.35"/>
    <row r="68185" s="8" customFormat="1" x14ac:dyDescent="0.35"/>
    <row r="68186" s="8" customFormat="1" x14ac:dyDescent="0.35"/>
    <row r="68187" s="8" customFormat="1" x14ac:dyDescent="0.35"/>
    <row r="68188" s="8" customFormat="1" x14ac:dyDescent="0.35"/>
    <row r="68189" s="8" customFormat="1" x14ac:dyDescent="0.35"/>
    <row r="68190" s="8" customFormat="1" x14ac:dyDescent="0.35"/>
    <row r="68191" s="8" customFormat="1" x14ac:dyDescent="0.35"/>
    <row r="68192" s="8" customFormat="1" x14ac:dyDescent="0.35"/>
    <row r="68193" s="8" customFormat="1" x14ac:dyDescent="0.35"/>
    <row r="68194" s="8" customFormat="1" x14ac:dyDescent="0.35"/>
    <row r="68195" s="8" customFormat="1" x14ac:dyDescent="0.35"/>
    <row r="68196" s="8" customFormat="1" x14ac:dyDescent="0.35"/>
    <row r="68197" s="8" customFormat="1" x14ac:dyDescent="0.35"/>
    <row r="68198" s="8" customFormat="1" x14ac:dyDescent="0.35"/>
    <row r="68199" s="8" customFormat="1" x14ac:dyDescent="0.35"/>
    <row r="68200" s="8" customFormat="1" x14ac:dyDescent="0.35"/>
    <row r="68201" s="8" customFormat="1" x14ac:dyDescent="0.35"/>
    <row r="68202" s="8" customFormat="1" x14ac:dyDescent="0.35"/>
    <row r="68203" s="8" customFormat="1" x14ac:dyDescent="0.35"/>
    <row r="68204" s="8" customFormat="1" x14ac:dyDescent="0.35"/>
    <row r="68205" s="8" customFormat="1" x14ac:dyDescent="0.35"/>
    <row r="68206" s="8" customFormat="1" x14ac:dyDescent="0.35"/>
    <row r="68207" s="8" customFormat="1" x14ac:dyDescent="0.35"/>
    <row r="68208" s="8" customFormat="1" x14ac:dyDescent="0.35"/>
    <row r="68209" s="8" customFormat="1" x14ac:dyDescent="0.35"/>
    <row r="68210" s="8" customFormat="1" x14ac:dyDescent="0.35"/>
    <row r="68211" s="8" customFormat="1" x14ac:dyDescent="0.35"/>
    <row r="68212" s="8" customFormat="1" x14ac:dyDescent="0.35"/>
    <row r="68213" s="8" customFormat="1" x14ac:dyDescent="0.35"/>
    <row r="68214" s="8" customFormat="1" x14ac:dyDescent="0.35"/>
    <row r="68215" s="8" customFormat="1" x14ac:dyDescent="0.35"/>
    <row r="68216" s="8" customFormat="1" x14ac:dyDescent="0.35"/>
    <row r="68217" s="8" customFormat="1" x14ac:dyDescent="0.35"/>
    <row r="68218" s="8" customFormat="1" x14ac:dyDescent="0.35"/>
    <row r="68219" s="8" customFormat="1" x14ac:dyDescent="0.35"/>
    <row r="68220" s="8" customFormat="1" x14ac:dyDescent="0.35"/>
    <row r="68221" s="8" customFormat="1" x14ac:dyDescent="0.35"/>
    <row r="68222" s="8" customFormat="1" x14ac:dyDescent="0.35"/>
    <row r="68223" s="8" customFormat="1" x14ac:dyDescent="0.35"/>
    <row r="68224" s="8" customFormat="1" x14ac:dyDescent="0.35"/>
    <row r="68225" s="8" customFormat="1" x14ac:dyDescent="0.35"/>
    <row r="68226" s="8" customFormat="1" x14ac:dyDescent="0.35"/>
    <row r="68227" s="8" customFormat="1" x14ac:dyDescent="0.35"/>
    <row r="68228" s="8" customFormat="1" x14ac:dyDescent="0.35"/>
    <row r="68229" s="8" customFormat="1" x14ac:dyDescent="0.35"/>
    <row r="68230" s="8" customFormat="1" x14ac:dyDescent="0.35"/>
    <row r="68231" s="8" customFormat="1" x14ac:dyDescent="0.35"/>
    <row r="68232" s="8" customFormat="1" x14ac:dyDescent="0.35"/>
    <row r="68233" s="8" customFormat="1" x14ac:dyDescent="0.35"/>
    <row r="68234" s="8" customFormat="1" x14ac:dyDescent="0.35"/>
    <row r="68235" s="8" customFormat="1" x14ac:dyDescent="0.35"/>
    <row r="68236" s="8" customFormat="1" x14ac:dyDescent="0.35"/>
    <row r="68237" s="8" customFormat="1" x14ac:dyDescent="0.35"/>
    <row r="68238" s="8" customFormat="1" x14ac:dyDescent="0.35"/>
    <row r="68239" s="8" customFormat="1" x14ac:dyDescent="0.35"/>
    <row r="68240" s="8" customFormat="1" x14ac:dyDescent="0.35"/>
    <row r="68241" s="8" customFormat="1" x14ac:dyDescent="0.35"/>
    <row r="68242" s="8" customFormat="1" x14ac:dyDescent="0.35"/>
    <row r="68243" s="8" customFormat="1" x14ac:dyDescent="0.35"/>
    <row r="68244" s="8" customFormat="1" x14ac:dyDescent="0.35"/>
    <row r="68245" s="8" customFormat="1" x14ac:dyDescent="0.35"/>
    <row r="68246" s="8" customFormat="1" x14ac:dyDescent="0.35"/>
    <row r="68247" s="8" customFormat="1" x14ac:dyDescent="0.35"/>
    <row r="68248" s="8" customFormat="1" x14ac:dyDescent="0.35"/>
    <row r="68249" s="8" customFormat="1" x14ac:dyDescent="0.35"/>
    <row r="68250" s="8" customFormat="1" x14ac:dyDescent="0.35"/>
    <row r="68251" s="8" customFormat="1" x14ac:dyDescent="0.35"/>
    <row r="68252" s="8" customFormat="1" x14ac:dyDescent="0.35"/>
    <row r="68253" s="8" customFormat="1" x14ac:dyDescent="0.35"/>
    <row r="68254" s="8" customFormat="1" x14ac:dyDescent="0.35"/>
    <row r="68255" s="8" customFormat="1" x14ac:dyDescent="0.35"/>
    <row r="68256" s="8" customFormat="1" x14ac:dyDescent="0.35"/>
    <row r="68257" s="8" customFormat="1" x14ac:dyDescent="0.35"/>
    <row r="68258" s="8" customFormat="1" x14ac:dyDescent="0.35"/>
    <row r="68259" s="8" customFormat="1" x14ac:dyDescent="0.35"/>
    <row r="68260" s="8" customFormat="1" x14ac:dyDescent="0.35"/>
    <row r="68261" s="8" customFormat="1" x14ac:dyDescent="0.35"/>
    <row r="68262" s="8" customFormat="1" x14ac:dyDescent="0.35"/>
    <row r="68263" s="8" customFormat="1" x14ac:dyDescent="0.35"/>
    <row r="68264" s="8" customFormat="1" x14ac:dyDescent="0.35"/>
    <row r="68265" s="8" customFormat="1" x14ac:dyDescent="0.35"/>
    <row r="68266" s="8" customFormat="1" x14ac:dyDescent="0.35"/>
    <row r="68267" s="8" customFormat="1" x14ac:dyDescent="0.35"/>
    <row r="68268" s="8" customFormat="1" x14ac:dyDescent="0.35"/>
    <row r="68269" s="8" customFormat="1" x14ac:dyDescent="0.35"/>
    <row r="68270" s="8" customFormat="1" x14ac:dyDescent="0.35"/>
    <row r="68271" s="8" customFormat="1" x14ac:dyDescent="0.35"/>
    <row r="68272" s="8" customFormat="1" x14ac:dyDescent="0.35"/>
    <row r="68273" s="8" customFormat="1" x14ac:dyDescent="0.35"/>
    <row r="68274" s="8" customFormat="1" x14ac:dyDescent="0.35"/>
    <row r="68275" s="8" customFormat="1" x14ac:dyDescent="0.35"/>
    <row r="68276" s="8" customFormat="1" x14ac:dyDescent="0.35"/>
    <row r="68277" s="8" customFormat="1" x14ac:dyDescent="0.35"/>
    <row r="68278" s="8" customFormat="1" x14ac:dyDescent="0.35"/>
    <row r="68279" s="8" customFormat="1" x14ac:dyDescent="0.35"/>
    <row r="68280" s="8" customFormat="1" x14ac:dyDescent="0.35"/>
    <row r="68281" s="8" customFormat="1" x14ac:dyDescent="0.35"/>
    <row r="68282" s="8" customFormat="1" x14ac:dyDescent="0.35"/>
    <row r="68283" s="8" customFormat="1" x14ac:dyDescent="0.35"/>
    <row r="68284" s="8" customFormat="1" x14ac:dyDescent="0.35"/>
    <row r="68285" s="8" customFormat="1" x14ac:dyDescent="0.35"/>
    <row r="68286" s="8" customFormat="1" x14ac:dyDescent="0.35"/>
    <row r="68287" s="8" customFormat="1" x14ac:dyDescent="0.35"/>
    <row r="68288" s="8" customFormat="1" x14ac:dyDescent="0.35"/>
    <row r="68289" s="8" customFormat="1" x14ac:dyDescent="0.35"/>
    <row r="68290" s="8" customFormat="1" x14ac:dyDescent="0.35"/>
    <row r="68291" s="8" customFormat="1" x14ac:dyDescent="0.35"/>
    <row r="68292" s="8" customFormat="1" x14ac:dyDescent="0.35"/>
    <row r="68293" s="8" customFormat="1" x14ac:dyDescent="0.35"/>
    <row r="68294" s="8" customFormat="1" x14ac:dyDescent="0.35"/>
    <row r="68295" s="8" customFormat="1" x14ac:dyDescent="0.35"/>
    <row r="68296" s="8" customFormat="1" x14ac:dyDescent="0.35"/>
    <row r="68297" s="8" customFormat="1" x14ac:dyDescent="0.35"/>
    <row r="68298" s="8" customFormat="1" x14ac:dyDescent="0.35"/>
    <row r="68299" s="8" customFormat="1" x14ac:dyDescent="0.35"/>
    <row r="68300" s="8" customFormat="1" x14ac:dyDescent="0.35"/>
    <row r="68301" s="8" customFormat="1" x14ac:dyDescent="0.35"/>
    <row r="68302" s="8" customFormat="1" x14ac:dyDescent="0.35"/>
    <row r="68303" s="8" customFormat="1" x14ac:dyDescent="0.35"/>
    <row r="68304" s="8" customFormat="1" x14ac:dyDescent="0.35"/>
    <row r="68305" s="8" customFormat="1" x14ac:dyDescent="0.35"/>
    <row r="68306" s="8" customFormat="1" x14ac:dyDescent="0.35"/>
    <row r="68307" s="8" customFormat="1" x14ac:dyDescent="0.35"/>
    <row r="68308" s="8" customFormat="1" x14ac:dyDescent="0.35"/>
    <row r="68309" s="8" customFormat="1" x14ac:dyDescent="0.35"/>
    <row r="68310" s="8" customFormat="1" x14ac:dyDescent="0.35"/>
    <row r="68311" s="8" customFormat="1" x14ac:dyDescent="0.35"/>
    <row r="68312" s="8" customFormat="1" x14ac:dyDescent="0.35"/>
    <row r="68313" s="8" customFormat="1" x14ac:dyDescent="0.35"/>
    <row r="68314" s="8" customFormat="1" x14ac:dyDescent="0.35"/>
    <row r="68315" s="8" customFormat="1" x14ac:dyDescent="0.35"/>
    <row r="68316" s="8" customFormat="1" x14ac:dyDescent="0.35"/>
    <row r="68317" s="8" customFormat="1" x14ac:dyDescent="0.35"/>
    <row r="68318" s="8" customFormat="1" x14ac:dyDescent="0.35"/>
    <row r="68319" s="8" customFormat="1" x14ac:dyDescent="0.35"/>
    <row r="68320" s="8" customFormat="1" x14ac:dyDescent="0.35"/>
    <row r="68321" s="8" customFormat="1" x14ac:dyDescent="0.35"/>
    <row r="68322" s="8" customFormat="1" x14ac:dyDescent="0.35"/>
    <row r="68323" s="8" customFormat="1" x14ac:dyDescent="0.35"/>
    <row r="68324" s="8" customFormat="1" x14ac:dyDescent="0.35"/>
    <row r="68325" s="8" customFormat="1" x14ac:dyDescent="0.35"/>
    <row r="68326" s="8" customFormat="1" x14ac:dyDescent="0.35"/>
    <row r="68327" s="8" customFormat="1" x14ac:dyDescent="0.35"/>
    <row r="68328" s="8" customFormat="1" x14ac:dyDescent="0.35"/>
    <row r="68329" s="8" customFormat="1" x14ac:dyDescent="0.35"/>
    <row r="68330" s="8" customFormat="1" x14ac:dyDescent="0.35"/>
    <row r="68331" s="8" customFormat="1" x14ac:dyDescent="0.35"/>
    <row r="68332" s="8" customFormat="1" x14ac:dyDescent="0.35"/>
    <row r="68333" s="8" customFormat="1" x14ac:dyDescent="0.35"/>
    <row r="68334" s="8" customFormat="1" x14ac:dyDescent="0.35"/>
    <row r="68335" s="8" customFormat="1" x14ac:dyDescent="0.35"/>
    <row r="68336" s="8" customFormat="1" x14ac:dyDescent="0.35"/>
    <row r="68337" s="8" customFormat="1" x14ac:dyDescent="0.35"/>
    <row r="68338" s="8" customFormat="1" x14ac:dyDescent="0.35"/>
    <row r="68339" s="8" customFormat="1" x14ac:dyDescent="0.35"/>
    <row r="68340" s="8" customFormat="1" x14ac:dyDescent="0.35"/>
    <row r="68341" s="8" customFormat="1" x14ac:dyDescent="0.35"/>
    <row r="68342" s="8" customFormat="1" x14ac:dyDescent="0.35"/>
    <row r="68343" s="8" customFormat="1" x14ac:dyDescent="0.35"/>
    <row r="68344" s="8" customFormat="1" x14ac:dyDescent="0.35"/>
    <row r="68345" s="8" customFormat="1" x14ac:dyDescent="0.35"/>
    <row r="68346" s="8" customFormat="1" x14ac:dyDescent="0.35"/>
    <row r="68347" s="8" customFormat="1" x14ac:dyDescent="0.35"/>
    <row r="68348" s="8" customFormat="1" x14ac:dyDescent="0.35"/>
    <row r="68349" s="8" customFormat="1" x14ac:dyDescent="0.35"/>
    <row r="68350" s="8" customFormat="1" x14ac:dyDescent="0.35"/>
    <row r="68351" s="8" customFormat="1" x14ac:dyDescent="0.35"/>
    <row r="68352" s="8" customFormat="1" x14ac:dyDescent="0.35"/>
    <row r="68353" s="8" customFormat="1" x14ac:dyDescent="0.35"/>
    <row r="68354" s="8" customFormat="1" x14ac:dyDescent="0.35"/>
    <row r="68355" s="8" customFormat="1" x14ac:dyDescent="0.35"/>
    <row r="68356" s="8" customFormat="1" x14ac:dyDescent="0.35"/>
    <row r="68357" s="8" customFormat="1" x14ac:dyDescent="0.35"/>
    <row r="68358" s="8" customFormat="1" x14ac:dyDescent="0.35"/>
    <row r="68359" s="8" customFormat="1" x14ac:dyDescent="0.35"/>
    <row r="68360" s="8" customFormat="1" x14ac:dyDescent="0.35"/>
    <row r="68361" s="8" customFormat="1" x14ac:dyDescent="0.35"/>
    <row r="68362" s="8" customFormat="1" x14ac:dyDescent="0.35"/>
    <row r="68363" s="8" customFormat="1" x14ac:dyDescent="0.35"/>
    <row r="68364" s="8" customFormat="1" x14ac:dyDescent="0.35"/>
    <row r="68365" s="8" customFormat="1" x14ac:dyDescent="0.35"/>
    <row r="68366" s="8" customFormat="1" x14ac:dyDescent="0.35"/>
    <row r="68367" s="8" customFormat="1" x14ac:dyDescent="0.35"/>
    <row r="68368" s="8" customFormat="1" x14ac:dyDescent="0.35"/>
    <row r="68369" s="8" customFormat="1" x14ac:dyDescent="0.35"/>
    <row r="68370" s="8" customFormat="1" x14ac:dyDescent="0.35"/>
    <row r="68371" s="8" customFormat="1" x14ac:dyDescent="0.35"/>
    <row r="68372" s="8" customFormat="1" x14ac:dyDescent="0.35"/>
    <row r="68373" s="8" customFormat="1" x14ac:dyDescent="0.35"/>
    <row r="68374" s="8" customFormat="1" x14ac:dyDescent="0.35"/>
    <row r="68375" s="8" customFormat="1" x14ac:dyDescent="0.35"/>
    <row r="68376" s="8" customFormat="1" x14ac:dyDescent="0.35"/>
    <row r="68377" s="8" customFormat="1" x14ac:dyDescent="0.35"/>
    <row r="68378" s="8" customFormat="1" x14ac:dyDescent="0.35"/>
    <row r="68379" s="8" customFormat="1" x14ac:dyDescent="0.35"/>
    <row r="68380" s="8" customFormat="1" x14ac:dyDescent="0.35"/>
    <row r="68381" s="8" customFormat="1" x14ac:dyDescent="0.35"/>
    <row r="68382" s="8" customFormat="1" x14ac:dyDescent="0.35"/>
    <row r="68383" s="8" customFormat="1" x14ac:dyDescent="0.35"/>
    <row r="68384" s="8" customFormat="1" x14ac:dyDescent="0.35"/>
    <row r="68385" s="8" customFormat="1" x14ac:dyDescent="0.35"/>
    <row r="68386" s="8" customFormat="1" x14ac:dyDescent="0.35"/>
    <row r="68387" s="8" customFormat="1" x14ac:dyDescent="0.35"/>
    <row r="68388" s="8" customFormat="1" x14ac:dyDescent="0.35"/>
    <row r="68389" s="8" customFormat="1" x14ac:dyDescent="0.35"/>
    <row r="68390" s="8" customFormat="1" x14ac:dyDescent="0.35"/>
    <row r="68391" s="8" customFormat="1" x14ac:dyDescent="0.35"/>
    <row r="68392" s="8" customFormat="1" x14ac:dyDescent="0.35"/>
    <row r="68393" s="8" customFormat="1" x14ac:dyDescent="0.35"/>
    <row r="68394" s="8" customFormat="1" x14ac:dyDescent="0.35"/>
    <row r="68395" s="8" customFormat="1" x14ac:dyDescent="0.35"/>
    <row r="68396" s="8" customFormat="1" x14ac:dyDescent="0.35"/>
    <row r="68397" s="8" customFormat="1" x14ac:dyDescent="0.35"/>
    <row r="68398" s="8" customFormat="1" x14ac:dyDescent="0.35"/>
    <row r="68399" s="8" customFormat="1" x14ac:dyDescent="0.35"/>
    <row r="68400" s="8" customFormat="1" x14ac:dyDescent="0.35"/>
    <row r="68401" s="8" customFormat="1" x14ac:dyDescent="0.35"/>
    <row r="68402" s="8" customFormat="1" x14ac:dyDescent="0.35"/>
    <row r="68403" s="8" customFormat="1" x14ac:dyDescent="0.35"/>
    <row r="68404" s="8" customFormat="1" x14ac:dyDescent="0.35"/>
    <row r="68405" s="8" customFormat="1" x14ac:dyDescent="0.35"/>
    <row r="68406" s="8" customFormat="1" x14ac:dyDescent="0.35"/>
    <row r="68407" s="8" customFormat="1" x14ac:dyDescent="0.35"/>
    <row r="68408" s="8" customFormat="1" x14ac:dyDescent="0.35"/>
    <row r="68409" s="8" customFormat="1" x14ac:dyDescent="0.35"/>
    <row r="68410" s="8" customFormat="1" x14ac:dyDescent="0.35"/>
    <row r="68411" s="8" customFormat="1" x14ac:dyDescent="0.35"/>
    <row r="68412" s="8" customFormat="1" x14ac:dyDescent="0.35"/>
    <row r="68413" s="8" customFormat="1" x14ac:dyDescent="0.35"/>
    <row r="68414" s="8" customFormat="1" x14ac:dyDescent="0.35"/>
    <row r="68415" s="8" customFormat="1" x14ac:dyDescent="0.35"/>
    <row r="68416" s="8" customFormat="1" x14ac:dyDescent="0.35"/>
    <row r="68417" s="8" customFormat="1" x14ac:dyDescent="0.35"/>
    <row r="68418" s="8" customFormat="1" x14ac:dyDescent="0.35"/>
    <row r="68419" s="8" customFormat="1" x14ac:dyDescent="0.35"/>
    <row r="68420" s="8" customFormat="1" x14ac:dyDescent="0.35"/>
    <row r="68421" s="8" customFormat="1" x14ac:dyDescent="0.35"/>
    <row r="68422" s="8" customFormat="1" x14ac:dyDescent="0.35"/>
    <row r="68423" s="8" customFormat="1" x14ac:dyDescent="0.35"/>
    <row r="68424" s="8" customFormat="1" x14ac:dyDescent="0.35"/>
    <row r="68425" s="8" customFormat="1" x14ac:dyDescent="0.35"/>
    <row r="68426" s="8" customFormat="1" x14ac:dyDescent="0.35"/>
    <row r="68427" s="8" customFormat="1" x14ac:dyDescent="0.35"/>
    <row r="68428" s="8" customFormat="1" x14ac:dyDescent="0.35"/>
    <row r="68429" s="8" customFormat="1" x14ac:dyDescent="0.35"/>
    <row r="68430" s="8" customFormat="1" x14ac:dyDescent="0.35"/>
    <row r="68431" s="8" customFormat="1" x14ac:dyDescent="0.35"/>
    <row r="68432" s="8" customFormat="1" x14ac:dyDescent="0.35"/>
    <row r="68433" s="8" customFormat="1" x14ac:dyDescent="0.35"/>
    <row r="68434" s="8" customFormat="1" x14ac:dyDescent="0.35"/>
    <row r="68435" s="8" customFormat="1" x14ac:dyDescent="0.35"/>
    <row r="68436" s="8" customFormat="1" x14ac:dyDescent="0.35"/>
    <row r="68437" s="8" customFormat="1" x14ac:dyDescent="0.35"/>
    <row r="68438" s="8" customFormat="1" x14ac:dyDescent="0.35"/>
    <row r="68439" s="8" customFormat="1" x14ac:dyDescent="0.35"/>
    <row r="68440" s="8" customFormat="1" x14ac:dyDescent="0.35"/>
    <row r="68441" s="8" customFormat="1" x14ac:dyDescent="0.35"/>
    <row r="68442" s="8" customFormat="1" x14ac:dyDescent="0.35"/>
    <row r="68443" s="8" customFormat="1" x14ac:dyDescent="0.35"/>
    <row r="68444" s="8" customFormat="1" x14ac:dyDescent="0.35"/>
    <row r="68445" s="8" customFormat="1" x14ac:dyDescent="0.35"/>
    <row r="68446" s="8" customFormat="1" x14ac:dyDescent="0.35"/>
    <row r="68447" s="8" customFormat="1" x14ac:dyDescent="0.35"/>
    <row r="68448" s="8" customFormat="1" x14ac:dyDescent="0.35"/>
    <row r="68449" s="8" customFormat="1" x14ac:dyDescent="0.35"/>
    <row r="68450" s="8" customFormat="1" x14ac:dyDescent="0.35"/>
    <row r="68451" s="8" customFormat="1" x14ac:dyDescent="0.35"/>
    <row r="68452" s="8" customFormat="1" x14ac:dyDescent="0.35"/>
    <row r="68453" s="8" customFormat="1" x14ac:dyDescent="0.35"/>
    <row r="68454" s="8" customFormat="1" x14ac:dyDescent="0.35"/>
    <row r="68455" s="8" customFormat="1" x14ac:dyDescent="0.35"/>
    <row r="68456" s="8" customFormat="1" x14ac:dyDescent="0.35"/>
    <row r="68457" s="8" customFormat="1" x14ac:dyDescent="0.35"/>
    <row r="68458" s="8" customFormat="1" x14ac:dyDescent="0.35"/>
    <row r="68459" s="8" customFormat="1" x14ac:dyDescent="0.35"/>
    <row r="68460" s="8" customFormat="1" x14ac:dyDescent="0.35"/>
    <row r="68461" s="8" customFormat="1" x14ac:dyDescent="0.35"/>
    <row r="68462" s="8" customFormat="1" x14ac:dyDescent="0.35"/>
    <row r="68463" s="8" customFormat="1" x14ac:dyDescent="0.35"/>
    <row r="68464" s="8" customFormat="1" x14ac:dyDescent="0.35"/>
    <row r="68465" s="8" customFormat="1" x14ac:dyDescent="0.35"/>
    <row r="68466" s="8" customFormat="1" x14ac:dyDescent="0.35"/>
    <row r="68467" s="8" customFormat="1" x14ac:dyDescent="0.35"/>
    <row r="68468" s="8" customFormat="1" x14ac:dyDescent="0.35"/>
    <row r="68469" s="8" customFormat="1" x14ac:dyDescent="0.35"/>
    <row r="68470" s="8" customFormat="1" x14ac:dyDescent="0.35"/>
    <row r="68471" s="8" customFormat="1" x14ac:dyDescent="0.35"/>
    <row r="68472" s="8" customFormat="1" x14ac:dyDescent="0.35"/>
    <row r="68473" s="8" customFormat="1" x14ac:dyDescent="0.35"/>
    <row r="68474" s="8" customFormat="1" x14ac:dyDescent="0.35"/>
    <row r="68475" s="8" customFormat="1" x14ac:dyDescent="0.35"/>
    <row r="68476" s="8" customFormat="1" x14ac:dyDescent="0.35"/>
    <row r="68477" s="8" customFormat="1" x14ac:dyDescent="0.35"/>
    <row r="68478" s="8" customFormat="1" x14ac:dyDescent="0.35"/>
    <row r="68479" s="8" customFormat="1" x14ac:dyDescent="0.35"/>
    <row r="68480" s="8" customFormat="1" x14ac:dyDescent="0.35"/>
    <row r="68481" s="8" customFormat="1" x14ac:dyDescent="0.35"/>
    <row r="68482" s="8" customFormat="1" x14ac:dyDescent="0.35"/>
    <row r="68483" s="8" customFormat="1" x14ac:dyDescent="0.35"/>
    <row r="68484" s="8" customFormat="1" x14ac:dyDescent="0.35"/>
    <row r="68485" s="8" customFormat="1" x14ac:dyDescent="0.35"/>
    <row r="68486" s="8" customFormat="1" x14ac:dyDescent="0.35"/>
    <row r="68487" s="8" customFormat="1" x14ac:dyDescent="0.35"/>
    <row r="68488" s="8" customFormat="1" x14ac:dyDescent="0.35"/>
    <row r="68489" s="8" customFormat="1" x14ac:dyDescent="0.35"/>
    <row r="68490" s="8" customFormat="1" x14ac:dyDescent="0.35"/>
    <row r="68491" s="8" customFormat="1" x14ac:dyDescent="0.35"/>
    <row r="68492" s="8" customFormat="1" x14ac:dyDescent="0.35"/>
    <row r="68493" s="8" customFormat="1" x14ac:dyDescent="0.35"/>
    <row r="68494" s="8" customFormat="1" x14ac:dyDescent="0.35"/>
    <row r="68495" s="8" customFormat="1" x14ac:dyDescent="0.35"/>
    <row r="68496" s="8" customFormat="1" x14ac:dyDescent="0.35"/>
    <row r="68497" s="8" customFormat="1" x14ac:dyDescent="0.35"/>
    <row r="68498" s="8" customFormat="1" x14ac:dyDescent="0.35"/>
    <row r="68499" s="8" customFormat="1" x14ac:dyDescent="0.35"/>
    <row r="68500" s="8" customFormat="1" x14ac:dyDescent="0.35"/>
    <row r="68501" s="8" customFormat="1" x14ac:dyDescent="0.35"/>
    <row r="68502" s="8" customFormat="1" x14ac:dyDescent="0.35"/>
    <row r="68503" s="8" customFormat="1" x14ac:dyDescent="0.35"/>
    <row r="68504" s="8" customFormat="1" x14ac:dyDescent="0.35"/>
    <row r="68505" s="8" customFormat="1" x14ac:dyDescent="0.35"/>
    <row r="68506" s="8" customFormat="1" x14ac:dyDescent="0.35"/>
    <row r="68507" s="8" customFormat="1" x14ac:dyDescent="0.35"/>
    <row r="68508" s="8" customFormat="1" x14ac:dyDescent="0.35"/>
    <row r="68509" s="8" customFormat="1" x14ac:dyDescent="0.35"/>
    <row r="68510" s="8" customFormat="1" x14ac:dyDescent="0.35"/>
    <row r="68511" s="8" customFormat="1" x14ac:dyDescent="0.35"/>
    <row r="68512" s="8" customFormat="1" x14ac:dyDescent="0.35"/>
    <row r="68513" s="8" customFormat="1" x14ac:dyDescent="0.35"/>
    <row r="68514" s="8" customFormat="1" x14ac:dyDescent="0.35"/>
    <row r="68515" s="8" customFormat="1" x14ac:dyDescent="0.35"/>
    <row r="68516" s="8" customFormat="1" x14ac:dyDescent="0.35"/>
    <row r="68517" s="8" customFormat="1" x14ac:dyDescent="0.35"/>
    <row r="68518" s="8" customFormat="1" x14ac:dyDescent="0.35"/>
    <row r="68519" s="8" customFormat="1" x14ac:dyDescent="0.35"/>
    <row r="68520" s="8" customFormat="1" x14ac:dyDescent="0.35"/>
    <row r="68521" s="8" customFormat="1" x14ac:dyDescent="0.35"/>
    <row r="68522" s="8" customFormat="1" x14ac:dyDescent="0.35"/>
    <row r="68523" s="8" customFormat="1" x14ac:dyDescent="0.35"/>
    <row r="68524" s="8" customFormat="1" x14ac:dyDescent="0.35"/>
    <row r="68525" s="8" customFormat="1" x14ac:dyDescent="0.35"/>
    <row r="68526" s="8" customFormat="1" x14ac:dyDescent="0.35"/>
    <row r="68527" s="8" customFormat="1" x14ac:dyDescent="0.35"/>
    <row r="68528" s="8" customFormat="1" x14ac:dyDescent="0.35"/>
    <row r="68529" s="8" customFormat="1" x14ac:dyDescent="0.35"/>
    <row r="68530" s="8" customFormat="1" x14ac:dyDescent="0.35"/>
    <row r="68531" s="8" customFormat="1" x14ac:dyDescent="0.35"/>
    <row r="68532" s="8" customFormat="1" x14ac:dyDescent="0.35"/>
    <row r="68533" s="8" customFormat="1" x14ac:dyDescent="0.35"/>
    <row r="68534" s="8" customFormat="1" x14ac:dyDescent="0.35"/>
    <row r="68535" s="8" customFormat="1" x14ac:dyDescent="0.35"/>
    <row r="68536" s="8" customFormat="1" x14ac:dyDescent="0.35"/>
    <row r="68537" s="8" customFormat="1" x14ac:dyDescent="0.35"/>
    <row r="68538" s="8" customFormat="1" x14ac:dyDescent="0.35"/>
    <row r="68539" s="8" customFormat="1" x14ac:dyDescent="0.35"/>
    <row r="68540" s="8" customFormat="1" x14ac:dyDescent="0.35"/>
    <row r="68541" s="8" customFormat="1" x14ac:dyDescent="0.35"/>
    <row r="68542" s="8" customFormat="1" x14ac:dyDescent="0.35"/>
    <row r="68543" s="8" customFormat="1" x14ac:dyDescent="0.35"/>
    <row r="68544" s="8" customFormat="1" x14ac:dyDescent="0.35"/>
    <row r="68545" s="8" customFormat="1" x14ac:dyDescent="0.35"/>
    <row r="68546" s="8" customFormat="1" x14ac:dyDescent="0.35"/>
    <row r="68547" s="8" customFormat="1" x14ac:dyDescent="0.35"/>
    <row r="68548" s="8" customFormat="1" x14ac:dyDescent="0.35"/>
    <row r="68549" s="8" customFormat="1" x14ac:dyDescent="0.35"/>
    <row r="68550" s="8" customFormat="1" x14ac:dyDescent="0.35"/>
    <row r="68551" s="8" customFormat="1" x14ac:dyDescent="0.35"/>
    <row r="68552" s="8" customFormat="1" x14ac:dyDescent="0.35"/>
    <row r="68553" s="8" customFormat="1" x14ac:dyDescent="0.35"/>
    <row r="68554" s="8" customFormat="1" x14ac:dyDescent="0.35"/>
    <row r="68555" s="8" customFormat="1" x14ac:dyDescent="0.35"/>
    <row r="68556" s="8" customFormat="1" x14ac:dyDescent="0.35"/>
    <row r="68557" s="8" customFormat="1" x14ac:dyDescent="0.35"/>
    <row r="68558" s="8" customFormat="1" x14ac:dyDescent="0.35"/>
    <row r="68559" s="8" customFormat="1" x14ac:dyDescent="0.35"/>
    <row r="68560" s="8" customFormat="1" x14ac:dyDescent="0.35"/>
    <row r="68561" s="8" customFormat="1" x14ac:dyDescent="0.35"/>
    <row r="68562" s="8" customFormat="1" x14ac:dyDescent="0.35"/>
    <row r="68563" s="8" customFormat="1" x14ac:dyDescent="0.35"/>
    <row r="68564" s="8" customFormat="1" x14ac:dyDescent="0.35"/>
    <row r="68565" s="8" customFormat="1" x14ac:dyDescent="0.35"/>
    <row r="68566" s="8" customFormat="1" x14ac:dyDescent="0.35"/>
    <row r="68567" s="8" customFormat="1" x14ac:dyDescent="0.35"/>
    <row r="68568" s="8" customFormat="1" x14ac:dyDescent="0.35"/>
    <row r="68569" s="8" customFormat="1" x14ac:dyDescent="0.35"/>
    <row r="68570" s="8" customFormat="1" x14ac:dyDescent="0.35"/>
    <row r="68571" s="8" customFormat="1" x14ac:dyDescent="0.35"/>
    <row r="68572" s="8" customFormat="1" x14ac:dyDescent="0.35"/>
    <row r="68573" s="8" customFormat="1" x14ac:dyDescent="0.35"/>
    <row r="68574" s="8" customFormat="1" x14ac:dyDescent="0.35"/>
    <row r="68575" s="8" customFormat="1" x14ac:dyDescent="0.35"/>
    <row r="68576" s="8" customFormat="1" x14ac:dyDescent="0.35"/>
    <row r="68577" s="8" customFormat="1" x14ac:dyDescent="0.35"/>
    <row r="68578" s="8" customFormat="1" x14ac:dyDescent="0.35"/>
    <row r="68579" s="8" customFormat="1" x14ac:dyDescent="0.35"/>
    <row r="68580" s="8" customFormat="1" x14ac:dyDescent="0.35"/>
    <row r="68581" s="8" customFormat="1" x14ac:dyDescent="0.35"/>
    <row r="68582" s="8" customFormat="1" x14ac:dyDescent="0.35"/>
    <row r="68583" s="8" customFormat="1" x14ac:dyDescent="0.35"/>
    <row r="68584" s="8" customFormat="1" x14ac:dyDescent="0.35"/>
    <row r="68585" s="8" customFormat="1" x14ac:dyDescent="0.35"/>
    <row r="68586" s="8" customFormat="1" x14ac:dyDescent="0.35"/>
    <row r="68587" s="8" customFormat="1" x14ac:dyDescent="0.35"/>
    <row r="68588" s="8" customFormat="1" x14ac:dyDescent="0.35"/>
    <row r="68589" s="8" customFormat="1" x14ac:dyDescent="0.35"/>
    <row r="68590" s="8" customFormat="1" x14ac:dyDescent="0.35"/>
    <row r="68591" s="8" customFormat="1" x14ac:dyDescent="0.35"/>
    <row r="68592" s="8" customFormat="1" x14ac:dyDescent="0.35"/>
    <row r="68593" s="8" customFormat="1" x14ac:dyDescent="0.35"/>
    <row r="68594" s="8" customFormat="1" x14ac:dyDescent="0.35"/>
    <row r="68595" s="8" customFormat="1" x14ac:dyDescent="0.35"/>
    <row r="68596" s="8" customFormat="1" x14ac:dyDescent="0.35"/>
    <row r="68597" s="8" customFormat="1" x14ac:dyDescent="0.35"/>
    <row r="68598" s="8" customFormat="1" x14ac:dyDescent="0.35"/>
    <row r="68599" s="8" customFormat="1" x14ac:dyDescent="0.35"/>
    <row r="68600" s="8" customFormat="1" x14ac:dyDescent="0.35"/>
    <row r="68601" s="8" customFormat="1" x14ac:dyDescent="0.35"/>
    <row r="68602" s="8" customFormat="1" x14ac:dyDescent="0.35"/>
    <row r="68603" s="8" customFormat="1" x14ac:dyDescent="0.35"/>
    <row r="68604" s="8" customFormat="1" x14ac:dyDescent="0.35"/>
    <row r="68605" s="8" customFormat="1" x14ac:dyDescent="0.35"/>
    <row r="68606" s="8" customFormat="1" x14ac:dyDescent="0.35"/>
    <row r="68607" s="8" customFormat="1" x14ac:dyDescent="0.35"/>
    <row r="68608" s="8" customFormat="1" x14ac:dyDescent="0.35"/>
    <row r="68609" s="8" customFormat="1" x14ac:dyDescent="0.35"/>
    <row r="68610" s="8" customFormat="1" x14ac:dyDescent="0.35"/>
    <row r="68611" s="8" customFormat="1" x14ac:dyDescent="0.35"/>
    <row r="68612" s="8" customFormat="1" x14ac:dyDescent="0.35"/>
    <row r="68613" s="8" customFormat="1" x14ac:dyDescent="0.35"/>
    <row r="68614" s="8" customFormat="1" x14ac:dyDescent="0.35"/>
    <row r="68615" s="8" customFormat="1" x14ac:dyDescent="0.35"/>
    <row r="68616" s="8" customFormat="1" x14ac:dyDescent="0.35"/>
    <row r="68617" s="8" customFormat="1" x14ac:dyDescent="0.35"/>
    <row r="68618" s="8" customFormat="1" x14ac:dyDescent="0.35"/>
    <row r="68619" s="8" customFormat="1" x14ac:dyDescent="0.35"/>
    <row r="68620" s="8" customFormat="1" x14ac:dyDescent="0.35"/>
    <row r="68621" s="8" customFormat="1" x14ac:dyDescent="0.35"/>
    <row r="68622" s="8" customFormat="1" x14ac:dyDescent="0.35"/>
    <row r="68623" s="8" customFormat="1" x14ac:dyDescent="0.35"/>
    <row r="68624" s="8" customFormat="1" x14ac:dyDescent="0.35"/>
    <row r="68625" s="8" customFormat="1" x14ac:dyDescent="0.35"/>
    <row r="68626" s="8" customFormat="1" x14ac:dyDescent="0.35"/>
    <row r="68627" s="8" customFormat="1" x14ac:dyDescent="0.35"/>
    <row r="68628" s="8" customFormat="1" x14ac:dyDescent="0.35"/>
    <row r="68629" s="8" customFormat="1" x14ac:dyDescent="0.35"/>
    <row r="68630" s="8" customFormat="1" x14ac:dyDescent="0.35"/>
    <row r="68631" s="8" customFormat="1" x14ac:dyDescent="0.35"/>
    <row r="68632" s="8" customFormat="1" x14ac:dyDescent="0.35"/>
    <row r="68633" s="8" customFormat="1" x14ac:dyDescent="0.35"/>
    <row r="68634" s="8" customFormat="1" x14ac:dyDescent="0.35"/>
    <row r="68635" s="8" customFormat="1" x14ac:dyDescent="0.35"/>
    <row r="68636" s="8" customFormat="1" x14ac:dyDescent="0.35"/>
    <row r="68637" s="8" customFormat="1" x14ac:dyDescent="0.35"/>
    <row r="68638" s="8" customFormat="1" x14ac:dyDescent="0.35"/>
    <row r="68639" s="8" customFormat="1" x14ac:dyDescent="0.35"/>
    <row r="68640" s="8" customFormat="1" x14ac:dyDescent="0.35"/>
    <row r="68641" s="8" customFormat="1" x14ac:dyDescent="0.35"/>
    <row r="68642" s="8" customFormat="1" x14ac:dyDescent="0.35"/>
    <row r="68643" s="8" customFormat="1" x14ac:dyDescent="0.35"/>
    <row r="68644" s="8" customFormat="1" x14ac:dyDescent="0.35"/>
    <row r="68645" s="8" customFormat="1" x14ac:dyDescent="0.35"/>
    <row r="68646" s="8" customFormat="1" x14ac:dyDescent="0.35"/>
    <row r="68647" s="8" customFormat="1" x14ac:dyDescent="0.35"/>
    <row r="68648" s="8" customFormat="1" x14ac:dyDescent="0.35"/>
    <row r="68649" s="8" customFormat="1" x14ac:dyDescent="0.35"/>
    <row r="68650" s="8" customFormat="1" x14ac:dyDescent="0.35"/>
    <row r="68651" s="8" customFormat="1" x14ac:dyDescent="0.35"/>
    <row r="68652" s="8" customFormat="1" x14ac:dyDescent="0.35"/>
    <row r="68653" s="8" customFormat="1" x14ac:dyDescent="0.35"/>
    <row r="68654" s="8" customFormat="1" x14ac:dyDescent="0.35"/>
    <row r="68655" s="8" customFormat="1" x14ac:dyDescent="0.35"/>
    <row r="68656" s="8" customFormat="1" x14ac:dyDescent="0.35"/>
    <row r="68657" s="8" customFormat="1" x14ac:dyDescent="0.35"/>
    <row r="68658" s="8" customFormat="1" x14ac:dyDescent="0.35"/>
    <row r="68659" s="8" customFormat="1" x14ac:dyDescent="0.35"/>
    <row r="68660" s="8" customFormat="1" x14ac:dyDescent="0.35"/>
    <row r="68661" s="8" customFormat="1" x14ac:dyDescent="0.35"/>
    <row r="68662" s="8" customFormat="1" x14ac:dyDescent="0.35"/>
    <row r="68663" s="8" customFormat="1" x14ac:dyDescent="0.35"/>
    <row r="68664" s="8" customFormat="1" x14ac:dyDescent="0.35"/>
    <row r="68665" s="8" customFormat="1" x14ac:dyDescent="0.35"/>
    <row r="68666" s="8" customFormat="1" x14ac:dyDescent="0.35"/>
    <row r="68667" s="8" customFormat="1" x14ac:dyDescent="0.35"/>
    <row r="68668" s="8" customFormat="1" x14ac:dyDescent="0.35"/>
    <row r="68669" s="8" customFormat="1" x14ac:dyDescent="0.35"/>
    <row r="68670" s="8" customFormat="1" x14ac:dyDescent="0.35"/>
    <row r="68671" s="8" customFormat="1" x14ac:dyDescent="0.35"/>
    <row r="68672" s="8" customFormat="1" x14ac:dyDescent="0.35"/>
    <row r="68673" s="8" customFormat="1" x14ac:dyDescent="0.35"/>
    <row r="68674" s="8" customFormat="1" x14ac:dyDescent="0.35"/>
    <row r="68675" s="8" customFormat="1" x14ac:dyDescent="0.35"/>
    <row r="68676" s="8" customFormat="1" x14ac:dyDescent="0.35"/>
    <row r="68677" s="8" customFormat="1" x14ac:dyDescent="0.35"/>
    <row r="68678" s="8" customFormat="1" x14ac:dyDescent="0.35"/>
    <row r="68679" s="8" customFormat="1" x14ac:dyDescent="0.35"/>
    <row r="68680" s="8" customFormat="1" x14ac:dyDescent="0.35"/>
    <row r="68681" s="8" customFormat="1" x14ac:dyDescent="0.35"/>
    <row r="68682" s="8" customFormat="1" x14ac:dyDescent="0.35"/>
    <row r="68683" s="8" customFormat="1" x14ac:dyDescent="0.35"/>
    <row r="68684" s="8" customFormat="1" x14ac:dyDescent="0.35"/>
    <row r="68685" s="8" customFormat="1" x14ac:dyDescent="0.35"/>
    <row r="68686" s="8" customFormat="1" x14ac:dyDescent="0.35"/>
    <row r="68687" s="8" customFormat="1" x14ac:dyDescent="0.35"/>
    <row r="68688" s="8" customFormat="1" x14ac:dyDescent="0.35"/>
    <row r="68689" s="8" customFormat="1" x14ac:dyDescent="0.35"/>
    <row r="68690" s="8" customFormat="1" x14ac:dyDescent="0.35"/>
    <row r="68691" s="8" customFormat="1" x14ac:dyDescent="0.35"/>
    <row r="68692" s="8" customFormat="1" x14ac:dyDescent="0.35"/>
    <row r="68693" s="8" customFormat="1" x14ac:dyDescent="0.35"/>
    <row r="68694" s="8" customFormat="1" x14ac:dyDescent="0.35"/>
    <row r="68695" s="8" customFormat="1" x14ac:dyDescent="0.35"/>
    <row r="68696" s="8" customFormat="1" x14ac:dyDescent="0.35"/>
    <row r="68697" s="8" customFormat="1" x14ac:dyDescent="0.35"/>
    <row r="68698" s="8" customFormat="1" x14ac:dyDescent="0.35"/>
    <row r="68699" s="8" customFormat="1" x14ac:dyDescent="0.35"/>
    <row r="68700" s="8" customFormat="1" x14ac:dyDescent="0.35"/>
    <row r="68701" s="8" customFormat="1" x14ac:dyDescent="0.35"/>
    <row r="68702" s="8" customFormat="1" x14ac:dyDescent="0.35"/>
    <row r="68703" s="8" customFormat="1" x14ac:dyDescent="0.35"/>
    <row r="68704" s="8" customFormat="1" x14ac:dyDescent="0.35"/>
    <row r="68705" s="8" customFormat="1" x14ac:dyDescent="0.35"/>
    <row r="68706" s="8" customFormat="1" x14ac:dyDescent="0.35"/>
    <row r="68707" s="8" customFormat="1" x14ac:dyDescent="0.35"/>
    <row r="68708" s="8" customFormat="1" x14ac:dyDescent="0.35"/>
    <row r="68709" s="8" customFormat="1" x14ac:dyDescent="0.35"/>
    <row r="68710" s="8" customFormat="1" x14ac:dyDescent="0.35"/>
    <row r="68711" s="8" customFormat="1" x14ac:dyDescent="0.35"/>
    <row r="68712" s="8" customFormat="1" x14ac:dyDescent="0.35"/>
    <row r="68713" s="8" customFormat="1" x14ac:dyDescent="0.35"/>
    <row r="68714" s="8" customFormat="1" x14ac:dyDescent="0.35"/>
    <row r="68715" s="8" customFormat="1" x14ac:dyDescent="0.35"/>
    <row r="68716" s="8" customFormat="1" x14ac:dyDescent="0.35"/>
    <row r="68717" s="8" customFormat="1" x14ac:dyDescent="0.35"/>
    <row r="68718" s="8" customFormat="1" x14ac:dyDescent="0.35"/>
    <row r="68719" s="8" customFormat="1" x14ac:dyDescent="0.35"/>
    <row r="68720" s="8" customFormat="1" x14ac:dyDescent="0.35"/>
    <row r="68721" s="8" customFormat="1" x14ac:dyDescent="0.35"/>
    <row r="68722" s="8" customFormat="1" x14ac:dyDescent="0.35"/>
    <row r="68723" s="8" customFormat="1" x14ac:dyDescent="0.35"/>
    <row r="68724" s="8" customFormat="1" x14ac:dyDescent="0.35"/>
    <row r="68725" s="8" customFormat="1" x14ac:dyDescent="0.35"/>
    <row r="68726" s="8" customFormat="1" x14ac:dyDescent="0.35"/>
    <row r="68727" s="8" customFormat="1" x14ac:dyDescent="0.35"/>
    <row r="68728" s="8" customFormat="1" x14ac:dyDescent="0.35"/>
    <row r="68729" s="8" customFormat="1" x14ac:dyDescent="0.35"/>
    <row r="68730" s="8" customFormat="1" x14ac:dyDescent="0.35"/>
    <row r="68731" s="8" customFormat="1" x14ac:dyDescent="0.35"/>
    <row r="68732" s="8" customFormat="1" x14ac:dyDescent="0.35"/>
    <row r="68733" s="8" customFormat="1" x14ac:dyDescent="0.35"/>
    <row r="68734" s="8" customFormat="1" x14ac:dyDescent="0.35"/>
    <row r="68735" s="8" customFormat="1" x14ac:dyDescent="0.35"/>
    <row r="68736" s="8" customFormat="1" x14ac:dyDescent="0.35"/>
    <row r="68737" s="8" customFormat="1" x14ac:dyDescent="0.35"/>
    <row r="68738" s="8" customFormat="1" x14ac:dyDescent="0.35"/>
    <row r="68739" s="8" customFormat="1" x14ac:dyDescent="0.35"/>
    <row r="68740" s="8" customFormat="1" x14ac:dyDescent="0.35"/>
    <row r="68741" s="8" customFormat="1" x14ac:dyDescent="0.35"/>
    <row r="68742" s="8" customFormat="1" x14ac:dyDescent="0.35"/>
    <row r="68743" s="8" customFormat="1" x14ac:dyDescent="0.35"/>
    <row r="68744" s="8" customFormat="1" x14ac:dyDescent="0.35"/>
    <row r="68745" s="8" customFormat="1" x14ac:dyDescent="0.35"/>
    <row r="68746" s="8" customFormat="1" x14ac:dyDescent="0.35"/>
    <row r="68747" s="8" customFormat="1" x14ac:dyDescent="0.35"/>
    <row r="68748" s="8" customFormat="1" x14ac:dyDescent="0.35"/>
    <row r="68749" s="8" customFormat="1" x14ac:dyDescent="0.35"/>
    <row r="68750" s="8" customFormat="1" x14ac:dyDescent="0.35"/>
    <row r="68751" s="8" customFormat="1" x14ac:dyDescent="0.35"/>
    <row r="68752" s="8" customFormat="1" x14ac:dyDescent="0.35"/>
    <row r="68753" s="8" customFormat="1" x14ac:dyDescent="0.35"/>
    <row r="68754" s="8" customFormat="1" x14ac:dyDescent="0.35"/>
    <row r="68755" s="8" customFormat="1" x14ac:dyDescent="0.35"/>
    <row r="68756" s="8" customFormat="1" x14ac:dyDescent="0.35"/>
    <row r="68757" s="8" customFormat="1" x14ac:dyDescent="0.35"/>
    <row r="68758" s="8" customFormat="1" x14ac:dyDescent="0.35"/>
    <row r="68759" s="8" customFormat="1" x14ac:dyDescent="0.35"/>
    <row r="68760" s="8" customFormat="1" x14ac:dyDescent="0.35"/>
    <row r="68761" s="8" customFormat="1" x14ac:dyDescent="0.35"/>
    <row r="68762" s="8" customFormat="1" x14ac:dyDescent="0.35"/>
    <row r="68763" s="8" customFormat="1" x14ac:dyDescent="0.35"/>
    <row r="68764" s="8" customFormat="1" x14ac:dyDescent="0.35"/>
    <row r="68765" s="8" customFormat="1" x14ac:dyDescent="0.35"/>
    <row r="68766" s="8" customFormat="1" x14ac:dyDescent="0.35"/>
    <row r="68767" s="8" customFormat="1" x14ac:dyDescent="0.35"/>
    <row r="68768" s="8" customFormat="1" x14ac:dyDescent="0.35"/>
    <row r="68769" s="8" customFormat="1" x14ac:dyDescent="0.35"/>
    <row r="68770" s="8" customFormat="1" x14ac:dyDescent="0.35"/>
    <row r="68771" s="8" customFormat="1" x14ac:dyDescent="0.35"/>
    <row r="68772" s="8" customFormat="1" x14ac:dyDescent="0.35"/>
    <row r="68773" s="8" customFormat="1" x14ac:dyDescent="0.35"/>
    <row r="68774" s="8" customFormat="1" x14ac:dyDescent="0.35"/>
    <row r="68775" s="8" customFormat="1" x14ac:dyDescent="0.35"/>
    <row r="68776" s="8" customFormat="1" x14ac:dyDescent="0.35"/>
    <row r="68777" s="8" customFormat="1" x14ac:dyDescent="0.35"/>
    <row r="68778" s="8" customFormat="1" x14ac:dyDescent="0.35"/>
    <row r="68779" s="8" customFormat="1" x14ac:dyDescent="0.35"/>
    <row r="68780" s="8" customFormat="1" x14ac:dyDescent="0.35"/>
    <row r="68781" s="8" customFormat="1" x14ac:dyDescent="0.35"/>
    <row r="68782" s="8" customFormat="1" x14ac:dyDescent="0.35"/>
    <row r="68783" s="8" customFormat="1" x14ac:dyDescent="0.35"/>
    <row r="68784" s="8" customFormat="1" x14ac:dyDescent="0.35"/>
    <row r="68785" s="8" customFormat="1" x14ac:dyDescent="0.35"/>
    <row r="68786" s="8" customFormat="1" x14ac:dyDescent="0.35"/>
    <row r="68787" s="8" customFormat="1" x14ac:dyDescent="0.35"/>
    <row r="68788" s="8" customFormat="1" x14ac:dyDescent="0.35"/>
    <row r="68789" s="8" customFormat="1" x14ac:dyDescent="0.35"/>
    <row r="68790" s="8" customFormat="1" x14ac:dyDescent="0.35"/>
    <row r="68791" s="8" customFormat="1" x14ac:dyDescent="0.35"/>
    <row r="68792" s="8" customFormat="1" x14ac:dyDescent="0.35"/>
    <row r="68793" s="8" customFormat="1" x14ac:dyDescent="0.35"/>
    <row r="68794" s="8" customFormat="1" x14ac:dyDescent="0.35"/>
    <row r="68795" s="8" customFormat="1" x14ac:dyDescent="0.35"/>
    <row r="68796" s="8" customFormat="1" x14ac:dyDescent="0.35"/>
    <row r="68797" s="8" customFormat="1" x14ac:dyDescent="0.35"/>
    <row r="68798" s="8" customFormat="1" x14ac:dyDescent="0.35"/>
    <row r="68799" s="8" customFormat="1" x14ac:dyDescent="0.35"/>
    <row r="68800" s="8" customFormat="1" x14ac:dyDescent="0.35"/>
    <row r="68801" s="8" customFormat="1" x14ac:dyDescent="0.35"/>
    <row r="68802" s="8" customFormat="1" x14ac:dyDescent="0.35"/>
    <row r="68803" s="8" customFormat="1" x14ac:dyDescent="0.35"/>
    <row r="68804" s="8" customFormat="1" x14ac:dyDescent="0.35"/>
    <row r="68805" s="8" customFormat="1" x14ac:dyDescent="0.35"/>
    <row r="68806" s="8" customFormat="1" x14ac:dyDescent="0.35"/>
    <row r="68807" s="8" customFormat="1" x14ac:dyDescent="0.35"/>
    <row r="68808" s="8" customFormat="1" x14ac:dyDescent="0.35"/>
    <row r="68809" s="8" customFormat="1" x14ac:dyDescent="0.35"/>
    <row r="68810" s="8" customFormat="1" x14ac:dyDescent="0.35"/>
    <row r="68811" s="8" customFormat="1" x14ac:dyDescent="0.35"/>
    <row r="68812" s="8" customFormat="1" x14ac:dyDescent="0.35"/>
    <row r="68813" s="8" customFormat="1" x14ac:dyDescent="0.35"/>
    <row r="68814" s="8" customFormat="1" x14ac:dyDescent="0.35"/>
    <row r="68815" s="8" customFormat="1" x14ac:dyDescent="0.35"/>
    <row r="68816" s="8" customFormat="1" x14ac:dyDescent="0.35"/>
    <row r="68817" s="8" customFormat="1" x14ac:dyDescent="0.35"/>
    <row r="68818" s="8" customFormat="1" x14ac:dyDescent="0.35"/>
    <row r="68819" s="8" customFormat="1" x14ac:dyDescent="0.35"/>
    <row r="68820" s="8" customFormat="1" x14ac:dyDescent="0.35"/>
    <row r="68821" s="8" customFormat="1" x14ac:dyDescent="0.35"/>
    <row r="68822" s="8" customFormat="1" x14ac:dyDescent="0.35"/>
    <row r="68823" s="8" customFormat="1" x14ac:dyDescent="0.35"/>
    <row r="68824" s="8" customFormat="1" x14ac:dyDescent="0.35"/>
    <row r="68825" s="8" customFormat="1" x14ac:dyDescent="0.35"/>
    <row r="68826" s="8" customFormat="1" x14ac:dyDescent="0.35"/>
    <row r="68827" s="8" customFormat="1" x14ac:dyDescent="0.35"/>
    <row r="68828" s="8" customFormat="1" x14ac:dyDescent="0.35"/>
    <row r="68829" s="8" customFormat="1" x14ac:dyDescent="0.35"/>
    <row r="68830" s="8" customFormat="1" x14ac:dyDescent="0.35"/>
    <row r="68831" s="8" customFormat="1" x14ac:dyDescent="0.35"/>
    <row r="68832" s="8" customFormat="1" x14ac:dyDescent="0.35"/>
    <row r="68833" s="8" customFormat="1" x14ac:dyDescent="0.35"/>
    <row r="68834" s="8" customFormat="1" x14ac:dyDescent="0.35"/>
    <row r="68835" s="8" customFormat="1" x14ac:dyDescent="0.35"/>
    <row r="68836" s="8" customFormat="1" x14ac:dyDescent="0.35"/>
    <row r="68837" s="8" customFormat="1" x14ac:dyDescent="0.35"/>
    <row r="68838" s="8" customFormat="1" x14ac:dyDescent="0.35"/>
    <row r="68839" s="8" customFormat="1" x14ac:dyDescent="0.35"/>
    <row r="68840" s="8" customFormat="1" x14ac:dyDescent="0.35"/>
    <row r="68841" s="8" customFormat="1" x14ac:dyDescent="0.35"/>
    <row r="68842" s="8" customFormat="1" x14ac:dyDescent="0.35"/>
    <row r="68843" s="8" customFormat="1" x14ac:dyDescent="0.35"/>
    <row r="68844" s="8" customFormat="1" x14ac:dyDescent="0.35"/>
    <row r="68845" s="8" customFormat="1" x14ac:dyDescent="0.35"/>
    <row r="68846" s="8" customFormat="1" x14ac:dyDescent="0.35"/>
    <row r="68847" s="8" customFormat="1" x14ac:dyDescent="0.35"/>
    <row r="68848" s="8" customFormat="1" x14ac:dyDescent="0.35"/>
    <row r="68849" s="8" customFormat="1" x14ac:dyDescent="0.35"/>
    <row r="68850" s="8" customFormat="1" x14ac:dyDescent="0.35"/>
    <row r="68851" s="8" customFormat="1" x14ac:dyDescent="0.35"/>
    <row r="68852" s="8" customFormat="1" x14ac:dyDescent="0.35"/>
    <row r="68853" s="8" customFormat="1" x14ac:dyDescent="0.35"/>
    <row r="68854" s="8" customFormat="1" x14ac:dyDescent="0.35"/>
    <row r="68855" s="8" customFormat="1" x14ac:dyDescent="0.35"/>
    <row r="68856" s="8" customFormat="1" x14ac:dyDescent="0.35"/>
    <row r="68857" s="8" customFormat="1" x14ac:dyDescent="0.35"/>
    <row r="68858" s="8" customFormat="1" x14ac:dyDescent="0.35"/>
    <row r="68859" s="8" customFormat="1" x14ac:dyDescent="0.35"/>
    <row r="68860" s="8" customFormat="1" x14ac:dyDescent="0.35"/>
    <row r="68861" s="8" customFormat="1" x14ac:dyDescent="0.35"/>
    <row r="68862" s="8" customFormat="1" x14ac:dyDescent="0.35"/>
    <row r="68863" s="8" customFormat="1" x14ac:dyDescent="0.35"/>
    <row r="68864" s="8" customFormat="1" x14ac:dyDescent="0.35"/>
    <row r="68865" s="8" customFormat="1" x14ac:dyDescent="0.35"/>
    <row r="68866" s="8" customFormat="1" x14ac:dyDescent="0.35"/>
    <row r="68867" s="8" customFormat="1" x14ac:dyDescent="0.35"/>
    <row r="68868" s="8" customFormat="1" x14ac:dyDescent="0.35"/>
    <row r="68869" s="8" customFormat="1" x14ac:dyDescent="0.35"/>
    <row r="68870" s="8" customFormat="1" x14ac:dyDescent="0.35"/>
    <row r="68871" s="8" customFormat="1" x14ac:dyDescent="0.35"/>
    <row r="68872" s="8" customFormat="1" x14ac:dyDescent="0.35"/>
    <row r="68873" s="8" customFormat="1" x14ac:dyDescent="0.35"/>
    <row r="68874" s="8" customFormat="1" x14ac:dyDescent="0.35"/>
    <row r="68875" s="8" customFormat="1" x14ac:dyDescent="0.35"/>
    <row r="68876" s="8" customFormat="1" x14ac:dyDescent="0.35"/>
    <row r="68877" s="8" customFormat="1" x14ac:dyDescent="0.35"/>
    <row r="68878" s="8" customFormat="1" x14ac:dyDescent="0.35"/>
    <row r="68879" s="8" customFormat="1" x14ac:dyDescent="0.35"/>
    <row r="68880" s="8" customFormat="1" x14ac:dyDescent="0.35"/>
    <row r="68881" s="8" customFormat="1" x14ac:dyDescent="0.35"/>
    <row r="68882" s="8" customFormat="1" x14ac:dyDescent="0.35"/>
    <row r="68883" s="8" customFormat="1" x14ac:dyDescent="0.35"/>
    <row r="68884" s="8" customFormat="1" x14ac:dyDescent="0.35"/>
    <row r="68885" s="8" customFormat="1" x14ac:dyDescent="0.35"/>
    <row r="68886" s="8" customFormat="1" x14ac:dyDescent="0.35"/>
    <row r="68887" s="8" customFormat="1" x14ac:dyDescent="0.35"/>
    <row r="68888" s="8" customFormat="1" x14ac:dyDescent="0.35"/>
    <row r="68889" s="8" customFormat="1" x14ac:dyDescent="0.35"/>
    <row r="68890" s="8" customFormat="1" x14ac:dyDescent="0.35"/>
    <row r="68891" s="8" customFormat="1" x14ac:dyDescent="0.35"/>
    <row r="68892" s="8" customFormat="1" x14ac:dyDescent="0.35"/>
    <row r="68893" s="8" customFormat="1" x14ac:dyDescent="0.35"/>
    <row r="68894" s="8" customFormat="1" x14ac:dyDescent="0.35"/>
    <row r="68895" s="8" customFormat="1" x14ac:dyDescent="0.35"/>
    <row r="68896" s="8" customFormat="1" x14ac:dyDescent="0.35"/>
    <row r="68897" s="8" customFormat="1" x14ac:dyDescent="0.35"/>
    <row r="68898" s="8" customFormat="1" x14ac:dyDescent="0.35"/>
    <row r="68899" s="8" customFormat="1" x14ac:dyDescent="0.35"/>
    <row r="68900" s="8" customFormat="1" x14ac:dyDescent="0.35"/>
    <row r="68901" s="8" customFormat="1" x14ac:dyDescent="0.35"/>
    <row r="68902" s="8" customFormat="1" x14ac:dyDescent="0.35"/>
    <row r="68903" s="8" customFormat="1" x14ac:dyDescent="0.35"/>
    <row r="68904" s="8" customFormat="1" x14ac:dyDescent="0.35"/>
    <row r="68905" s="8" customFormat="1" x14ac:dyDescent="0.35"/>
    <row r="68906" s="8" customFormat="1" x14ac:dyDescent="0.35"/>
    <row r="68907" s="8" customFormat="1" x14ac:dyDescent="0.35"/>
    <row r="68908" s="8" customFormat="1" x14ac:dyDescent="0.35"/>
    <row r="68909" s="8" customFormat="1" x14ac:dyDescent="0.35"/>
    <row r="68910" s="8" customFormat="1" x14ac:dyDescent="0.35"/>
    <row r="68911" s="8" customFormat="1" x14ac:dyDescent="0.35"/>
    <row r="68912" s="8" customFormat="1" x14ac:dyDescent="0.35"/>
    <row r="68913" s="8" customFormat="1" x14ac:dyDescent="0.35"/>
    <row r="68914" s="8" customFormat="1" x14ac:dyDescent="0.35"/>
    <row r="68915" s="8" customFormat="1" x14ac:dyDescent="0.35"/>
    <row r="68916" s="8" customFormat="1" x14ac:dyDescent="0.35"/>
    <row r="68917" s="8" customFormat="1" x14ac:dyDescent="0.35"/>
    <row r="68918" s="8" customFormat="1" x14ac:dyDescent="0.35"/>
    <row r="68919" s="8" customFormat="1" x14ac:dyDescent="0.35"/>
    <row r="68920" s="8" customFormat="1" x14ac:dyDescent="0.35"/>
    <row r="68921" s="8" customFormat="1" x14ac:dyDescent="0.35"/>
    <row r="68922" s="8" customFormat="1" x14ac:dyDescent="0.35"/>
    <row r="68923" s="8" customFormat="1" x14ac:dyDescent="0.35"/>
    <row r="68924" s="8" customFormat="1" x14ac:dyDescent="0.35"/>
    <row r="68925" s="8" customFormat="1" x14ac:dyDescent="0.35"/>
    <row r="68926" s="8" customFormat="1" x14ac:dyDescent="0.35"/>
    <row r="68927" s="8" customFormat="1" x14ac:dyDescent="0.35"/>
    <row r="68928" s="8" customFormat="1" x14ac:dyDescent="0.35"/>
    <row r="68929" s="8" customFormat="1" x14ac:dyDescent="0.35"/>
    <row r="68930" s="8" customFormat="1" x14ac:dyDescent="0.35"/>
    <row r="68931" s="8" customFormat="1" x14ac:dyDescent="0.35"/>
    <row r="68932" s="8" customFormat="1" x14ac:dyDescent="0.35"/>
    <row r="68933" s="8" customFormat="1" x14ac:dyDescent="0.35"/>
    <row r="68934" s="8" customFormat="1" x14ac:dyDescent="0.35"/>
    <row r="68935" s="8" customFormat="1" x14ac:dyDescent="0.35"/>
    <row r="68936" s="8" customFormat="1" x14ac:dyDescent="0.35"/>
    <row r="68937" s="8" customFormat="1" x14ac:dyDescent="0.35"/>
    <row r="68938" s="8" customFormat="1" x14ac:dyDescent="0.35"/>
    <row r="68939" s="8" customFormat="1" x14ac:dyDescent="0.35"/>
    <row r="68940" s="8" customFormat="1" x14ac:dyDescent="0.35"/>
    <row r="68941" s="8" customFormat="1" x14ac:dyDescent="0.35"/>
    <row r="68942" s="8" customFormat="1" x14ac:dyDescent="0.35"/>
    <row r="68943" s="8" customFormat="1" x14ac:dyDescent="0.35"/>
    <row r="68944" s="8" customFormat="1" x14ac:dyDescent="0.35"/>
    <row r="68945" s="8" customFormat="1" x14ac:dyDescent="0.35"/>
    <row r="68946" s="8" customFormat="1" x14ac:dyDescent="0.35"/>
    <row r="68947" s="8" customFormat="1" x14ac:dyDescent="0.35"/>
    <row r="68948" s="8" customFormat="1" x14ac:dyDescent="0.35"/>
    <row r="68949" s="8" customFormat="1" x14ac:dyDescent="0.35"/>
    <row r="68950" s="8" customFormat="1" x14ac:dyDescent="0.35"/>
    <row r="68951" s="8" customFormat="1" x14ac:dyDescent="0.35"/>
    <row r="68952" s="8" customFormat="1" x14ac:dyDescent="0.35"/>
    <row r="68953" s="8" customFormat="1" x14ac:dyDescent="0.35"/>
    <row r="68954" s="8" customFormat="1" x14ac:dyDescent="0.35"/>
    <row r="68955" s="8" customFormat="1" x14ac:dyDescent="0.35"/>
    <row r="68956" s="8" customFormat="1" x14ac:dyDescent="0.35"/>
    <row r="68957" s="8" customFormat="1" x14ac:dyDescent="0.35"/>
    <row r="68958" s="8" customFormat="1" x14ac:dyDescent="0.35"/>
    <row r="68959" s="8" customFormat="1" x14ac:dyDescent="0.35"/>
    <row r="68960" s="8" customFormat="1" x14ac:dyDescent="0.35"/>
    <row r="68961" s="8" customFormat="1" x14ac:dyDescent="0.35"/>
    <row r="68962" s="8" customFormat="1" x14ac:dyDescent="0.35"/>
    <row r="68963" s="8" customFormat="1" x14ac:dyDescent="0.35"/>
    <row r="68964" s="8" customFormat="1" x14ac:dyDescent="0.35"/>
    <row r="68965" s="8" customFormat="1" x14ac:dyDescent="0.35"/>
    <row r="68966" s="8" customFormat="1" x14ac:dyDescent="0.35"/>
    <row r="68967" s="8" customFormat="1" x14ac:dyDescent="0.35"/>
    <row r="68968" s="8" customFormat="1" x14ac:dyDescent="0.35"/>
    <row r="68969" s="8" customFormat="1" x14ac:dyDescent="0.35"/>
    <row r="68970" s="8" customFormat="1" x14ac:dyDescent="0.35"/>
    <row r="68971" s="8" customFormat="1" x14ac:dyDescent="0.35"/>
    <row r="68972" s="8" customFormat="1" x14ac:dyDescent="0.35"/>
    <row r="68973" s="8" customFormat="1" x14ac:dyDescent="0.35"/>
    <row r="68974" s="8" customFormat="1" x14ac:dyDescent="0.35"/>
    <row r="68975" s="8" customFormat="1" x14ac:dyDescent="0.35"/>
    <row r="68976" s="8" customFormat="1" x14ac:dyDescent="0.35"/>
    <row r="68977" s="8" customFormat="1" x14ac:dyDescent="0.35"/>
    <row r="68978" s="8" customFormat="1" x14ac:dyDescent="0.35"/>
    <row r="68979" s="8" customFormat="1" x14ac:dyDescent="0.35"/>
    <row r="68980" s="8" customFormat="1" x14ac:dyDescent="0.35"/>
    <row r="68981" s="8" customFormat="1" x14ac:dyDescent="0.35"/>
    <row r="68982" s="8" customFormat="1" x14ac:dyDescent="0.35"/>
    <row r="68983" s="8" customFormat="1" x14ac:dyDescent="0.35"/>
    <row r="68984" s="8" customFormat="1" x14ac:dyDescent="0.35"/>
    <row r="68985" s="8" customFormat="1" x14ac:dyDescent="0.35"/>
    <row r="68986" s="8" customFormat="1" x14ac:dyDescent="0.35"/>
    <row r="68987" s="8" customFormat="1" x14ac:dyDescent="0.35"/>
    <row r="68988" s="8" customFormat="1" x14ac:dyDescent="0.35"/>
    <row r="68989" s="8" customFormat="1" x14ac:dyDescent="0.35"/>
    <row r="68990" s="8" customFormat="1" x14ac:dyDescent="0.35"/>
    <row r="68991" s="8" customFormat="1" x14ac:dyDescent="0.35"/>
    <row r="68992" s="8" customFormat="1" x14ac:dyDescent="0.35"/>
    <row r="68993" s="8" customFormat="1" x14ac:dyDescent="0.35"/>
    <row r="68994" s="8" customFormat="1" x14ac:dyDescent="0.35"/>
    <row r="68995" s="8" customFormat="1" x14ac:dyDescent="0.35"/>
    <row r="68996" s="8" customFormat="1" x14ac:dyDescent="0.35"/>
    <row r="68997" s="8" customFormat="1" x14ac:dyDescent="0.35"/>
    <row r="68998" s="8" customFormat="1" x14ac:dyDescent="0.35"/>
    <row r="68999" s="8" customFormat="1" x14ac:dyDescent="0.35"/>
    <row r="69000" s="8" customFormat="1" x14ac:dyDescent="0.35"/>
    <row r="69001" s="8" customFormat="1" x14ac:dyDescent="0.35"/>
    <row r="69002" s="8" customFormat="1" x14ac:dyDescent="0.35"/>
    <row r="69003" s="8" customFormat="1" x14ac:dyDescent="0.35"/>
    <row r="69004" s="8" customFormat="1" x14ac:dyDescent="0.35"/>
    <row r="69005" s="8" customFormat="1" x14ac:dyDescent="0.35"/>
    <row r="69006" s="8" customFormat="1" x14ac:dyDescent="0.35"/>
    <row r="69007" s="8" customFormat="1" x14ac:dyDescent="0.35"/>
    <row r="69008" s="8" customFormat="1" x14ac:dyDescent="0.35"/>
    <row r="69009" s="8" customFormat="1" x14ac:dyDescent="0.35"/>
    <row r="69010" s="8" customFormat="1" x14ac:dyDescent="0.35"/>
    <row r="69011" s="8" customFormat="1" x14ac:dyDescent="0.35"/>
    <row r="69012" s="8" customFormat="1" x14ac:dyDescent="0.35"/>
    <row r="69013" s="8" customFormat="1" x14ac:dyDescent="0.35"/>
    <row r="69014" s="8" customFormat="1" x14ac:dyDescent="0.35"/>
    <row r="69015" s="8" customFormat="1" x14ac:dyDescent="0.35"/>
    <row r="69016" s="8" customFormat="1" x14ac:dyDescent="0.35"/>
    <row r="69017" s="8" customFormat="1" x14ac:dyDescent="0.35"/>
    <row r="69018" s="8" customFormat="1" x14ac:dyDescent="0.35"/>
    <row r="69019" s="8" customFormat="1" x14ac:dyDescent="0.35"/>
    <row r="69020" s="8" customFormat="1" x14ac:dyDescent="0.35"/>
    <row r="69021" s="8" customFormat="1" x14ac:dyDescent="0.35"/>
    <row r="69022" s="8" customFormat="1" x14ac:dyDescent="0.35"/>
    <row r="69023" s="8" customFormat="1" x14ac:dyDescent="0.35"/>
    <row r="69024" s="8" customFormat="1" x14ac:dyDescent="0.35"/>
    <row r="69025" s="8" customFormat="1" x14ac:dyDescent="0.35"/>
    <row r="69026" s="8" customFormat="1" x14ac:dyDescent="0.35"/>
    <row r="69027" s="8" customFormat="1" x14ac:dyDescent="0.35"/>
    <row r="69028" s="8" customFormat="1" x14ac:dyDescent="0.35"/>
    <row r="69029" s="8" customFormat="1" x14ac:dyDescent="0.35"/>
    <row r="69030" s="8" customFormat="1" x14ac:dyDescent="0.35"/>
    <row r="69031" s="8" customFormat="1" x14ac:dyDescent="0.35"/>
    <row r="69032" s="8" customFormat="1" x14ac:dyDescent="0.35"/>
    <row r="69033" s="8" customFormat="1" x14ac:dyDescent="0.35"/>
    <row r="69034" s="8" customFormat="1" x14ac:dyDescent="0.35"/>
    <row r="69035" s="8" customFormat="1" x14ac:dyDescent="0.35"/>
    <row r="69036" s="8" customFormat="1" x14ac:dyDescent="0.35"/>
    <row r="69037" s="8" customFormat="1" x14ac:dyDescent="0.35"/>
    <row r="69038" s="8" customFormat="1" x14ac:dyDescent="0.35"/>
    <row r="69039" s="8" customFormat="1" x14ac:dyDescent="0.35"/>
    <row r="69040" s="8" customFormat="1" x14ac:dyDescent="0.35"/>
    <row r="69041" s="8" customFormat="1" x14ac:dyDescent="0.35"/>
    <row r="69042" s="8" customFormat="1" x14ac:dyDescent="0.35"/>
    <row r="69043" s="8" customFormat="1" x14ac:dyDescent="0.35"/>
    <row r="69044" s="8" customFormat="1" x14ac:dyDescent="0.35"/>
    <row r="69045" s="8" customFormat="1" x14ac:dyDescent="0.35"/>
    <row r="69046" s="8" customFormat="1" x14ac:dyDescent="0.35"/>
    <row r="69047" s="8" customFormat="1" x14ac:dyDescent="0.35"/>
    <row r="69048" s="8" customFormat="1" x14ac:dyDescent="0.35"/>
    <row r="69049" s="8" customFormat="1" x14ac:dyDescent="0.35"/>
    <row r="69050" s="8" customFormat="1" x14ac:dyDescent="0.35"/>
    <row r="69051" s="8" customFormat="1" x14ac:dyDescent="0.35"/>
    <row r="69052" s="8" customFormat="1" x14ac:dyDescent="0.35"/>
    <row r="69053" s="8" customFormat="1" x14ac:dyDescent="0.35"/>
    <row r="69054" s="8" customFormat="1" x14ac:dyDescent="0.35"/>
    <row r="69055" s="8" customFormat="1" x14ac:dyDescent="0.35"/>
    <row r="69056" s="8" customFormat="1" x14ac:dyDescent="0.35"/>
    <row r="69057" s="8" customFormat="1" x14ac:dyDescent="0.35"/>
    <row r="69058" s="8" customFormat="1" x14ac:dyDescent="0.35"/>
    <row r="69059" s="8" customFormat="1" x14ac:dyDescent="0.35"/>
    <row r="69060" s="8" customFormat="1" x14ac:dyDescent="0.35"/>
    <row r="69061" s="8" customFormat="1" x14ac:dyDescent="0.35"/>
    <row r="69062" s="8" customFormat="1" x14ac:dyDescent="0.35"/>
    <row r="69063" s="8" customFormat="1" x14ac:dyDescent="0.35"/>
    <row r="69064" s="8" customFormat="1" x14ac:dyDescent="0.35"/>
    <row r="69065" s="8" customFormat="1" x14ac:dyDescent="0.35"/>
    <row r="69066" s="8" customFormat="1" x14ac:dyDescent="0.35"/>
    <row r="69067" s="8" customFormat="1" x14ac:dyDescent="0.35"/>
    <row r="69068" s="8" customFormat="1" x14ac:dyDescent="0.35"/>
    <row r="69069" s="8" customFormat="1" x14ac:dyDescent="0.35"/>
    <row r="69070" s="8" customFormat="1" x14ac:dyDescent="0.35"/>
    <row r="69071" s="8" customFormat="1" x14ac:dyDescent="0.35"/>
    <row r="69072" s="8" customFormat="1" x14ac:dyDescent="0.35"/>
    <row r="69073" s="8" customFormat="1" x14ac:dyDescent="0.35"/>
    <row r="69074" s="8" customFormat="1" x14ac:dyDescent="0.35"/>
    <row r="69075" s="8" customFormat="1" x14ac:dyDescent="0.35"/>
    <row r="69076" s="8" customFormat="1" x14ac:dyDescent="0.35"/>
    <row r="69077" s="8" customFormat="1" x14ac:dyDescent="0.35"/>
    <row r="69078" s="8" customFormat="1" x14ac:dyDescent="0.35"/>
    <row r="69079" s="8" customFormat="1" x14ac:dyDescent="0.35"/>
    <row r="69080" s="8" customFormat="1" x14ac:dyDescent="0.35"/>
    <row r="69081" s="8" customFormat="1" x14ac:dyDescent="0.35"/>
    <row r="69082" s="8" customFormat="1" x14ac:dyDescent="0.35"/>
    <row r="69083" s="8" customFormat="1" x14ac:dyDescent="0.35"/>
    <row r="69084" s="8" customFormat="1" x14ac:dyDescent="0.35"/>
    <row r="69085" s="8" customFormat="1" x14ac:dyDescent="0.35"/>
    <row r="69086" s="8" customFormat="1" x14ac:dyDescent="0.35"/>
    <row r="69087" s="8" customFormat="1" x14ac:dyDescent="0.35"/>
    <row r="69088" s="8" customFormat="1" x14ac:dyDescent="0.35"/>
    <row r="69089" s="8" customFormat="1" x14ac:dyDescent="0.35"/>
    <row r="69090" s="8" customFormat="1" x14ac:dyDescent="0.35"/>
    <row r="69091" s="8" customFormat="1" x14ac:dyDescent="0.35"/>
    <row r="69092" s="8" customFormat="1" x14ac:dyDescent="0.35"/>
    <row r="69093" s="8" customFormat="1" x14ac:dyDescent="0.35"/>
    <row r="69094" s="8" customFormat="1" x14ac:dyDescent="0.35"/>
    <row r="69095" s="8" customFormat="1" x14ac:dyDescent="0.35"/>
    <row r="69096" s="8" customFormat="1" x14ac:dyDescent="0.35"/>
    <row r="69097" s="8" customFormat="1" x14ac:dyDescent="0.35"/>
    <row r="69098" s="8" customFormat="1" x14ac:dyDescent="0.35"/>
    <row r="69099" s="8" customFormat="1" x14ac:dyDescent="0.35"/>
    <row r="69100" s="8" customFormat="1" x14ac:dyDescent="0.35"/>
    <row r="69101" s="8" customFormat="1" x14ac:dyDescent="0.35"/>
    <row r="69102" s="8" customFormat="1" x14ac:dyDescent="0.35"/>
    <row r="69103" s="8" customFormat="1" x14ac:dyDescent="0.35"/>
    <row r="69104" s="8" customFormat="1" x14ac:dyDescent="0.35"/>
    <row r="69105" s="8" customFormat="1" x14ac:dyDescent="0.35"/>
    <row r="69106" s="8" customFormat="1" x14ac:dyDescent="0.35"/>
    <row r="69107" s="8" customFormat="1" x14ac:dyDescent="0.35"/>
    <row r="69108" s="8" customFormat="1" x14ac:dyDescent="0.35"/>
    <row r="69109" s="8" customFormat="1" x14ac:dyDescent="0.35"/>
    <row r="69110" s="8" customFormat="1" x14ac:dyDescent="0.35"/>
    <row r="69111" s="8" customFormat="1" x14ac:dyDescent="0.35"/>
    <row r="69112" s="8" customFormat="1" x14ac:dyDescent="0.35"/>
    <row r="69113" s="8" customFormat="1" x14ac:dyDescent="0.35"/>
    <row r="69114" s="8" customFormat="1" x14ac:dyDescent="0.35"/>
    <row r="69115" s="8" customFormat="1" x14ac:dyDescent="0.35"/>
    <row r="69116" s="8" customFormat="1" x14ac:dyDescent="0.35"/>
    <row r="69117" s="8" customFormat="1" x14ac:dyDescent="0.35"/>
    <row r="69118" s="8" customFormat="1" x14ac:dyDescent="0.35"/>
    <row r="69119" s="8" customFormat="1" x14ac:dyDescent="0.35"/>
    <row r="69120" s="8" customFormat="1" x14ac:dyDescent="0.35"/>
    <row r="69121" s="8" customFormat="1" x14ac:dyDescent="0.35"/>
    <row r="69122" s="8" customFormat="1" x14ac:dyDescent="0.35"/>
    <row r="69123" s="8" customFormat="1" x14ac:dyDescent="0.35"/>
    <row r="69124" s="8" customFormat="1" x14ac:dyDescent="0.35"/>
    <row r="69125" s="8" customFormat="1" x14ac:dyDescent="0.35"/>
    <row r="69126" s="8" customFormat="1" x14ac:dyDescent="0.35"/>
    <row r="69127" s="8" customFormat="1" x14ac:dyDescent="0.35"/>
    <row r="69128" s="8" customFormat="1" x14ac:dyDescent="0.35"/>
    <row r="69129" s="8" customFormat="1" x14ac:dyDescent="0.35"/>
    <row r="69130" s="8" customFormat="1" x14ac:dyDescent="0.35"/>
    <row r="69131" s="8" customFormat="1" x14ac:dyDescent="0.35"/>
    <row r="69132" s="8" customFormat="1" x14ac:dyDescent="0.35"/>
    <row r="69133" s="8" customFormat="1" x14ac:dyDescent="0.35"/>
    <row r="69134" s="8" customFormat="1" x14ac:dyDescent="0.35"/>
    <row r="69135" s="8" customFormat="1" x14ac:dyDescent="0.35"/>
    <row r="69136" s="8" customFormat="1" x14ac:dyDescent="0.35"/>
    <row r="69137" s="8" customFormat="1" x14ac:dyDescent="0.35"/>
    <row r="69138" s="8" customFormat="1" x14ac:dyDescent="0.35"/>
    <row r="69139" s="8" customFormat="1" x14ac:dyDescent="0.35"/>
    <row r="69140" s="8" customFormat="1" x14ac:dyDescent="0.35"/>
    <row r="69141" s="8" customFormat="1" x14ac:dyDescent="0.35"/>
    <row r="69142" s="8" customFormat="1" x14ac:dyDescent="0.35"/>
    <row r="69143" s="8" customFormat="1" x14ac:dyDescent="0.35"/>
    <row r="69144" s="8" customFormat="1" x14ac:dyDescent="0.35"/>
    <row r="69145" s="8" customFormat="1" x14ac:dyDescent="0.35"/>
    <row r="69146" s="8" customFormat="1" x14ac:dyDescent="0.35"/>
    <row r="69147" s="8" customFormat="1" x14ac:dyDescent="0.35"/>
    <row r="69148" s="8" customFormat="1" x14ac:dyDescent="0.35"/>
    <row r="69149" s="8" customFormat="1" x14ac:dyDescent="0.35"/>
    <row r="69150" s="8" customFormat="1" x14ac:dyDescent="0.35"/>
    <row r="69151" s="8" customFormat="1" x14ac:dyDescent="0.35"/>
    <row r="69152" s="8" customFormat="1" x14ac:dyDescent="0.35"/>
    <row r="69153" s="8" customFormat="1" x14ac:dyDescent="0.35"/>
    <row r="69154" s="8" customFormat="1" x14ac:dyDescent="0.35"/>
    <row r="69155" s="8" customFormat="1" x14ac:dyDescent="0.35"/>
    <row r="69156" s="8" customFormat="1" x14ac:dyDescent="0.35"/>
    <row r="69157" s="8" customFormat="1" x14ac:dyDescent="0.35"/>
    <row r="69158" s="8" customFormat="1" x14ac:dyDescent="0.35"/>
    <row r="69159" s="8" customFormat="1" x14ac:dyDescent="0.35"/>
    <row r="69160" s="8" customFormat="1" x14ac:dyDescent="0.35"/>
    <row r="69161" s="8" customFormat="1" x14ac:dyDescent="0.35"/>
    <row r="69162" s="8" customFormat="1" x14ac:dyDescent="0.35"/>
    <row r="69163" s="8" customFormat="1" x14ac:dyDescent="0.35"/>
    <row r="69164" s="8" customFormat="1" x14ac:dyDescent="0.35"/>
    <row r="69165" s="8" customFormat="1" x14ac:dyDescent="0.35"/>
    <row r="69166" s="8" customFormat="1" x14ac:dyDescent="0.35"/>
    <row r="69167" s="8" customFormat="1" x14ac:dyDescent="0.35"/>
    <row r="69168" s="8" customFormat="1" x14ac:dyDescent="0.35"/>
    <row r="69169" s="8" customFormat="1" x14ac:dyDescent="0.35"/>
    <row r="69170" s="8" customFormat="1" x14ac:dyDescent="0.35"/>
    <row r="69171" s="8" customFormat="1" x14ac:dyDescent="0.35"/>
    <row r="69172" s="8" customFormat="1" x14ac:dyDescent="0.35"/>
    <row r="69173" s="8" customFormat="1" x14ac:dyDescent="0.35"/>
    <row r="69174" s="8" customFormat="1" x14ac:dyDescent="0.35"/>
    <row r="69175" s="8" customFormat="1" x14ac:dyDescent="0.35"/>
    <row r="69176" s="8" customFormat="1" x14ac:dyDescent="0.35"/>
    <row r="69177" s="8" customFormat="1" x14ac:dyDescent="0.35"/>
    <row r="69178" s="8" customFormat="1" x14ac:dyDescent="0.35"/>
    <row r="69179" s="8" customFormat="1" x14ac:dyDescent="0.35"/>
    <row r="69180" s="8" customFormat="1" x14ac:dyDescent="0.35"/>
    <row r="69181" s="8" customFormat="1" x14ac:dyDescent="0.35"/>
    <row r="69182" s="8" customFormat="1" x14ac:dyDescent="0.35"/>
    <row r="69183" s="8" customFormat="1" x14ac:dyDescent="0.35"/>
    <row r="69184" s="8" customFormat="1" x14ac:dyDescent="0.35"/>
    <row r="69185" s="8" customFormat="1" x14ac:dyDescent="0.35"/>
    <row r="69186" s="8" customFormat="1" x14ac:dyDescent="0.35"/>
    <row r="69187" s="8" customFormat="1" x14ac:dyDescent="0.35"/>
    <row r="69188" s="8" customFormat="1" x14ac:dyDescent="0.35"/>
    <row r="69189" s="8" customFormat="1" x14ac:dyDescent="0.35"/>
    <row r="69190" s="8" customFormat="1" x14ac:dyDescent="0.35"/>
    <row r="69191" s="8" customFormat="1" x14ac:dyDescent="0.35"/>
    <row r="69192" s="8" customFormat="1" x14ac:dyDescent="0.35"/>
    <row r="69193" s="8" customFormat="1" x14ac:dyDescent="0.35"/>
    <row r="69194" s="8" customFormat="1" x14ac:dyDescent="0.35"/>
    <row r="69195" s="8" customFormat="1" x14ac:dyDescent="0.35"/>
    <row r="69196" s="8" customFormat="1" x14ac:dyDescent="0.35"/>
    <row r="69197" s="8" customFormat="1" x14ac:dyDescent="0.35"/>
    <row r="69198" s="8" customFormat="1" x14ac:dyDescent="0.35"/>
    <row r="69199" s="8" customFormat="1" x14ac:dyDescent="0.35"/>
    <row r="69200" s="8" customFormat="1" x14ac:dyDescent="0.35"/>
    <row r="69201" s="8" customFormat="1" x14ac:dyDescent="0.35"/>
    <row r="69202" s="8" customFormat="1" x14ac:dyDescent="0.35"/>
    <row r="69203" s="8" customFormat="1" x14ac:dyDescent="0.35"/>
    <row r="69204" s="8" customFormat="1" x14ac:dyDescent="0.35"/>
    <row r="69205" s="8" customFormat="1" x14ac:dyDescent="0.35"/>
    <row r="69206" s="8" customFormat="1" x14ac:dyDescent="0.35"/>
    <row r="69207" s="8" customFormat="1" x14ac:dyDescent="0.35"/>
    <row r="69208" s="8" customFormat="1" x14ac:dyDescent="0.35"/>
    <row r="69209" s="8" customFormat="1" x14ac:dyDescent="0.35"/>
    <row r="69210" s="8" customFormat="1" x14ac:dyDescent="0.35"/>
    <row r="69211" s="8" customFormat="1" x14ac:dyDescent="0.35"/>
    <row r="69212" s="8" customFormat="1" x14ac:dyDescent="0.35"/>
    <row r="69213" s="8" customFormat="1" x14ac:dyDescent="0.35"/>
    <row r="69214" s="8" customFormat="1" x14ac:dyDescent="0.35"/>
    <row r="69215" s="8" customFormat="1" x14ac:dyDescent="0.35"/>
    <row r="69216" s="8" customFormat="1" x14ac:dyDescent="0.35"/>
    <row r="69217" s="8" customFormat="1" x14ac:dyDescent="0.35"/>
    <row r="69218" s="8" customFormat="1" x14ac:dyDescent="0.35"/>
    <row r="69219" s="8" customFormat="1" x14ac:dyDescent="0.35"/>
    <row r="69220" s="8" customFormat="1" x14ac:dyDescent="0.35"/>
    <row r="69221" s="8" customFormat="1" x14ac:dyDescent="0.35"/>
    <row r="69222" s="8" customFormat="1" x14ac:dyDescent="0.35"/>
    <row r="69223" s="8" customFormat="1" x14ac:dyDescent="0.35"/>
    <row r="69224" s="8" customFormat="1" x14ac:dyDescent="0.35"/>
    <row r="69225" s="8" customFormat="1" x14ac:dyDescent="0.35"/>
    <row r="69226" s="8" customFormat="1" x14ac:dyDescent="0.35"/>
    <row r="69227" s="8" customFormat="1" x14ac:dyDescent="0.35"/>
    <row r="69228" s="8" customFormat="1" x14ac:dyDescent="0.35"/>
    <row r="69229" s="8" customFormat="1" x14ac:dyDescent="0.35"/>
    <row r="69230" s="8" customFormat="1" x14ac:dyDescent="0.35"/>
    <row r="69231" s="8" customFormat="1" x14ac:dyDescent="0.35"/>
    <row r="69232" s="8" customFormat="1" x14ac:dyDescent="0.35"/>
    <row r="69233" s="8" customFormat="1" x14ac:dyDescent="0.35"/>
    <row r="69234" s="8" customFormat="1" x14ac:dyDescent="0.35"/>
    <row r="69235" s="8" customFormat="1" x14ac:dyDescent="0.35"/>
    <row r="69236" s="8" customFormat="1" x14ac:dyDescent="0.35"/>
    <row r="69237" s="8" customFormat="1" x14ac:dyDescent="0.35"/>
    <row r="69238" s="8" customFormat="1" x14ac:dyDescent="0.35"/>
    <row r="69239" s="8" customFormat="1" x14ac:dyDescent="0.35"/>
    <row r="69240" s="8" customFormat="1" x14ac:dyDescent="0.35"/>
    <row r="69241" s="8" customFormat="1" x14ac:dyDescent="0.35"/>
    <row r="69242" s="8" customFormat="1" x14ac:dyDescent="0.35"/>
    <row r="69243" s="8" customFormat="1" x14ac:dyDescent="0.35"/>
    <row r="69244" s="8" customFormat="1" x14ac:dyDescent="0.35"/>
    <row r="69245" s="8" customFormat="1" x14ac:dyDescent="0.35"/>
    <row r="69246" s="8" customFormat="1" x14ac:dyDescent="0.35"/>
    <row r="69247" s="8" customFormat="1" x14ac:dyDescent="0.35"/>
    <row r="69248" s="8" customFormat="1" x14ac:dyDescent="0.35"/>
    <row r="69249" s="8" customFormat="1" x14ac:dyDescent="0.35"/>
    <row r="69250" s="8" customFormat="1" x14ac:dyDescent="0.35"/>
    <row r="69251" s="8" customFormat="1" x14ac:dyDescent="0.35"/>
    <row r="69252" s="8" customFormat="1" x14ac:dyDescent="0.35"/>
    <row r="69253" s="8" customFormat="1" x14ac:dyDescent="0.35"/>
    <row r="69254" s="8" customFormat="1" x14ac:dyDescent="0.35"/>
    <row r="69255" s="8" customFormat="1" x14ac:dyDescent="0.35"/>
    <row r="69256" s="8" customFormat="1" x14ac:dyDescent="0.35"/>
    <row r="69257" s="8" customFormat="1" x14ac:dyDescent="0.35"/>
    <row r="69258" s="8" customFormat="1" x14ac:dyDescent="0.35"/>
    <row r="69259" s="8" customFormat="1" x14ac:dyDescent="0.35"/>
    <row r="69260" s="8" customFormat="1" x14ac:dyDescent="0.35"/>
    <row r="69261" s="8" customFormat="1" x14ac:dyDescent="0.35"/>
    <row r="69262" s="8" customFormat="1" x14ac:dyDescent="0.35"/>
    <row r="69263" s="8" customFormat="1" x14ac:dyDescent="0.35"/>
    <row r="69264" s="8" customFormat="1" x14ac:dyDescent="0.35"/>
    <row r="69265" s="8" customFormat="1" x14ac:dyDescent="0.35"/>
    <row r="69266" s="8" customFormat="1" x14ac:dyDescent="0.35"/>
    <row r="69267" s="8" customFormat="1" x14ac:dyDescent="0.35"/>
    <row r="69268" s="8" customFormat="1" x14ac:dyDescent="0.35"/>
    <row r="69269" s="8" customFormat="1" x14ac:dyDescent="0.35"/>
    <row r="69270" s="8" customFormat="1" x14ac:dyDescent="0.35"/>
    <row r="69271" s="8" customFormat="1" x14ac:dyDescent="0.35"/>
    <row r="69272" s="8" customFormat="1" x14ac:dyDescent="0.35"/>
    <row r="69273" s="8" customFormat="1" x14ac:dyDescent="0.35"/>
    <row r="69274" s="8" customFormat="1" x14ac:dyDescent="0.35"/>
    <row r="69275" s="8" customFormat="1" x14ac:dyDescent="0.35"/>
    <row r="69276" s="8" customFormat="1" x14ac:dyDescent="0.35"/>
    <row r="69277" s="8" customFormat="1" x14ac:dyDescent="0.35"/>
    <row r="69278" s="8" customFormat="1" x14ac:dyDescent="0.35"/>
    <row r="69279" s="8" customFormat="1" x14ac:dyDescent="0.35"/>
    <row r="69280" s="8" customFormat="1" x14ac:dyDescent="0.35"/>
    <row r="69281" s="8" customFormat="1" x14ac:dyDescent="0.35"/>
    <row r="69282" s="8" customFormat="1" x14ac:dyDescent="0.35"/>
    <row r="69283" s="8" customFormat="1" x14ac:dyDescent="0.35"/>
    <row r="69284" s="8" customFormat="1" x14ac:dyDescent="0.35"/>
    <row r="69285" s="8" customFormat="1" x14ac:dyDescent="0.35"/>
    <row r="69286" s="8" customFormat="1" x14ac:dyDescent="0.35"/>
    <row r="69287" s="8" customFormat="1" x14ac:dyDescent="0.35"/>
    <row r="69288" s="8" customFormat="1" x14ac:dyDescent="0.35"/>
    <row r="69289" s="8" customFormat="1" x14ac:dyDescent="0.35"/>
    <row r="69290" s="8" customFormat="1" x14ac:dyDescent="0.35"/>
    <row r="69291" s="8" customFormat="1" x14ac:dyDescent="0.35"/>
    <row r="69292" s="8" customFormat="1" x14ac:dyDescent="0.35"/>
    <row r="69293" s="8" customFormat="1" x14ac:dyDescent="0.35"/>
    <row r="69294" s="8" customFormat="1" x14ac:dyDescent="0.35"/>
    <row r="69295" s="8" customFormat="1" x14ac:dyDescent="0.35"/>
    <row r="69296" s="8" customFormat="1" x14ac:dyDescent="0.35"/>
    <row r="69297" s="8" customFormat="1" x14ac:dyDescent="0.35"/>
    <row r="69298" s="8" customFormat="1" x14ac:dyDescent="0.35"/>
    <row r="69299" s="8" customFormat="1" x14ac:dyDescent="0.35"/>
    <row r="69300" s="8" customFormat="1" x14ac:dyDescent="0.35"/>
    <row r="69301" s="8" customFormat="1" x14ac:dyDescent="0.35"/>
    <row r="69302" s="8" customFormat="1" x14ac:dyDescent="0.35"/>
    <row r="69303" s="8" customFormat="1" x14ac:dyDescent="0.35"/>
    <row r="69304" s="8" customFormat="1" x14ac:dyDescent="0.35"/>
    <row r="69305" s="8" customFormat="1" x14ac:dyDescent="0.35"/>
    <row r="69306" s="8" customFormat="1" x14ac:dyDescent="0.35"/>
    <row r="69307" s="8" customFormat="1" x14ac:dyDescent="0.35"/>
    <row r="69308" s="8" customFormat="1" x14ac:dyDescent="0.35"/>
    <row r="69309" s="8" customFormat="1" x14ac:dyDescent="0.35"/>
    <row r="69310" s="8" customFormat="1" x14ac:dyDescent="0.35"/>
    <row r="69311" s="8" customFormat="1" x14ac:dyDescent="0.35"/>
    <row r="69312" s="8" customFormat="1" x14ac:dyDescent="0.35"/>
    <row r="69313" s="8" customFormat="1" x14ac:dyDescent="0.35"/>
    <row r="69314" s="8" customFormat="1" x14ac:dyDescent="0.35"/>
    <row r="69315" s="8" customFormat="1" x14ac:dyDescent="0.35"/>
    <row r="69316" s="8" customFormat="1" x14ac:dyDescent="0.35"/>
    <row r="69317" s="8" customFormat="1" x14ac:dyDescent="0.35"/>
    <row r="69318" s="8" customFormat="1" x14ac:dyDescent="0.35"/>
    <row r="69319" s="8" customFormat="1" x14ac:dyDescent="0.35"/>
    <row r="69320" s="8" customFormat="1" x14ac:dyDescent="0.35"/>
    <row r="69321" s="8" customFormat="1" x14ac:dyDescent="0.35"/>
    <row r="69322" s="8" customFormat="1" x14ac:dyDescent="0.35"/>
    <row r="69323" s="8" customFormat="1" x14ac:dyDescent="0.35"/>
    <row r="69324" s="8" customFormat="1" x14ac:dyDescent="0.35"/>
    <row r="69325" s="8" customFormat="1" x14ac:dyDescent="0.35"/>
    <row r="69326" s="8" customFormat="1" x14ac:dyDescent="0.35"/>
    <row r="69327" s="8" customFormat="1" x14ac:dyDescent="0.35"/>
    <row r="69328" s="8" customFormat="1" x14ac:dyDescent="0.35"/>
    <row r="69329" s="8" customFormat="1" x14ac:dyDescent="0.35"/>
    <row r="69330" s="8" customFormat="1" x14ac:dyDescent="0.35"/>
    <row r="69331" s="8" customFormat="1" x14ac:dyDescent="0.35"/>
    <row r="69332" s="8" customFormat="1" x14ac:dyDescent="0.35"/>
    <row r="69333" s="8" customFormat="1" x14ac:dyDescent="0.35"/>
    <row r="69334" s="8" customFormat="1" x14ac:dyDescent="0.35"/>
    <row r="69335" s="8" customFormat="1" x14ac:dyDescent="0.35"/>
    <row r="69336" s="8" customFormat="1" x14ac:dyDescent="0.35"/>
    <row r="69337" s="8" customFormat="1" x14ac:dyDescent="0.35"/>
    <row r="69338" s="8" customFormat="1" x14ac:dyDescent="0.35"/>
    <row r="69339" s="8" customFormat="1" x14ac:dyDescent="0.35"/>
    <row r="69340" s="8" customFormat="1" x14ac:dyDescent="0.35"/>
    <row r="69341" s="8" customFormat="1" x14ac:dyDescent="0.35"/>
    <row r="69342" s="8" customFormat="1" x14ac:dyDescent="0.35"/>
    <row r="69343" s="8" customFormat="1" x14ac:dyDescent="0.35"/>
    <row r="69344" s="8" customFormat="1" x14ac:dyDescent="0.35"/>
    <row r="69345" s="8" customFormat="1" x14ac:dyDescent="0.35"/>
    <row r="69346" s="8" customFormat="1" x14ac:dyDescent="0.35"/>
    <row r="69347" s="8" customFormat="1" x14ac:dyDescent="0.35"/>
    <row r="69348" s="8" customFormat="1" x14ac:dyDescent="0.35"/>
    <row r="69349" s="8" customFormat="1" x14ac:dyDescent="0.35"/>
    <row r="69350" s="8" customFormat="1" x14ac:dyDescent="0.35"/>
    <row r="69351" s="8" customFormat="1" x14ac:dyDescent="0.35"/>
    <row r="69352" s="8" customFormat="1" x14ac:dyDescent="0.35"/>
    <row r="69353" s="8" customFormat="1" x14ac:dyDescent="0.35"/>
    <row r="69354" s="8" customFormat="1" x14ac:dyDescent="0.35"/>
    <row r="69355" s="8" customFormat="1" x14ac:dyDescent="0.35"/>
    <row r="69356" s="8" customFormat="1" x14ac:dyDescent="0.35"/>
    <row r="69357" s="8" customFormat="1" x14ac:dyDescent="0.35"/>
    <row r="69358" s="8" customFormat="1" x14ac:dyDescent="0.35"/>
    <row r="69359" s="8" customFormat="1" x14ac:dyDescent="0.35"/>
    <row r="69360" s="8" customFormat="1" x14ac:dyDescent="0.35"/>
    <row r="69361" s="8" customFormat="1" x14ac:dyDescent="0.35"/>
    <row r="69362" s="8" customFormat="1" x14ac:dyDescent="0.35"/>
    <row r="69363" s="8" customFormat="1" x14ac:dyDescent="0.35"/>
    <row r="69364" s="8" customFormat="1" x14ac:dyDescent="0.35"/>
    <row r="69365" s="8" customFormat="1" x14ac:dyDescent="0.35"/>
    <row r="69366" s="8" customFormat="1" x14ac:dyDescent="0.35"/>
    <row r="69367" s="8" customFormat="1" x14ac:dyDescent="0.35"/>
    <row r="69368" s="8" customFormat="1" x14ac:dyDescent="0.35"/>
    <row r="69369" s="8" customFormat="1" x14ac:dyDescent="0.35"/>
    <row r="69370" s="8" customFormat="1" x14ac:dyDescent="0.35"/>
    <row r="69371" s="8" customFormat="1" x14ac:dyDescent="0.35"/>
    <row r="69372" s="8" customFormat="1" x14ac:dyDescent="0.35"/>
    <row r="69373" s="8" customFormat="1" x14ac:dyDescent="0.35"/>
    <row r="69374" s="8" customFormat="1" x14ac:dyDescent="0.35"/>
    <row r="69375" s="8" customFormat="1" x14ac:dyDescent="0.35"/>
    <row r="69376" s="8" customFormat="1" x14ac:dyDescent="0.35"/>
    <row r="69377" s="8" customFormat="1" x14ac:dyDescent="0.35"/>
    <row r="69378" s="8" customFormat="1" x14ac:dyDescent="0.35"/>
    <row r="69379" s="8" customFormat="1" x14ac:dyDescent="0.35"/>
    <row r="69380" s="8" customFormat="1" x14ac:dyDescent="0.35"/>
    <row r="69381" s="8" customFormat="1" x14ac:dyDescent="0.35"/>
    <row r="69382" s="8" customFormat="1" x14ac:dyDescent="0.35"/>
    <row r="69383" s="8" customFormat="1" x14ac:dyDescent="0.35"/>
    <row r="69384" s="8" customFormat="1" x14ac:dyDescent="0.35"/>
    <row r="69385" s="8" customFormat="1" x14ac:dyDescent="0.35"/>
    <row r="69386" s="8" customFormat="1" x14ac:dyDescent="0.35"/>
    <row r="69387" s="8" customFormat="1" x14ac:dyDescent="0.35"/>
    <row r="69388" s="8" customFormat="1" x14ac:dyDescent="0.35"/>
    <row r="69389" s="8" customFormat="1" x14ac:dyDescent="0.35"/>
    <row r="69390" s="8" customFormat="1" x14ac:dyDescent="0.35"/>
    <row r="69391" s="8" customFormat="1" x14ac:dyDescent="0.35"/>
    <row r="69392" s="8" customFormat="1" x14ac:dyDescent="0.35"/>
    <row r="69393" s="8" customFormat="1" x14ac:dyDescent="0.35"/>
    <row r="69394" s="8" customFormat="1" x14ac:dyDescent="0.35"/>
    <row r="69395" s="8" customFormat="1" x14ac:dyDescent="0.35"/>
    <row r="69396" s="8" customFormat="1" x14ac:dyDescent="0.35"/>
    <row r="69397" s="8" customFormat="1" x14ac:dyDescent="0.35"/>
    <row r="69398" s="8" customFormat="1" x14ac:dyDescent="0.35"/>
    <row r="69399" s="8" customFormat="1" x14ac:dyDescent="0.35"/>
    <row r="69400" s="8" customFormat="1" x14ac:dyDescent="0.35"/>
    <row r="69401" s="8" customFormat="1" x14ac:dyDescent="0.35"/>
    <row r="69402" s="8" customFormat="1" x14ac:dyDescent="0.35"/>
    <row r="69403" s="8" customFormat="1" x14ac:dyDescent="0.35"/>
    <row r="69404" s="8" customFormat="1" x14ac:dyDescent="0.35"/>
    <row r="69405" s="8" customFormat="1" x14ac:dyDescent="0.35"/>
    <row r="69406" s="8" customFormat="1" x14ac:dyDescent="0.35"/>
    <row r="69407" s="8" customFormat="1" x14ac:dyDescent="0.35"/>
    <row r="69408" s="8" customFormat="1" x14ac:dyDescent="0.35"/>
    <row r="69409" s="8" customFormat="1" x14ac:dyDescent="0.35"/>
    <row r="69410" s="8" customFormat="1" x14ac:dyDescent="0.35"/>
    <row r="69411" s="8" customFormat="1" x14ac:dyDescent="0.35"/>
    <row r="69412" s="8" customFormat="1" x14ac:dyDescent="0.35"/>
    <row r="69413" s="8" customFormat="1" x14ac:dyDescent="0.35"/>
    <row r="69414" s="8" customFormat="1" x14ac:dyDescent="0.35"/>
    <row r="69415" s="8" customFormat="1" x14ac:dyDescent="0.35"/>
    <row r="69416" s="8" customFormat="1" x14ac:dyDescent="0.35"/>
    <row r="69417" s="8" customFormat="1" x14ac:dyDescent="0.35"/>
    <row r="69418" s="8" customFormat="1" x14ac:dyDescent="0.35"/>
    <row r="69419" s="8" customFormat="1" x14ac:dyDescent="0.35"/>
    <row r="69420" s="8" customFormat="1" x14ac:dyDescent="0.35"/>
    <row r="69421" s="8" customFormat="1" x14ac:dyDescent="0.35"/>
    <row r="69422" s="8" customFormat="1" x14ac:dyDescent="0.35"/>
    <row r="69423" s="8" customFormat="1" x14ac:dyDescent="0.35"/>
    <row r="69424" s="8" customFormat="1" x14ac:dyDescent="0.35"/>
    <row r="69425" s="8" customFormat="1" x14ac:dyDescent="0.35"/>
    <row r="69426" s="8" customFormat="1" x14ac:dyDescent="0.35"/>
    <row r="69427" s="8" customFormat="1" x14ac:dyDescent="0.35"/>
    <row r="69428" s="8" customFormat="1" x14ac:dyDescent="0.35"/>
    <row r="69429" s="8" customFormat="1" x14ac:dyDescent="0.35"/>
    <row r="69430" s="8" customFormat="1" x14ac:dyDescent="0.35"/>
    <row r="69431" s="8" customFormat="1" x14ac:dyDescent="0.35"/>
    <row r="69432" s="8" customFormat="1" x14ac:dyDescent="0.35"/>
    <row r="69433" s="8" customFormat="1" x14ac:dyDescent="0.35"/>
    <row r="69434" s="8" customFormat="1" x14ac:dyDescent="0.35"/>
    <row r="69435" s="8" customFormat="1" x14ac:dyDescent="0.35"/>
    <row r="69436" s="8" customFormat="1" x14ac:dyDescent="0.35"/>
    <row r="69437" s="8" customFormat="1" x14ac:dyDescent="0.35"/>
    <row r="69438" s="8" customFormat="1" x14ac:dyDescent="0.35"/>
    <row r="69439" s="8" customFormat="1" x14ac:dyDescent="0.35"/>
    <row r="69440" s="8" customFormat="1" x14ac:dyDescent="0.35"/>
    <row r="69441" s="8" customFormat="1" x14ac:dyDescent="0.35"/>
    <row r="69442" s="8" customFormat="1" x14ac:dyDescent="0.35"/>
    <row r="69443" s="8" customFormat="1" x14ac:dyDescent="0.35"/>
    <row r="69444" s="8" customFormat="1" x14ac:dyDescent="0.35"/>
    <row r="69445" s="8" customFormat="1" x14ac:dyDescent="0.35"/>
    <row r="69446" s="8" customFormat="1" x14ac:dyDescent="0.35"/>
    <row r="69447" s="8" customFormat="1" x14ac:dyDescent="0.35"/>
    <row r="69448" s="8" customFormat="1" x14ac:dyDescent="0.35"/>
    <row r="69449" s="8" customFormat="1" x14ac:dyDescent="0.35"/>
    <row r="69450" s="8" customFormat="1" x14ac:dyDescent="0.35"/>
    <row r="69451" s="8" customFormat="1" x14ac:dyDescent="0.35"/>
    <row r="69452" s="8" customFormat="1" x14ac:dyDescent="0.35"/>
    <row r="69453" s="8" customFormat="1" x14ac:dyDescent="0.35"/>
    <row r="69454" s="8" customFormat="1" x14ac:dyDescent="0.35"/>
    <row r="69455" s="8" customFormat="1" x14ac:dyDescent="0.35"/>
    <row r="69456" s="8" customFormat="1" x14ac:dyDescent="0.35"/>
    <row r="69457" s="8" customFormat="1" x14ac:dyDescent="0.35"/>
    <row r="69458" s="8" customFormat="1" x14ac:dyDescent="0.35"/>
    <row r="69459" s="8" customFormat="1" x14ac:dyDescent="0.35"/>
    <row r="69460" s="8" customFormat="1" x14ac:dyDescent="0.35"/>
    <row r="69461" s="8" customFormat="1" x14ac:dyDescent="0.35"/>
    <row r="69462" s="8" customFormat="1" x14ac:dyDescent="0.35"/>
    <row r="69463" s="8" customFormat="1" x14ac:dyDescent="0.35"/>
    <row r="69464" s="8" customFormat="1" x14ac:dyDescent="0.35"/>
    <row r="69465" s="8" customFormat="1" x14ac:dyDescent="0.35"/>
    <row r="69466" s="8" customFormat="1" x14ac:dyDescent="0.35"/>
    <row r="69467" s="8" customFormat="1" x14ac:dyDescent="0.35"/>
    <row r="69468" s="8" customFormat="1" x14ac:dyDescent="0.35"/>
    <row r="69469" s="8" customFormat="1" x14ac:dyDescent="0.35"/>
    <row r="69470" s="8" customFormat="1" x14ac:dyDescent="0.35"/>
    <row r="69471" s="8" customFormat="1" x14ac:dyDescent="0.35"/>
    <row r="69472" s="8" customFormat="1" x14ac:dyDescent="0.35"/>
    <row r="69473" s="8" customFormat="1" x14ac:dyDescent="0.35"/>
    <row r="69474" s="8" customFormat="1" x14ac:dyDescent="0.35"/>
    <row r="69475" s="8" customFormat="1" x14ac:dyDescent="0.35"/>
    <row r="69476" s="8" customFormat="1" x14ac:dyDescent="0.35"/>
    <row r="69477" s="8" customFormat="1" x14ac:dyDescent="0.35"/>
    <row r="69478" s="8" customFormat="1" x14ac:dyDescent="0.35"/>
    <row r="69479" s="8" customFormat="1" x14ac:dyDescent="0.35"/>
    <row r="69480" s="8" customFormat="1" x14ac:dyDescent="0.35"/>
    <row r="69481" s="8" customFormat="1" x14ac:dyDescent="0.35"/>
    <row r="69482" s="8" customFormat="1" x14ac:dyDescent="0.35"/>
    <row r="69483" s="8" customFormat="1" x14ac:dyDescent="0.35"/>
    <row r="69484" s="8" customFormat="1" x14ac:dyDescent="0.35"/>
    <row r="69485" s="8" customFormat="1" x14ac:dyDescent="0.35"/>
    <row r="69486" s="8" customFormat="1" x14ac:dyDescent="0.35"/>
    <row r="69487" s="8" customFormat="1" x14ac:dyDescent="0.35"/>
    <row r="69488" s="8" customFormat="1" x14ac:dyDescent="0.35"/>
    <row r="69489" s="8" customFormat="1" x14ac:dyDescent="0.35"/>
    <row r="69490" s="8" customFormat="1" x14ac:dyDescent="0.35"/>
    <row r="69491" s="8" customFormat="1" x14ac:dyDescent="0.35"/>
    <row r="69492" s="8" customFormat="1" x14ac:dyDescent="0.35"/>
    <row r="69493" s="8" customFormat="1" x14ac:dyDescent="0.35"/>
    <row r="69494" s="8" customFormat="1" x14ac:dyDescent="0.35"/>
    <row r="69495" s="8" customFormat="1" x14ac:dyDescent="0.35"/>
    <row r="69496" s="8" customFormat="1" x14ac:dyDescent="0.35"/>
    <row r="69497" s="8" customFormat="1" x14ac:dyDescent="0.35"/>
    <row r="69498" s="8" customFormat="1" x14ac:dyDescent="0.35"/>
    <row r="69499" s="8" customFormat="1" x14ac:dyDescent="0.35"/>
    <row r="69500" s="8" customFormat="1" x14ac:dyDescent="0.35"/>
    <row r="69501" s="8" customFormat="1" x14ac:dyDescent="0.35"/>
    <row r="69502" s="8" customFormat="1" x14ac:dyDescent="0.35"/>
    <row r="69503" s="8" customFormat="1" x14ac:dyDescent="0.35"/>
    <row r="69504" s="8" customFormat="1" x14ac:dyDescent="0.35"/>
    <row r="69505" s="8" customFormat="1" x14ac:dyDescent="0.35"/>
    <row r="69506" s="8" customFormat="1" x14ac:dyDescent="0.35"/>
    <row r="69507" s="8" customFormat="1" x14ac:dyDescent="0.35"/>
    <row r="69508" s="8" customFormat="1" x14ac:dyDescent="0.35"/>
    <row r="69509" s="8" customFormat="1" x14ac:dyDescent="0.35"/>
    <row r="69510" s="8" customFormat="1" x14ac:dyDescent="0.35"/>
    <row r="69511" s="8" customFormat="1" x14ac:dyDescent="0.35"/>
    <row r="69512" s="8" customFormat="1" x14ac:dyDescent="0.35"/>
    <row r="69513" s="8" customFormat="1" x14ac:dyDescent="0.35"/>
    <row r="69514" s="8" customFormat="1" x14ac:dyDescent="0.35"/>
    <row r="69515" s="8" customFormat="1" x14ac:dyDescent="0.35"/>
    <row r="69516" s="8" customFormat="1" x14ac:dyDescent="0.35"/>
    <row r="69517" s="8" customFormat="1" x14ac:dyDescent="0.35"/>
    <row r="69518" s="8" customFormat="1" x14ac:dyDescent="0.35"/>
    <row r="69519" s="8" customFormat="1" x14ac:dyDescent="0.35"/>
    <row r="69520" s="8" customFormat="1" x14ac:dyDescent="0.35"/>
    <row r="69521" s="8" customFormat="1" x14ac:dyDescent="0.35"/>
    <row r="69522" s="8" customFormat="1" x14ac:dyDescent="0.35"/>
    <row r="69523" s="8" customFormat="1" x14ac:dyDescent="0.35"/>
    <row r="69524" s="8" customFormat="1" x14ac:dyDescent="0.35"/>
    <row r="69525" s="8" customFormat="1" x14ac:dyDescent="0.35"/>
    <row r="69526" s="8" customFormat="1" x14ac:dyDescent="0.35"/>
    <row r="69527" s="8" customFormat="1" x14ac:dyDescent="0.35"/>
    <row r="69528" s="8" customFormat="1" x14ac:dyDescent="0.35"/>
    <row r="69529" s="8" customFormat="1" x14ac:dyDescent="0.35"/>
    <row r="69530" s="8" customFormat="1" x14ac:dyDescent="0.35"/>
    <row r="69531" s="8" customFormat="1" x14ac:dyDescent="0.35"/>
    <row r="69532" s="8" customFormat="1" x14ac:dyDescent="0.35"/>
    <row r="69533" s="8" customFormat="1" x14ac:dyDescent="0.35"/>
    <row r="69534" s="8" customFormat="1" x14ac:dyDescent="0.35"/>
    <row r="69535" s="8" customFormat="1" x14ac:dyDescent="0.35"/>
    <row r="69536" s="8" customFormat="1" x14ac:dyDescent="0.35"/>
    <row r="69537" s="8" customFormat="1" x14ac:dyDescent="0.35"/>
    <row r="69538" s="8" customFormat="1" x14ac:dyDescent="0.35"/>
    <row r="69539" s="8" customFormat="1" x14ac:dyDescent="0.35"/>
    <row r="69540" s="8" customFormat="1" x14ac:dyDescent="0.35"/>
    <row r="69541" s="8" customFormat="1" x14ac:dyDescent="0.35"/>
    <row r="69542" s="8" customFormat="1" x14ac:dyDescent="0.35"/>
    <row r="69543" s="8" customFormat="1" x14ac:dyDescent="0.35"/>
    <row r="69544" s="8" customFormat="1" x14ac:dyDescent="0.35"/>
    <row r="69545" s="8" customFormat="1" x14ac:dyDescent="0.35"/>
    <row r="69546" s="8" customFormat="1" x14ac:dyDescent="0.35"/>
    <row r="69547" s="8" customFormat="1" x14ac:dyDescent="0.35"/>
    <row r="69548" s="8" customFormat="1" x14ac:dyDescent="0.35"/>
    <row r="69549" s="8" customFormat="1" x14ac:dyDescent="0.35"/>
    <row r="69550" s="8" customFormat="1" x14ac:dyDescent="0.35"/>
    <row r="69551" s="8" customFormat="1" x14ac:dyDescent="0.35"/>
    <row r="69552" s="8" customFormat="1" x14ac:dyDescent="0.35"/>
    <row r="69553" s="8" customFormat="1" x14ac:dyDescent="0.35"/>
    <row r="69554" s="8" customFormat="1" x14ac:dyDescent="0.35"/>
    <row r="69555" s="8" customFormat="1" x14ac:dyDescent="0.35"/>
    <row r="69556" s="8" customFormat="1" x14ac:dyDescent="0.35"/>
    <row r="69557" s="8" customFormat="1" x14ac:dyDescent="0.35"/>
    <row r="69558" s="8" customFormat="1" x14ac:dyDescent="0.35"/>
    <row r="69559" s="8" customFormat="1" x14ac:dyDescent="0.35"/>
    <row r="69560" s="8" customFormat="1" x14ac:dyDescent="0.35"/>
    <row r="69561" s="8" customFormat="1" x14ac:dyDescent="0.35"/>
    <row r="69562" s="8" customFormat="1" x14ac:dyDescent="0.35"/>
    <row r="69563" s="8" customFormat="1" x14ac:dyDescent="0.35"/>
    <row r="69564" s="8" customFormat="1" x14ac:dyDescent="0.35"/>
    <row r="69565" s="8" customFormat="1" x14ac:dyDescent="0.35"/>
    <row r="69566" s="8" customFormat="1" x14ac:dyDescent="0.35"/>
    <row r="69567" s="8" customFormat="1" x14ac:dyDescent="0.35"/>
    <row r="69568" s="8" customFormat="1" x14ac:dyDescent="0.35"/>
    <row r="69569" s="8" customFormat="1" x14ac:dyDescent="0.35"/>
    <row r="69570" s="8" customFormat="1" x14ac:dyDescent="0.35"/>
    <row r="69571" s="8" customFormat="1" x14ac:dyDescent="0.35"/>
    <row r="69572" s="8" customFormat="1" x14ac:dyDescent="0.35"/>
    <row r="69573" s="8" customFormat="1" x14ac:dyDescent="0.35"/>
    <row r="69574" s="8" customFormat="1" x14ac:dyDescent="0.35"/>
    <row r="69575" s="8" customFormat="1" x14ac:dyDescent="0.35"/>
    <row r="69576" s="8" customFormat="1" x14ac:dyDescent="0.35"/>
    <row r="69577" s="8" customFormat="1" x14ac:dyDescent="0.35"/>
    <row r="69578" s="8" customFormat="1" x14ac:dyDescent="0.35"/>
    <row r="69579" s="8" customFormat="1" x14ac:dyDescent="0.35"/>
    <row r="69580" s="8" customFormat="1" x14ac:dyDescent="0.35"/>
    <row r="69581" s="8" customFormat="1" x14ac:dyDescent="0.35"/>
    <row r="69582" s="8" customFormat="1" x14ac:dyDescent="0.35"/>
    <row r="69583" s="8" customFormat="1" x14ac:dyDescent="0.35"/>
    <row r="69584" s="8" customFormat="1" x14ac:dyDescent="0.35"/>
    <row r="69585" s="8" customFormat="1" x14ac:dyDescent="0.35"/>
    <row r="69586" s="8" customFormat="1" x14ac:dyDescent="0.35"/>
    <row r="69587" s="8" customFormat="1" x14ac:dyDescent="0.35"/>
    <row r="69588" s="8" customFormat="1" x14ac:dyDescent="0.35"/>
    <row r="69589" s="8" customFormat="1" x14ac:dyDescent="0.35"/>
    <row r="69590" s="8" customFormat="1" x14ac:dyDescent="0.35"/>
    <row r="69591" s="8" customFormat="1" x14ac:dyDescent="0.35"/>
    <row r="69592" s="8" customFormat="1" x14ac:dyDescent="0.35"/>
    <row r="69593" s="8" customFormat="1" x14ac:dyDescent="0.35"/>
    <row r="69594" s="8" customFormat="1" x14ac:dyDescent="0.35"/>
    <row r="69595" s="8" customFormat="1" x14ac:dyDescent="0.35"/>
    <row r="69596" s="8" customFormat="1" x14ac:dyDescent="0.35"/>
    <row r="69597" s="8" customFormat="1" x14ac:dyDescent="0.35"/>
    <row r="69598" s="8" customFormat="1" x14ac:dyDescent="0.35"/>
    <row r="69599" s="8" customFormat="1" x14ac:dyDescent="0.35"/>
    <row r="69600" s="8" customFormat="1" x14ac:dyDescent="0.35"/>
    <row r="69601" s="8" customFormat="1" x14ac:dyDescent="0.35"/>
    <row r="69602" s="8" customFormat="1" x14ac:dyDescent="0.35"/>
    <row r="69603" s="8" customFormat="1" x14ac:dyDescent="0.35"/>
    <row r="69604" s="8" customFormat="1" x14ac:dyDescent="0.35"/>
    <row r="69605" s="8" customFormat="1" x14ac:dyDescent="0.35"/>
    <row r="69606" s="8" customFormat="1" x14ac:dyDescent="0.35"/>
    <row r="69607" s="8" customFormat="1" x14ac:dyDescent="0.35"/>
    <row r="69608" s="8" customFormat="1" x14ac:dyDescent="0.35"/>
    <row r="69609" s="8" customFormat="1" x14ac:dyDescent="0.35"/>
    <row r="69610" s="8" customFormat="1" x14ac:dyDescent="0.35"/>
    <row r="69611" s="8" customFormat="1" x14ac:dyDescent="0.35"/>
    <row r="69612" s="8" customFormat="1" x14ac:dyDescent="0.35"/>
    <row r="69613" s="8" customFormat="1" x14ac:dyDescent="0.35"/>
    <row r="69614" s="8" customFormat="1" x14ac:dyDescent="0.35"/>
    <row r="69615" s="8" customFormat="1" x14ac:dyDescent="0.35"/>
    <row r="69616" s="8" customFormat="1" x14ac:dyDescent="0.35"/>
    <row r="69617" s="8" customFormat="1" x14ac:dyDescent="0.35"/>
    <row r="69618" s="8" customFormat="1" x14ac:dyDescent="0.35"/>
    <row r="69619" s="8" customFormat="1" x14ac:dyDescent="0.35"/>
    <row r="69620" s="8" customFormat="1" x14ac:dyDescent="0.35"/>
    <row r="69621" s="8" customFormat="1" x14ac:dyDescent="0.35"/>
    <row r="69622" s="8" customFormat="1" x14ac:dyDescent="0.35"/>
    <row r="69623" s="8" customFormat="1" x14ac:dyDescent="0.35"/>
    <row r="69624" s="8" customFormat="1" x14ac:dyDescent="0.35"/>
    <row r="69625" s="8" customFormat="1" x14ac:dyDescent="0.35"/>
    <row r="69626" s="8" customFormat="1" x14ac:dyDescent="0.35"/>
    <row r="69627" s="8" customFormat="1" x14ac:dyDescent="0.35"/>
    <row r="69628" s="8" customFormat="1" x14ac:dyDescent="0.35"/>
    <row r="69629" s="8" customFormat="1" x14ac:dyDescent="0.35"/>
    <row r="69630" s="8" customFormat="1" x14ac:dyDescent="0.35"/>
    <row r="69631" s="8" customFormat="1" x14ac:dyDescent="0.35"/>
    <row r="69632" s="8" customFormat="1" x14ac:dyDescent="0.35"/>
    <row r="69633" s="8" customFormat="1" x14ac:dyDescent="0.35"/>
    <row r="69634" s="8" customFormat="1" x14ac:dyDescent="0.35"/>
    <row r="69635" s="8" customFormat="1" x14ac:dyDescent="0.35"/>
    <row r="69636" s="8" customFormat="1" x14ac:dyDescent="0.35"/>
    <row r="69637" s="8" customFormat="1" x14ac:dyDescent="0.35"/>
    <row r="69638" s="8" customFormat="1" x14ac:dyDescent="0.35"/>
    <row r="69639" s="8" customFormat="1" x14ac:dyDescent="0.35"/>
    <row r="69640" s="8" customFormat="1" x14ac:dyDescent="0.35"/>
    <row r="69641" s="8" customFormat="1" x14ac:dyDescent="0.35"/>
    <row r="69642" s="8" customFormat="1" x14ac:dyDescent="0.35"/>
    <row r="69643" s="8" customFormat="1" x14ac:dyDescent="0.35"/>
    <row r="69644" s="8" customFormat="1" x14ac:dyDescent="0.35"/>
    <row r="69645" s="8" customFormat="1" x14ac:dyDescent="0.35"/>
    <row r="69646" s="8" customFormat="1" x14ac:dyDescent="0.35"/>
    <row r="69647" s="8" customFormat="1" x14ac:dyDescent="0.35"/>
    <row r="69648" s="8" customFormat="1" x14ac:dyDescent="0.35"/>
    <row r="69649" s="8" customFormat="1" x14ac:dyDescent="0.35"/>
    <row r="69650" s="8" customFormat="1" x14ac:dyDescent="0.35"/>
    <row r="69651" s="8" customFormat="1" x14ac:dyDescent="0.35"/>
    <row r="69652" s="8" customFormat="1" x14ac:dyDescent="0.35"/>
    <row r="69653" s="8" customFormat="1" x14ac:dyDescent="0.35"/>
    <row r="69654" s="8" customFormat="1" x14ac:dyDescent="0.35"/>
    <row r="69655" s="8" customFormat="1" x14ac:dyDescent="0.35"/>
    <row r="69656" s="8" customFormat="1" x14ac:dyDescent="0.35"/>
    <row r="69657" s="8" customFormat="1" x14ac:dyDescent="0.35"/>
    <row r="69658" s="8" customFormat="1" x14ac:dyDescent="0.35"/>
    <row r="69659" s="8" customFormat="1" x14ac:dyDescent="0.35"/>
    <row r="69660" s="8" customFormat="1" x14ac:dyDescent="0.35"/>
    <row r="69661" s="8" customFormat="1" x14ac:dyDescent="0.35"/>
    <row r="69662" s="8" customFormat="1" x14ac:dyDescent="0.35"/>
    <row r="69663" s="8" customFormat="1" x14ac:dyDescent="0.35"/>
    <row r="69664" s="8" customFormat="1" x14ac:dyDescent="0.35"/>
    <row r="69665" s="8" customFormat="1" x14ac:dyDescent="0.35"/>
    <row r="69666" s="8" customFormat="1" x14ac:dyDescent="0.35"/>
    <row r="69667" s="8" customFormat="1" x14ac:dyDescent="0.35"/>
    <row r="69668" s="8" customFormat="1" x14ac:dyDescent="0.35"/>
    <row r="69669" s="8" customFormat="1" x14ac:dyDescent="0.35"/>
    <row r="69670" s="8" customFormat="1" x14ac:dyDescent="0.35"/>
    <row r="69671" s="8" customFormat="1" x14ac:dyDescent="0.35"/>
    <row r="69672" s="8" customFormat="1" x14ac:dyDescent="0.35"/>
    <row r="69673" s="8" customFormat="1" x14ac:dyDescent="0.35"/>
    <row r="69674" s="8" customFormat="1" x14ac:dyDescent="0.35"/>
    <row r="69675" s="8" customFormat="1" x14ac:dyDescent="0.35"/>
    <row r="69676" s="8" customFormat="1" x14ac:dyDescent="0.35"/>
    <row r="69677" s="8" customFormat="1" x14ac:dyDescent="0.35"/>
    <row r="69678" s="8" customFormat="1" x14ac:dyDescent="0.35"/>
    <row r="69679" s="8" customFormat="1" x14ac:dyDescent="0.35"/>
    <row r="69680" s="8" customFormat="1" x14ac:dyDescent="0.35"/>
    <row r="69681" s="8" customFormat="1" x14ac:dyDescent="0.35"/>
    <row r="69682" s="8" customFormat="1" x14ac:dyDescent="0.35"/>
    <row r="69683" s="8" customFormat="1" x14ac:dyDescent="0.35"/>
    <row r="69684" s="8" customFormat="1" x14ac:dyDescent="0.35"/>
    <row r="69685" s="8" customFormat="1" x14ac:dyDescent="0.35"/>
    <row r="69686" s="8" customFormat="1" x14ac:dyDescent="0.35"/>
    <row r="69687" s="8" customFormat="1" x14ac:dyDescent="0.35"/>
    <row r="69688" s="8" customFormat="1" x14ac:dyDescent="0.35"/>
    <row r="69689" s="8" customFormat="1" x14ac:dyDescent="0.35"/>
    <row r="69690" s="8" customFormat="1" x14ac:dyDescent="0.35"/>
    <row r="69691" s="8" customFormat="1" x14ac:dyDescent="0.35"/>
    <row r="69692" s="8" customFormat="1" x14ac:dyDescent="0.35"/>
    <row r="69693" s="8" customFormat="1" x14ac:dyDescent="0.35"/>
    <row r="69694" s="8" customFormat="1" x14ac:dyDescent="0.35"/>
    <row r="69695" s="8" customFormat="1" x14ac:dyDescent="0.35"/>
    <row r="69696" s="8" customFormat="1" x14ac:dyDescent="0.35"/>
    <row r="69697" s="8" customFormat="1" x14ac:dyDescent="0.35"/>
    <row r="69698" s="8" customFormat="1" x14ac:dyDescent="0.35"/>
    <row r="69699" s="8" customFormat="1" x14ac:dyDescent="0.35"/>
    <row r="69700" s="8" customFormat="1" x14ac:dyDescent="0.35"/>
    <row r="69701" s="8" customFormat="1" x14ac:dyDescent="0.35"/>
    <row r="69702" s="8" customFormat="1" x14ac:dyDescent="0.35"/>
    <row r="69703" s="8" customFormat="1" x14ac:dyDescent="0.35"/>
    <row r="69704" s="8" customFormat="1" x14ac:dyDescent="0.35"/>
    <row r="69705" s="8" customFormat="1" x14ac:dyDescent="0.35"/>
    <row r="69706" s="8" customFormat="1" x14ac:dyDescent="0.35"/>
    <row r="69707" s="8" customFormat="1" x14ac:dyDescent="0.35"/>
    <row r="69708" s="8" customFormat="1" x14ac:dyDescent="0.35"/>
    <row r="69709" s="8" customFormat="1" x14ac:dyDescent="0.35"/>
    <row r="69710" s="8" customFormat="1" x14ac:dyDescent="0.35"/>
    <row r="69711" s="8" customFormat="1" x14ac:dyDescent="0.35"/>
    <row r="69712" s="8" customFormat="1" x14ac:dyDescent="0.35"/>
    <row r="69713" s="8" customFormat="1" x14ac:dyDescent="0.35"/>
    <row r="69714" s="8" customFormat="1" x14ac:dyDescent="0.35"/>
    <row r="69715" s="8" customFormat="1" x14ac:dyDescent="0.35"/>
    <row r="69716" s="8" customFormat="1" x14ac:dyDescent="0.35"/>
    <row r="69717" s="8" customFormat="1" x14ac:dyDescent="0.35"/>
    <row r="69718" s="8" customFormat="1" x14ac:dyDescent="0.35"/>
    <row r="69719" s="8" customFormat="1" x14ac:dyDescent="0.35"/>
    <row r="69720" s="8" customFormat="1" x14ac:dyDescent="0.35"/>
    <row r="69721" s="8" customFormat="1" x14ac:dyDescent="0.35"/>
    <row r="69722" s="8" customFormat="1" x14ac:dyDescent="0.35"/>
    <row r="69723" s="8" customFormat="1" x14ac:dyDescent="0.35"/>
    <row r="69724" s="8" customFormat="1" x14ac:dyDescent="0.35"/>
    <row r="69725" s="8" customFormat="1" x14ac:dyDescent="0.35"/>
    <row r="69726" s="8" customFormat="1" x14ac:dyDescent="0.35"/>
    <row r="69727" s="8" customFormat="1" x14ac:dyDescent="0.35"/>
    <row r="69728" s="8" customFormat="1" x14ac:dyDescent="0.35"/>
    <row r="69729" s="8" customFormat="1" x14ac:dyDescent="0.35"/>
    <row r="69730" s="8" customFormat="1" x14ac:dyDescent="0.35"/>
    <row r="69731" s="8" customFormat="1" x14ac:dyDescent="0.35"/>
    <row r="69732" s="8" customFormat="1" x14ac:dyDescent="0.35"/>
    <row r="69733" s="8" customFormat="1" x14ac:dyDescent="0.35"/>
    <row r="69734" s="8" customFormat="1" x14ac:dyDescent="0.35"/>
    <row r="69735" s="8" customFormat="1" x14ac:dyDescent="0.35"/>
    <row r="69736" s="8" customFormat="1" x14ac:dyDescent="0.35"/>
    <row r="69737" s="8" customFormat="1" x14ac:dyDescent="0.35"/>
    <row r="69738" s="8" customFormat="1" x14ac:dyDescent="0.35"/>
    <row r="69739" s="8" customFormat="1" x14ac:dyDescent="0.35"/>
    <row r="69740" s="8" customFormat="1" x14ac:dyDescent="0.35"/>
    <row r="69741" s="8" customFormat="1" x14ac:dyDescent="0.35"/>
    <row r="69742" s="8" customFormat="1" x14ac:dyDescent="0.35"/>
    <row r="69743" s="8" customFormat="1" x14ac:dyDescent="0.35"/>
    <row r="69744" s="8" customFormat="1" x14ac:dyDescent="0.35"/>
    <row r="69745" s="8" customFormat="1" x14ac:dyDescent="0.35"/>
    <row r="69746" s="8" customFormat="1" x14ac:dyDescent="0.35"/>
    <row r="69747" s="8" customFormat="1" x14ac:dyDescent="0.35"/>
    <row r="69748" s="8" customFormat="1" x14ac:dyDescent="0.35"/>
    <row r="69749" s="8" customFormat="1" x14ac:dyDescent="0.35"/>
    <row r="69750" s="8" customFormat="1" x14ac:dyDescent="0.35"/>
    <row r="69751" s="8" customFormat="1" x14ac:dyDescent="0.35"/>
    <row r="69752" s="8" customFormat="1" x14ac:dyDescent="0.35"/>
    <row r="69753" s="8" customFormat="1" x14ac:dyDescent="0.35"/>
    <row r="69754" s="8" customFormat="1" x14ac:dyDescent="0.35"/>
    <row r="69755" s="8" customFormat="1" x14ac:dyDescent="0.35"/>
    <row r="69756" s="8" customFormat="1" x14ac:dyDescent="0.35"/>
    <row r="69757" s="8" customFormat="1" x14ac:dyDescent="0.35"/>
    <row r="69758" s="8" customFormat="1" x14ac:dyDescent="0.35"/>
    <row r="69759" s="8" customFormat="1" x14ac:dyDescent="0.35"/>
    <row r="69760" s="8" customFormat="1" x14ac:dyDescent="0.35"/>
    <row r="69761" s="8" customFormat="1" x14ac:dyDescent="0.35"/>
    <row r="69762" s="8" customFormat="1" x14ac:dyDescent="0.35"/>
    <row r="69763" s="8" customFormat="1" x14ac:dyDescent="0.35"/>
    <row r="69764" s="8" customFormat="1" x14ac:dyDescent="0.35"/>
    <row r="69765" s="8" customFormat="1" x14ac:dyDescent="0.35"/>
    <row r="69766" s="8" customFormat="1" x14ac:dyDescent="0.35"/>
    <row r="69767" s="8" customFormat="1" x14ac:dyDescent="0.35"/>
    <row r="69768" s="8" customFormat="1" x14ac:dyDescent="0.35"/>
    <row r="69769" s="8" customFormat="1" x14ac:dyDescent="0.35"/>
    <row r="69770" s="8" customFormat="1" x14ac:dyDescent="0.35"/>
    <row r="69771" s="8" customFormat="1" x14ac:dyDescent="0.35"/>
    <row r="69772" s="8" customFormat="1" x14ac:dyDescent="0.35"/>
    <row r="69773" s="8" customFormat="1" x14ac:dyDescent="0.35"/>
    <row r="69774" s="8" customFormat="1" x14ac:dyDescent="0.35"/>
    <row r="69775" s="8" customFormat="1" x14ac:dyDescent="0.35"/>
    <row r="69776" s="8" customFormat="1" x14ac:dyDescent="0.35"/>
    <row r="69777" s="8" customFormat="1" x14ac:dyDescent="0.35"/>
    <row r="69778" s="8" customFormat="1" x14ac:dyDescent="0.35"/>
    <row r="69779" s="8" customFormat="1" x14ac:dyDescent="0.35"/>
    <row r="69780" s="8" customFormat="1" x14ac:dyDescent="0.35"/>
    <row r="69781" s="8" customFormat="1" x14ac:dyDescent="0.35"/>
    <row r="69782" s="8" customFormat="1" x14ac:dyDescent="0.35"/>
    <row r="69783" s="8" customFormat="1" x14ac:dyDescent="0.35"/>
    <row r="69784" s="8" customFormat="1" x14ac:dyDescent="0.35"/>
    <row r="69785" s="8" customFormat="1" x14ac:dyDescent="0.35"/>
    <row r="69786" s="8" customFormat="1" x14ac:dyDescent="0.35"/>
    <row r="69787" s="8" customFormat="1" x14ac:dyDescent="0.35"/>
    <row r="69788" s="8" customFormat="1" x14ac:dyDescent="0.35"/>
    <row r="69789" s="8" customFormat="1" x14ac:dyDescent="0.35"/>
    <row r="69790" s="8" customFormat="1" x14ac:dyDescent="0.35"/>
    <row r="69791" s="8" customFormat="1" x14ac:dyDescent="0.35"/>
    <row r="69792" s="8" customFormat="1" x14ac:dyDescent="0.35"/>
    <row r="69793" s="8" customFormat="1" x14ac:dyDescent="0.35"/>
    <row r="69794" s="8" customFormat="1" x14ac:dyDescent="0.35"/>
    <row r="69795" s="8" customFormat="1" x14ac:dyDescent="0.35"/>
    <row r="69796" s="8" customFormat="1" x14ac:dyDescent="0.35"/>
    <row r="69797" s="8" customFormat="1" x14ac:dyDescent="0.35"/>
    <row r="69798" s="8" customFormat="1" x14ac:dyDescent="0.35"/>
    <row r="69799" s="8" customFormat="1" x14ac:dyDescent="0.35"/>
    <row r="69800" s="8" customFormat="1" x14ac:dyDescent="0.35"/>
    <row r="69801" s="8" customFormat="1" x14ac:dyDescent="0.35"/>
    <row r="69802" s="8" customFormat="1" x14ac:dyDescent="0.35"/>
    <row r="69803" s="8" customFormat="1" x14ac:dyDescent="0.35"/>
    <row r="69804" s="8" customFormat="1" x14ac:dyDescent="0.35"/>
    <row r="69805" s="8" customFormat="1" x14ac:dyDescent="0.35"/>
    <row r="69806" s="8" customFormat="1" x14ac:dyDescent="0.35"/>
    <row r="69807" s="8" customFormat="1" x14ac:dyDescent="0.35"/>
    <row r="69808" s="8" customFormat="1" x14ac:dyDescent="0.35"/>
    <row r="69809" s="8" customFormat="1" x14ac:dyDescent="0.35"/>
    <row r="69810" s="8" customFormat="1" x14ac:dyDescent="0.35"/>
    <row r="69811" s="8" customFormat="1" x14ac:dyDescent="0.35"/>
    <row r="69812" s="8" customFormat="1" x14ac:dyDescent="0.35"/>
    <row r="69813" s="8" customFormat="1" x14ac:dyDescent="0.35"/>
    <row r="69814" s="8" customFormat="1" x14ac:dyDescent="0.35"/>
    <row r="69815" s="8" customFormat="1" x14ac:dyDescent="0.35"/>
    <row r="69816" s="8" customFormat="1" x14ac:dyDescent="0.35"/>
    <row r="69817" s="8" customFormat="1" x14ac:dyDescent="0.35"/>
    <row r="69818" s="8" customFormat="1" x14ac:dyDescent="0.35"/>
    <row r="69819" s="8" customFormat="1" x14ac:dyDescent="0.35"/>
    <row r="69820" s="8" customFormat="1" x14ac:dyDescent="0.35"/>
    <row r="69821" s="8" customFormat="1" x14ac:dyDescent="0.35"/>
    <row r="69822" s="8" customFormat="1" x14ac:dyDescent="0.35"/>
    <row r="69823" s="8" customFormat="1" x14ac:dyDescent="0.35"/>
    <row r="69824" s="8" customFormat="1" x14ac:dyDescent="0.35"/>
    <row r="69825" s="8" customFormat="1" x14ac:dyDescent="0.35"/>
    <row r="69826" s="8" customFormat="1" x14ac:dyDescent="0.35"/>
    <row r="69827" s="8" customFormat="1" x14ac:dyDescent="0.35"/>
    <row r="69828" s="8" customFormat="1" x14ac:dyDescent="0.35"/>
    <row r="69829" s="8" customFormat="1" x14ac:dyDescent="0.35"/>
    <row r="69830" s="8" customFormat="1" x14ac:dyDescent="0.35"/>
    <row r="69831" s="8" customFormat="1" x14ac:dyDescent="0.35"/>
    <row r="69832" s="8" customFormat="1" x14ac:dyDescent="0.35"/>
    <row r="69833" s="8" customFormat="1" x14ac:dyDescent="0.35"/>
    <row r="69834" s="8" customFormat="1" x14ac:dyDescent="0.35"/>
    <row r="69835" s="8" customFormat="1" x14ac:dyDescent="0.35"/>
    <row r="69836" s="8" customFormat="1" x14ac:dyDescent="0.35"/>
    <row r="69837" s="8" customFormat="1" x14ac:dyDescent="0.35"/>
    <row r="69838" s="8" customFormat="1" x14ac:dyDescent="0.35"/>
    <row r="69839" s="8" customFormat="1" x14ac:dyDescent="0.35"/>
    <row r="69840" s="8" customFormat="1" x14ac:dyDescent="0.35"/>
    <row r="69841" s="8" customFormat="1" x14ac:dyDescent="0.35"/>
    <row r="69842" s="8" customFormat="1" x14ac:dyDescent="0.35"/>
    <row r="69843" s="8" customFormat="1" x14ac:dyDescent="0.35"/>
    <row r="69844" s="8" customFormat="1" x14ac:dyDescent="0.35"/>
    <row r="69845" s="8" customFormat="1" x14ac:dyDescent="0.35"/>
    <row r="69846" s="8" customFormat="1" x14ac:dyDescent="0.35"/>
    <row r="69847" s="8" customFormat="1" x14ac:dyDescent="0.35"/>
    <row r="69848" s="8" customFormat="1" x14ac:dyDescent="0.35"/>
    <row r="69849" s="8" customFormat="1" x14ac:dyDescent="0.35"/>
    <row r="69850" s="8" customFormat="1" x14ac:dyDescent="0.35"/>
    <row r="69851" s="8" customFormat="1" x14ac:dyDescent="0.35"/>
    <row r="69852" s="8" customFormat="1" x14ac:dyDescent="0.35"/>
    <row r="69853" s="8" customFormat="1" x14ac:dyDescent="0.35"/>
    <row r="69854" s="8" customFormat="1" x14ac:dyDescent="0.35"/>
    <row r="69855" s="8" customFormat="1" x14ac:dyDescent="0.35"/>
    <row r="69856" s="8" customFormat="1" x14ac:dyDescent="0.35"/>
    <row r="69857" s="8" customFormat="1" x14ac:dyDescent="0.35"/>
    <row r="69858" s="8" customFormat="1" x14ac:dyDescent="0.35"/>
    <row r="69859" s="8" customFormat="1" x14ac:dyDescent="0.35"/>
    <row r="69860" s="8" customFormat="1" x14ac:dyDescent="0.35"/>
    <row r="69861" s="8" customFormat="1" x14ac:dyDescent="0.35"/>
    <row r="69862" s="8" customFormat="1" x14ac:dyDescent="0.35"/>
    <row r="69863" s="8" customFormat="1" x14ac:dyDescent="0.35"/>
    <row r="69864" s="8" customFormat="1" x14ac:dyDescent="0.35"/>
    <row r="69865" s="8" customFormat="1" x14ac:dyDescent="0.35"/>
    <row r="69866" s="8" customFormat="1" x14ac:dyDescent="0.35"/>
    <row r="69867" s="8" customFormat="1" x14ac:dyDescent="0.35"/>
    <row r="69868" s="8" customFormat="1" x14ac:dyDescent="0.35"/>
    <row r="69869" s="8" customFormat="1" x14ac:dyDescent="0.35"/>
    <row r="69870" s="8" customFormat="1" x14ac:dyDescent="0.35"/>
    <row r="69871" s="8" customFormat="1" x14ac:dyDescent="0.35"/>
    <row r="69872" s="8" customFormat="1" x14ac:dyDescent="0.35"/>
    <row r="69873" s="8" customFormat="1" x14ac:dyDescent="0.35"/>
    <row r="69874" s="8" customFormat="1" x14ac:dyDescent="0.35"/>
    <row r="69875" s="8" customFormat="1" x14ac:dyDescent="0.35"/>
    <row r="69876" s="8" customFormat="1" x14ac:dyDescent="0.35"/>
    <row r="69877" s="8" customFormat="1" x14ac:dyDescent="0.35"/>
    <row r="69878" s="8" customFormat="1" x14ac:dyDescent="0.35"/>
    <row r="69879" s="8" customFormat="1" x14ac:dyDescent="0.35"/>
    <row r="69880" s="8" customFormat="1" x14ac:dyDescent="0.35"/>
    <row r="69881" s="8" customFormat="1" x14ac:dyDescent="0.35"/>
    <row r="69882" s="8" customFormat="1" x14ac:dyDescent="0.35"/>
    <row r="69883" s="8" customFormat="1" x14ac:dyDescent="0.35"/>
    <row r="69884" s="8" customFormat="1" x14ac:dyDescent="0.35"/>
    <row r="69885" s="8" customFormat="1" x14ac:dyDescent="0.35"/>
    <row r="69886" s="8" customFormat="1" x14ac:dyDescent="0.35"/>
    <row r="69887" s="8" customFormat="1" x14ac:dyDescent="0.35"/>
    <row r="69888" s="8" customFormat="1" x14ac:dyDescent="0.35"/>
    <row r="69889" s="8" customFormat="1" x14ac:dyDescent="0.35"/>
    <row r="69890" s="8" customFormat="1" x14ac:dyDescent="0.35"/>
    <row r="69891" s="8" customFormat="1" x14ac:dyDescent="0.35"/>
    <row r="69892" s="8" customFormat="1" x14ac:dyDescent="0.35"/>
    <row r="69893" s="8" customFormat="1" x14ac:dyDescent="0.35"/>
    <row r="69894" s="8" customFormat="1" x14ac:dyDescent="0.35"/>
    <row r="69895" s="8" customFormat="1" x14ac:dyDescent="0.35"/>
    <row r="69896" s="8" customFormat="1" x14ac:dyDescent="0.35"/>
    <row r="69897" s="8" customFormat="1" x14ac:dyDescent="0.35"/>
    <row r="69898" s="8" customFormat="1" x14ac:dyDescent="0.35"/>
    <row r="69899" s="8" customFormat="1" x14ac:dyDescent="0.35"/>
    <row r="69900" s="8" customFormat="1" x14ac:dyDescent="0.35"/>
    <row r="69901" s="8" customFormat="1" x14ac:dyDescent="0.35"/>
    <row r="69902" s="8" customFormat="1" x14ac:dyDescent="0.35"/>
    <row r="69903" s="8" customFormat="1" x14ac:dyDescent="0.35"/>
    <row r="69904" s="8" customFormat="1" x14ac:dyDescent="0.35"/>
    <row r="69905" s="8" customFormat="1" x14ac:dyDescent="0.35"/>
    <row r="69906" s="8" customFormat="1" x14ac:dyDescent="0.35"/>
    <row r="69907" s="8" customFormat="1" x14ac:dyDescent="0.35"/>
    <row r="69908" s="8" customFormat="1" x14ac:dyDescent="0.35"/>
    <row r="69909" s="8" customFormat="1" x14ac:dyDescent="0.35"/>
    <row r="69910" s="8" customFormat="1" x14ac:dyDescent="0.35"/>
    <row r="69911" s="8" customFormat="1" x14ac:dyDescent="0.35"/>
    <row r="69912" s="8" customFormat="1" x14ac:dyDescent="0.35"/>
    <row r="69913" s="8" customFormat="1" x14ac:dyDescent="0.35"/>
    <row r="69914" s="8" customFormat="1" x14ac:dyDescent="0.35"/>
    <row r="69915" s="8" customFormat="1" x14ac:dyDescent="0.35"/>
    <row r="69916" s="8" customFormat="1" x14ac:dyDescent="0.35"/>
    <row r="69917" s="8" customFormat="1" x14ac:dyDescent="0.35"/>
    <row r="69918" s="8" customFormat="1" x14ac:dyDescent="0.35"/>
    <row r="69919" s="8" customFormat="1" x14ac:dyDescent="0.35"/>
    <row r="69920" s="8" customFormat="1" x14ac:dyDescent="0.35"/>
    <row r="69921" s="8" customFormat="1" x14ac:dyDescent="0.35"/>
    <row r="69922" s="8" customFormat="1" x14ac:dyDescent="0.35"/>
    <row r="69923" s="8" customFormat="1" x14ac:dyDescent="0.35"/>
    <row r="69924" s="8" customFormat="1" x14ac:dyDescent="0.35"/>
    <row r="69925" s="8" customFormat="1" x14ac:dyDescent="0.35"/>
    <row r="69926" s="8" customFormat="1" x14ac:dyDescent="0.35"/>
    <row r="69927" s="8" customFormat="1" x14ac:dyDescent="0.35"/>
    <row r="69928" s="8" customFormat="1" x14ac:dyDescent="0.35"/>
    <row r="69929" s="8" customFormat="1" x14ac:dyDescent="0.35"/>
    <row r="69930" s="8" customFormat="1" x14ac:dyDescent="0.35"/>
    <row r="69931" s="8" customFormat="1" x14ac:dyDescent="0.35"/>
    <row r="69932" s="8" customFormat="1" x14ac:dyDescent="0.35"/>
    <row r="69933" s="8" customFormat="1" x14ac:dyDescent="0.35"/>
    <row r="69934" s="8" customFormat="1" x14ac:dyDescent="0.35"/>
    <row r="69935" s="8" customFormat="1" x14ac:dyDescent="0.35"/>
    <row r="69936" s="8" customFormat="1" x14ac:dyDescent="0.35"/>
    <row r="69937" s="8" customFormat="1" x14ac:dyDescent="0.35"/>
    <row r="69938" s="8" customFormat="1" x14ac:dyDescent="0.35"/>
    <row r="69939" s="8" customFormat="1" x14ac:dyDescent="0.35"/>
    <row r="69940" s="8" customFormat="1" x14ac:dyDescent="0.35"/>
    <row r="69941" s="8" customFormat="1" x14ac:dyDescent="0.35"/>
    <row r="69942" s="8" customFormat="1" x14ac:dyDescent="0.35"/>
    <row r="69943" s="8" customFormat="1" x14ac:dyDescent="0.35"/>
    <row r="69944" s="8" customFormat="1" x14ac:dyDescent="0.35"/>
    <row r="69945" s="8" customFormat="1" x14ac:dyDescent="0.35"/>
    <row r="69946" s="8" customFormat="1" x14ac:dyDescent="0.35"/>
    <row r="69947" s="8" customFormat="1" x14ac:dyDescent="0.35"/>
    <row r="69948" s="8" customFormat="1" x14ac:dyDescent="0.35"/>
    <row r="69949" s="8" customFormat="1" x14ac:dyDescent="0.35"/>
    <row r="69950" s="8" customFormat="1" x14ac:dyDescent="0.35"/>
    <row r="69951" s="8" customFormat="1" x14ac:dyDescent="0.35"/>
    <row r="69952" s="8" customFormat="1" x14ac:dyDescent="0.35"/>
    <row r="69953" s="8" customFormat="1" x14ac:dyDescent="0.35"/>
    <row r="69954" s="8" customFormat="1" x14ac:dyDescent="0.35"/>
    <row r="69955" s="8" customFormat="1" x14ac:dyDescent="0.35"/>
    <row r="69956" s="8" customFormat="1" x14ac:dyDescent="0.35"/>
    <row r="69957" s="8" customFormat="1" x14ac:dyDescent="0.35"/>
    <row r="69958" s="8" customFormat="1" x14ac:dyDescent="0.35"/>
    <row r="69959" s="8" customFormat="1" x14ac:dyDescent="0.35"/>
    <row r="69960" s="8" customFormat="1" x14ac:dyDescent="0.35"/>
    <row r="69961" s="8" customFormat="1" x14ac:dyDescent="0.35"/>
    <row r="69962" s="8" customFormat="1" x14ac:dyDescent="0.35"/>
    <row r="69963" s="8" customFormat="1" x14ac:dyDescent="0.35"/>
    <row r="69964" s="8" customFormat="1" x14ac:dyDescent="0.35"/>
    <row r="69965" s="8" customFormat="1" x14ac:dyDescent="0.35"/>
    <row r="69966" s="8" customFormat="1" x14ac:dyDescent="0.35"/>
    <row r="69967" s="8" customFormat="1" x14ac:dyDescent="0.35"/>
    <row r="69968" s="8" customFormat="1" x14ac:dyDescent="0.35"/>
    <row r="69969" s="8" customFormat="1" x14ac:dyDescent="0.35"/>
    <row r="69970" s="8" customFormat="1" x14ac:dyDescent="0.35"/>
    <row r="69971" s="8" customFormat="1" x14ac:dyDescent="0.35"/>
    <row r="69972" s="8" customFormat="1" x14ac:dyDescent="0.35"/>
    <row r="69973" s="8" customFormat="1" x14ac:dyDescent="0.35"/>
    <row r="69974" s="8" customFormat="1" x14ac:dyDescent="0.35"/>
    <row r="69975" s="8" customFormat="1" x14ac:dyDescent="0.35"/>
    <row r="69976" s="8" customFormat="1" x14ac:dyDescent="0.35"/>
    <row r="69977" s="8" customFormat="1" x14ac:dyDescent="0.35"/>
    <row r="69978" s="8" customFormat="1" x14ac:dyDescent="0.35"/>
    <row r="69979" s="8" customFormat="1" x14ac:dyDescent="0.35"/>
    <row r="69980" s="8" customFormat="1" x14ac:dyDescent="0.35"/>
    <row r="69981" s="8" customFormat="1" x14ac:dyDescent="0.35"/>
    <row r="69982" s="8" customFormat="1" x14ac:dyDescent="0.35"/>
    <row r="69983" s="8" customFormat="1" x14ac:dyDescent="0.35"/>
    <row r="69984" s="8" customFormat="1" x14ac:dyDescent="0.35"/>
    <row r="69985" s="8" customFormat="1" x14ac:dyDescent="0.35"/>
    <row r="69986" s="8" customFormat="1" x14ac:dyDescent="0.35"/>
    <row r="69987" s="8" customFormat="1" x14ac:dyDescent="0.35"/>
    <row r="69988" s="8" customFormat="1" x14ac:dyDescent="0.35"/>
    <row r="69989" s="8" customFormat="1" x14ac:dyDescent="0.35"/>
    <row r="69990" s="8" customFormat="1" x14ac:dyDescent="0.35"/>
    <row r="69991" s="8" customFormat="1" x14ac:dyDescent="0.35"/>
    <row r="69992" s="8" customFormat="1" x14ac:dyDescent="0.35"/>
    <row r="69993" s="8" customFormat="1" x14ac:dyDescent="0.35"/>
    <row r="69994" s="8" customFormat="1" x14ac:dyDescent="0.35"/>
    <row r="69995" s="8" customFormat="1" x14ac:dyDescent="0.35"/>
    <row r="69996" s="8" customFormat="1" x14ac:dyDescent="0.35"/>
    <row r="69997" s="8" customFormat="1" x14ac:dyDescent="0.35"/>
    <row r="69998" s="8" customFormat="1" x14ac:dyDescent="0.35"/>
    <row r="69999" s="8" customFormat="1" x14ac:dyDescent="0.35"/>
    <row r="70000" s="8" customFormat="1" x14ac:dyDescent="0.35"/>
    <row r="70001" s="8" customFormat="1" x14ac:dyDescent="0.35"/>
    <row r="70002" s="8" customFormat="1" x14ac:dyDescent="0.35"/>
    <row r="70003" s="8" customFormat="1" x14ac:dyDescent="0.35"/>
    <row r="70004" s="8" customFormat="1" x14ac:dyDescent="0.35"/>
    <row r="70005" s="8" customFormat="1" x14ac:dyDescent="0.35"/>
    <row r="70006" s="8" customFormat="1" x14ac:dyDescent="0.35"/>
    <row r="70007" s="8" customFormat="1" x14ac:dyDescent="0.35"/>
    <row r="70008" s="8" customFormat="1" x14ac:dyDescent="0.35"/>
    <row r="70009" s="8" customFormat="1" x14ac:dyDescent="0.35"/>
    <row r="70010" s="8" customFormat="1" x14ac:dyDescent="0.35"/>
    <row r="70011" s="8" customFormat="1" x14ac:dyDescent="0.35"/>
    <row r="70012" s="8" customFormat="1" x14ac:dyDescent="0.35"/>
    <row r="70013" s="8" customFormat="1" x14ac:dyDescent="0.35"/>
    <row r="70014" s="8" customFormat="1" x14ac:dyDescent="0.35"/>
    <row r="70015" s="8" customFormat="1" x14ac:dyDescent="0.35"/>
    <row r="70016" s="8" customFormat="1" x14ac:dyDescent="0.35"/>
    <row r="70017" s="8" customFormat="1" x14ac:dyDescent="0.35"/>
    <row r="70018" s="8" customFormat="1" x14ac:dyDescent="0.35"/>
    <row r="70019" s="8" customFormat="1" x14ac:dyDescent="0.35"/>
    <row r="70020" s="8" customFormat="1" x14ac:dyDescent="0.35"/>
    <row r="70021" s="8" customFormat="1" x14ac:dyDescent="0.35"/>
    <row r="70022" s="8" customFormat="1" x14ac:dyDescent="0.35"/>
    <row r="70023" s="8" customFormat="1" x14ac:dyDescent="0.35"/>
    <row r="70024" s="8" customFormat="1" x14ac:dyDescent="0.35"/>
    <row r="70025" s="8" customFormat="1" x14ac:dyDescent="0.35"/>
    <row r="70026" s="8" customFormat="1" x14ac:dyDescent="0.35"/>
    <row r="70027" s="8" customFormat="1" x14ac:dyDescent="0.35"/>
    <row r="70028" s="8" customFormat="1" x14ac:dyDescent="0.35"/>
    <row r="70029" s="8" customFormat="1" x14ac:dyDescent="0.35"/>
    <row r="70030" s="8" customFormat="1" x14ac:dyDescent="0.35"/>
    <row r="70031" s="8" customFormat="1" x14ac:dyDescent="0.35"/>
    <row r="70032" s="8" customFormat="1" x14ac:dyDescent="0.35"/>
    <row r="70033" s="8" customFormat="1" x14ac:dyDescent="0.35"/>
    <row r="70034" s="8" customFormat="1" x14ac:dyDescent="0.35"/>
    <row r="70035" s="8" customFormat="1" x14ac:dyDescent="0.35"/>
    <row r="70036" s="8" customFormat="1" x14ac:dyDescent="0.35"/>
    <row r="70037" s="8" customFormat="1" x14ac:dyDescent="0.35"/>
    <row r="70038" s="8" customFormat="1" x14ac:dyDescent="0.35"/>
    <row r="70039" s="8" customFormat="1" x14ac:dyDescent="0.35"/>
    <row r="70040" s="8" customFormat="1" x14ac:dyDescent="0.35"/>
    <row r="70041" s="8" customFormat="1" x14ac:dyDescent="0.35"/>
    <row r="70042" s="8" customFormat="1" x14ac:dyDescent="0.35"/>
    <row r="70043" s="8" customFormat="1" x14ac:dyDescent="0.35"/>
    <row r="70044" s="8" customFormat="1" x14ac:dyDescent="0.35"/>
    <row r="70045" s="8" customFormat="1" x14ac:dyDescent="0.35"/>
    <row r="70046" s="8" customFormat="1" x14ac:dyDescent="0.35"/>
    <row r="70047" s="8" customFormat="1" x14ac:dyDescent="0.35"/>
    <row r="70048" s="8" customFormat="1" x14ac:dyDescent="0.35"/>
    <row r="70049" s="8" customFormat="1" x14ac:dyDescent="0.35"/>
    <row r="70050" s="8" customFormat="1" x14ac:dyDescent="0.35"/>
    <row r="70051" s="8" customFormat="1" x14ac:dyDescent="0.35"/>
    <row r="70052" s="8" customFormat="1" x14ac:dyDescent="0.35"/>
    <row r="70053" s="8" customFormat="1" x14ac:dyDescent="0.35"/>
    <row r="70054" s="8" customFormat="1" x14ac:dyDescent="0.35"/>
    <row r="70055" s="8" customFormat="1" x14ac:dyDescent="0.35"/>
    <row r="70056" s="8" customFormat="1" x14ac:dyDescent="0.35"/>
    <row r="70057" s="8" customFormat="1" x14ac:dyDescent="0.35"/>
    <row r="70058" s="8" customFormat="1" x14ac:dyDescent="0.35"/>
    <row r="70059" s="8" customFormat="1" x14ac:dyDescent="0.35"/>
    <row r="70060" s="8" customFormat="1" x14ac:dyDescent="0.35"/>
    <row r="70061" s="8" customFormat="1" x14ac:dyDescent="0.35"/>
    <row r="70062" s="8" customFormat="1" x14ac:dyDescent="0.35"/>
    <row r="70063" s="8" customFormat="1" x14ac:dyDescent="0.35"/>
    <row r="70064" s="8" customFormat="1" x14ac:dyDescent="0.35"/>
    <row r="70065" s="8" customFormat="1" x14ac:dyDescent="0.35"/>
    <row r="70066" s="8" customFormat="1" x14ac:dyDescent="0.35"/>
    <row r="70067" s="8" customFormat="1" x14ac:dyDescent="0.35"/>
    <row r="70068" s="8" customFormat="1" x14ac:dyDescent="0.35"/>
    <row r="70069" s="8" customFormat="1" x14ac:dyDescent="0.35"/>
    <row r="70070" s="8" customFormat="1" x14ac:dyDescent="0.35"/>
    <row r="70071" s="8" customFormat="1" x14ac:dyDescent="0.35"/>
    <row r="70072" s="8" customFormat="1" x14ac:dyDescent="0.35"/>
    <row r="70073" s="8" customFormat="1" x14ac:dyDescent="0.35"/>
    <row r="70074" s="8" customFormat="1" x14ac:dyDescent="0.35"/>
    <row r="70075" s="8" customFormat="1" x14ac:dyDescent="0.35"/>
    <row r="70076" s="8" customFormat="1" x14ac:dyDescent="0.35"/>
    <row r="70077" s="8" customFormat="1" x14ac:dyDescent="0.35"/>
    <row r="70078" s="8" customFormat="1" x14ac:dyDescent="0.35"/>
    <row r="70079" s="8" customFormat="1" x14ac:dyDescent="0.35"/>
    <row r="70080" s="8" customFormat="1" x14ac:dyDescent="0.35"/>
    <row r="70081" s="8" customFormat="1" x14ac:dyDescent="0.35"/>
    <row r="70082" s="8" customFormat="1" x14ac:dyDescent="0.35"/>
    <row r="70083" s="8" customFormat="1" x14ac:dyDescent="0.35"/>
    <row r="70084" s="8" customFormat="1" x14ac:dyDescent="0.35"/>
    <row r="70085" s="8" customFormat="1" x14ac:dyDescent="0.35"/>
    <row r="70086" s="8" customFormat="1" x14ac:dyDescent="0.35"/>
    <row r="70087" s="8" customFormat="1" x14ac:dyDescent="0.35"/>
    <row r="70088" s="8" customFormat="1" x14ac:dyDescent="0.35"/>
    <row r="70089" s="8" customFormat="1" x14ac:dyDescent="0.35"/>
    <row r="70090" s="8" customFormat="1" x14ac:dyDescent="0.35"/>
    <row r="70091" s="8" customFormat="1" x14ac:dyDescent="0.35"/>
    <row r="70092" s="8" customFormat="1" x14ac:dyDescent="0.35"/>
    <row r="70093" s="8" customFormat="1" x14ac:dyDescent="0.35"/>
    <row r="70094" s="8" customFormat="1" x14ac:dyDescent="0.35"/>
    <row r="70095" s="8" customFormat="1" x14ac:dyDescent="0.35"/>
    <row r="70096" s="8" customFormat="1" x14ac:dyDescent="0.35"/>
    <row r="70097" s="8" customFormat="1" x14ac:dyDescent="0.35"/>
    <row r="70098" s="8" customFormat="1" x14ac:dyDescent="0.35"/>
    <row r="70099" s="8" customFormat="1" x14ac:dyDescent="0.35"/>
    <row r="70100" s="8" customFormat="1" x14ac:dyDescent="0.35"/>
    <row r="70101" s="8" customFormat="1" x14ac:dyDescent="0.35"/>
    <row r="70102" s="8" customFormat="1" x14ac:dyDescent="0.35"/>
    <row r="70103" s="8" customFormat="1" x14ac:dyDescent="0.35"/>
    <row r="70104" s="8" customFormat="1" x14ac:dyDescent="0.35"/>
    <row r="70105" s="8" customFormat="1" x14ac:dyDescent="0.35"/>
    <row r="70106" s="8" customFormat="1" x14ac:dyDescent="0.35"/>
    <row r="70107" s="8" customFormat="1" x14ac:dyDescent="0.35"/>
    <row r="70108" s="8" customFormat="1" x14ac:dyDescent="0.35"/>
    <row r="70109" s="8" customFormat="1" x14ac:dyDescent="0.35"/>
    <row r="70110" s="8" customFormat="1" x14ac:dyDescent="0.35"/>
    <row r="70111" s="8" customFormat="1" x14ac:dyDescent="0.35"/>
    <row r="70112" s="8" customFormat="1" x14ac:dyDescent="0.35"/>
    <row r="70113" s="8" customFormat="1" x14ac:dyDescent="0.35"/>
    <row r="70114" s="8" customFormat="1" x14ac:dyDescent="0.35"/>
    <row r="70115" s="8" customFormat="1" x14ac:dyDescent="0.35"/>
    <row r="70116" s="8" customFormat="1" x14ac:dyDescent="0.35"/>
    <row r="70117" s="8" customFormat="1" x14ac:dyDescent="0.35"/>
    <row r="70118" s="8" customFormat="1" x14ac:dyDescent="0.35"/>
    <row r="70119" s="8" customFormat="1" x14ac:dyDescent="0.35"/>
    <row r="70120" s="8" customFormat="1" x14ac:dyDescent="0.35"/>
    <row r="70121" s="8" customFormat="1" x14ac:dyDescent="0.35"/>
    <row r="70122" s="8" customFormat="1" x14ac:dyDescent="0.35"/>
    <row r="70123" s="8" customFormat="1" x14ac:dyDescent="0.35"/>
    <row r="70124" s="8" customFormat="1" x14ac:dyDescent="0.35"/>
    <row r="70125" s="8" customFormat="1" x14ac:dyDescent="0.35"/>
    <row r="70126" s="8" customFormat="1" x14ac:dyDescent="0.35"/>
    <row r="70127" s="8" customFormat="1" x14ac:dyDescent="0.35"/>
    <row r="70128" s="8" customFormat="1" x14ac:dyDescent="0.35"/>
    <row r="70129" s="8" customFormat="1" x14ac:dyDescent="0.35"/>
    <row r="70130" s="8" customFormat="1" x14ac:dyDescent="0.35"/>
    <row r="70131" s="8" customFormat="1" x14ac:dyDescent="0.35"/>
    <row r="70132" s="8" customFormat="1" x14ac:dyDescent="0.35"/>
    <row r="70133" s="8" customFormat="1" x14ac:dyDescent="0.35"/>
    <row r="70134" s="8" customFormat="1" x14ac:dyDescent="0.35"/>
    <row r="70135" s="8" customFormat="1" x14ac:dyDescent="0.35"/>
    <row r="70136" s="8" customFormat="1" x14ac:dyDescent="0.35"/>
    <row r="70137" s="8" customFormat="1" x14ac:dyDescent="0.35"/>
    <row r="70138" s="8" customFormat="1" x14ac:dyDescent="0.35"/>
    <row r="70139" s="8" customFormat="1" x14ac:dyDescent="0.35"/>
    <row r="70140" s="8" customFormat="1" x14ac:dyDescent="0.35"/>
    <row r="70141" s="8" customFormat="1" x14ac:dyDescent="0.35"/>
    <row r="70142" s="8" customFormat="1" x14ac:dyDescent="0.35"/>
    <row r="70143" s="8" customFormat="1" x14ac:dyDescent="0.35"/>
    <row r="70144" s="8" customFormat="1" x14ac:dyDescent="0.35"/>
    <row r="70145" s="8" customFormat="1" x14ac:dyDescent="0.35"/>
    <row r="70146" s="8" customFormat="1" x14ac:dyDescent="0.35"/>
    <row r="70147" s="8" customFormat="1" x14ac:dyDescent="0.35"/>
    <row r="70148" s="8" customFormat="1" x14ac:dyDescent="0.35"/>
    <row r="70149" s="8" customFormat="1" x14ac:dyDescent="0.35"/>
    <row r="70150" s="8" customFormat="1" x14ac:dyDescent="0.35"/>
    <row r="70151" s="8" customFormat="1" x14ac:dyDescent="0.35"/>
    <row r="70152" s="8" customFormat="1" x14ac:dyDescent="0.35"/>
    <row r="70153" s="8" customFormat="1" x14ac:dyDescent="0.35"/>
    <row r="70154" s="8" customFormat="1" x14ac:dyDescent="0.35"/>
    <row r="70155" s="8" customFormat="1" x14ac:dyDescent="0.35"/>
    <row r="70156" s="8" customFormat="1" x14ac:dyDescent="0.35"/>
    <row r="70157" s="8" customFormat="1" x14ac:dyDescent="0.35"/>
    <row r="70158" s="8" customFormat="1" x14ac:dyDescent="0.35"/>
    <row r="70159" s="8" customFormat="1" x14ac:dyDescent="0.35"/>
    <row r="70160" s="8" customFormat="1" x14ac:dyDescent="0.35"/>
    <row r="70161" s="8" customFormat="1" x14ac:dyDescent="0.35"/>
    <row r="70162" s="8" customFormat="1" x14ac:dyDescent="0.35"/>
    <row r="70163" s="8" customFormat="1" x14ac:dyDescent="0.35"/>
    <row r="70164" s="8" customFormat="1" x14ac:dyDescent="0.35"/>
    <row r="70165" s="8" customFormat="1" x14ac:dyDescent="0.35"/>
    <row r="70166" s="8" customFormat="1" x14ac:dyDescent="0.35"/>
    <row r="70167" s="8" customFormat="1" x14ac:dyDescent="0.35"/>
    <row r="70168" s="8" customFormat="1" x14ac:dyDescent="0.35"/>
    <row r="70169" s="8" customFormat="1" x14ac:dyDescent="0.35"/>
    <row r="70170" s="8" customFormat="1" x14ac:dyDescent="0.35"/>
    <row r="70171" s="8" customFormat="1" x14ac:dyDescent="0.35"/>
    <row r="70172" s="8" customFormat="1" x14ac:dyDescent="0.35"/>
    <row r="70173" s="8" customFormat="1" x14ac:dyDescent="0.35"/>
    <row r="70174" s="8" customFormat="1" x14ac:dyDescent="0.35"/>
    <row r="70175" s="8" customFormat="1" x14ac:dyDescent="0.35"/>
    <row r="70176" s="8" customFormat="1" x14ac:dyDescent="0.35"/>
    <row r="70177" s="8" customFormat="1" x14ac:dyDescent="0.35"/>
    <row r="70178" s="8" customFormat="1" x14ac:dyDescent="0.35"/>
    <row r="70179" s="8" customFormat="1" x14ac:dyDescent="0.35"/>
    <row r="70180" s="8" customFormat="1" x14ac:dyDescent="0.35"/>
    <row r="70181" s="8" customFormat="1" x14ac:dyDescent="0.35"/>
    <row r="70182" s="8" customFormat="1" x14ac:dyDescent="0.35"/>
    <row r="70183" s="8" customFormat="1" x14ac:dyDescent="0.35"/>
    <row r="70184" s="8" customFormat="1" x14ac:dyDescent="0.35"/>
    <row r="70185" s="8" customFormat="1" x14ac:dyDescent="0.35"/>
    <row r="70186" s="8" customFormat="1" x14ac:dyDescent="0.35"/>
    <row r="70187" s="8" customFormat="1" x14ac:dyDescent="0.35"/>
    <row r="70188" s="8" customFormat="1" x14ac:dyDescent="0.35"/>
    <row r="70189" s="8" customFormat="1" x14ac:dyDescent="0.35"/>
    <row r="70190" s="8" customFormat="1" x14ac:dyDescent="0.35"/>
    <row r="70191" s="8" customFormat="1" x14ac:dyDescent="0.35"/>
    <row r="70192" s="8" customFormat="1" x14ac:dyDescent="0.35"/>
    <row r="70193" s="8" customFormat="1" x14ac:dyDescent="0.35"/>
    <row r="70194" s="8" customFormat="1" x14ac:dyDescent="0.35"/>
    <row r="70195" s="8" customFormat="1" x14ac:dyDescent="0.35"/>
    <row r="70196" s="8" customFormat="1" x14ac:dyDescent="0.35"/>
    <row r="70197" s="8" customFormat="1" x14ac:dyDescent="0.35"/>
    <row r="70198" s="8" customFormat="1" x14ac:dyDescent="0.35"/>
    <row r="70199" s="8" customFormat="1" x14ac:dyDescent="0.35"/>
    <row r="70200" s="8" customFormat="1" x14ac:dyDescent="0.35"/>
    <row r="70201" s="8" customFormat="1" x14ac:dyDescent="0.35"/>
    <row r="70202" s="8" customFormat="1" x14ac:dyDescent="0.35"/>
    <row r="70203" s="8" customFormat="1" x14ac:dyDescent="0.35"/>
    <row r="70204" s="8" customFormat="1" x14ac:dyDescent="0.35"/>
    <row r="70205" s="8" customFormat="1" x14ac:dyDescent="0.35"/>
    <row r="70206" s="8" customFormat="1" x14ac:dyDescent="0.35"/>
    <row r="70207" s="8" customFormat="1" x14ac:dyDescent="0.35"/>
    <row r="70208" s="8" customFormat="1" x14ac:dyDescent="0.35"/>
    <row r="70209" s="8" customFormat="1" x14ac:dyDescent="0.35"/>
    <row r="70210" s="8" customFormat="1" x14ac:dyDescent="0.35"/>
    <row r="70211" s="8" customFormat="1" x14ac:dyDescent="0.35"/>
    <row r="70212" s="8" customFormat="1" x14ac:dyDescent="0.35"/>
    <row r="70213" s="8" customFormat="1" x14ac:dyDescent="0.35"/>
    <row r="70214" s="8" customFormat="1" x14ac:dyDescent="0.35"/>
    <row r="70215" s="8" customFormat="1" x14ac:dyDescent="0.35"/>
    <row r="70216" s="8" customFormat="1" x14ac:dyDescent="0.35"/>
    <row r="70217" s="8" customFormat="1" x14ac:dyDescent="0.35"/>
    <row r="70218" s="8" customFormat="1" x14ac:dyDescent="0.35"/>
    <row r="70219" s="8" customFormat="1" x14ac:dyDescent="0.35"/>
    <row r="70220" s="8" customFormat="1" x14ac:dyDescent="0.35"/>
    <row r="70221" s="8" customFormat="1" x14ac:dyDescent="0.35"/>
    <row r="70222" s="8" customFormat="1" x14ac:dyDescent="0.35"/>
    <row r="70223" s="8" customFormat="1" x14ac:dyDescent="0.35"/>
    <row r="70224" s="8" customFormat="1" x14ac:dyDescent="0.35"/>
    <row r="70225" s="8" customFormat="1" x14ac:dyDescent="0.35"/>
    <row r="70226" s="8" customFormat="1" x14ac:dyDescent="0.35"/>
    <row r="70227" s="8" customFormat="1" x14ac:dyDescent="0.35"/>
    <row r="70228" s="8" customFormat="1" x14ac:dyDescent="0.35"/>
    <row r="70229" s="8" customFormat="1" x14ac:dyDescent="0.35"/>
    <row r="70230" s="8" customFormat="1" x14ac:dyDescent="0.35"/>
    <row r="70231" s="8" customFormat="1" x14ac:dyDescent="0.35"/>
    <row r="70232" s="8" customFormat="1" x14ac:dyDescent="0.35"/>
    <row r="70233" s="8" customFormat="1" x14ac:dyDescent="0.35"/>
    <row r="70234" s="8" customFormat="1" x14ac:dyDescent="0.35"/>
    <row r="70235" s="8" customFormat="1" x14ac:dyDescent="0.35"/>
    <row r="70236" s="8" customFormat="1" x14ac:dyDescent="0.35"/>
    <row r="70237" s="8" customFormat="1" x14ac:dyDescent="0.35"/>
    <row r="70238" s="8" customFormat="1" x14ac:dyDescent="0.35"/>
    <row r="70239" s="8" customFormat="1" x14ac:dyDescent="0.35"/>
    <row r="70240" s="8" customFormat="1" x14ac:dyDescent="0.35"/>
    <row r="70241" s="8" customFormat="1" x14ac:dyDescent="0.35"/>
    <row r="70242" s="8" customFormat="1" x14ac:dyDescent="0.35"/>
    <row r="70243" s="8" customFormat="1" x14ac:dyDescent="0.35"/>
    <row r="70244" s="8" customFormat="1" x14ac:dyDescent="0.35"/>
    <row r="70245" s="8" customFormat="1" x14ac:dyDescent="0.35"/>
    <row r="70246" s="8" customFormat="1" x14ac:dyDescent="0.35"/>
    <row r="70247" s="8" customFormat="1" x14ac:dyDescent="0.35"/>
    <row r="70248" s="8" customFormat="1" x14ac:dyDescent="0.35"/>
    <row r="70249" s="8" customFormat="1" x14ac:dyDescent="0.35"/>
    <row r="70250" s="8" customFormat="1" x14ac:dyDescent="0.35"/>
    <row r="70251" s="8" customFormat="1" x14ac:dyDescent="0.35"/>
    <row r="70252" s="8" customFormat="1" x14ac:dyDescent="0.35"/>
    <row r="70253" s="8" customFormat="1" x14ac:dyDescent="0.35"/>
    <row r="70254" s="8" customFormat="1" x14ac:dyDescent="0.35"/>
    <row r="70255" s="8" customFormat="1" x14ac:dyDescent="0.35"/>
    <row r="70256" s="8" customFormat="1" x14ac:dyDescent="0.35"/>
    <row r="70257" s="8" customFormat="1" x14ac:dyDescent="0.35"/>
    <row r="70258" s="8" customFormat="1" x14ac:dyDescent="0.35"/>
    <row r="70259" s="8" customFormat="1" x14ac:dyDescent="0.35"/>
    <row r="70260" s="8" customFormat="1" x14ac:dyDescent="0.35"/>
    <row r="70261" s="8" customFormat="1" x14ac:dyDescent="0.35"/>
    <row r="70262" s="8" customFormat="1" x14ac:dyDescent="0.35"/>
    <row r="70263" s="8" customFormat="1" x14ac:dyDescent="0.35"/>
    <row r="70264" s="8" customFormat="1" x14ac:dyDescent="0.35"/>
    <row r="70265" s="8" customFormat="1" x14ac:dyDescent="0.35"/>
    <row r="70266" s="8" customFormat="1" x14ac:dyDescent="0.35"/>
    <row r="70267" s="8" customFormat="1" x14ac:dyDescent="0.35"/>
    <row r="70268" s="8" customFormat="1" x14ac:dyDescent="0.35"/>
    <row r="70269" s="8" customFormat="1" x14ac:dyDescent="0.35"/>
    <row r="70270" s="8" customFormat="1" x14ac:dyDescent="0.35"/>
    <row r="70271" s="8" customFormat="1" x14ac:dyDescent="0.35"/>
    <row r="70272" s="8" customFormat="1" x14ac:dyDescent="0.35"/>
    <row r="70273" s="8" customFormat="1" x14ac:dyDescent="0.35"/>
    <row r="70274" s="8" customFormat="1" x14ac:dyDescent="0.35"/>
    <row r="70275" s="8" customFormat="1" x14ac:dyDescent="0.35"/>
    <row r="70276" s="8" customFormat="1" x14ac:dyDescent="0.35"/>
    <row r="70277" s="8" customFormat="1" x14ac:dyDescent="0.35"/>
    <row r="70278" s="8" customFormat="1" x14ac:dyDescent="0.35"/>
    <row r="70279" s="8" customFormat="1" x14ac:dyDescent="0.35"/>
    <row r="70280" s="8" customFormat="1" x14ac:dyDescent="0.35"/>
    <row r="70281" s="8" customFormat="1" x14ac:dyDescent="0.35"/>
    <row r="70282" s="8" customFormat="1" x14ac:dyDescent="0.35"/>
    <row r="70283" s="8" customFormat="1" x14ac:dyDescent="0.35"/>
    <row r="70284" s="8" customFormat="1" x14ac:dyDescent="0.35"/>
    <row r="70285" s="8" customFormat="1" x14ac:dyDescent="0.35"/>
    <row r="70286" s="8" customFormat="1" x14ac:dyDescent="0.35"/>
    <row r="70287" s="8" customFormat="1" x14ac:dyDescent="0.35"/>
    <row r="70288" s="8" customFormat="1" x14ac:dyDescent="0.35"/>
    <row r="70289" s="8" customFormat="1" x14ac:dyDescent="0.35"/>
    <row r="70290" s="8" customFormat="1" x14ac:dyDescent="0.35"/>
    <row r="70291" s="8" customFormat="1" x14ac:dyDescent="0.35"/>
    <row r="70292" s="8" customFormat="1" x14ac:dyDescent="0.35"/>
    <row r="70293" s="8" customFormat="1" x14ac:dyDescent="0.35"/>
    <row r="70294" s="8" customFormat="1" x14ac:dyDescent="0.35"/>
    <row r="70295" s="8" customFormat="1" x14ac:dyDescent="0.35"/>
    <row r="70296" s="8" customFormat="1" x14ac:dyDescent="0.35"/>
    <row r="70297" s="8" customFormat="1" x14ac:dyDescent="0.35"/>
    <row r="70298" s="8" customFormat="1" x14ac:dyDescent="0.35"/>
    <row r="70299" s="8" customFormat="1" x14ac:dyDescent="0.35"/>
    <row r="70300" s="8" customFormat="1" x14ac:dyDescent="0.35"/>
    <row r="70301" s="8" customFormat="1" x14ac:dyDescent="0.35"/>
    <row r="70302" s="8" customFormat="1" x14ac:dyDescent="0.35"/>
    <row r="70303" s="8" customFormat="1" x14ac:dyDescent="0.35"/>
    <row r="70304" s="8" customFormat="1" x14ac:dyDescent="0.35"/>
    <row r="70305" s="8" customFormat="1" x14ac:dyDescent="0.35"/>
    <row r="70306" s="8" customFormat="1" x14ac:dyDescent="0.35"/>
    <row r="70307" s="8" customFormat="1" x14ac:dyDescent="0.35"/>
    <row r="70308" s="8" customFormat="1" x14ac:dyDescent="0.35"/>
    <row r="70309" s="8" customFormat="1" x14ac:dyDescent="0.35"/>
    <row r="70310" s="8" customFormat="1" x14ac:dyDescent="0.35"/>
    <row r="70311" s="8" customFormat="1" x14ac:dyDescent="0.35"/>
    <row r="70312" s="8" customFormat="1" x14ac:dyDescent="0.35"/>
    <row r="70313" s="8" customFormat="1" x14ac:dyDescent="0.35"/>
    <row r="70314" s="8" customFormat="1" x14ac:dyDescent="0.35"/>
    <row r="70315" s="8" customFormat="1" x14ac:dyDescent="0.35"/>
    <row r="70316" s="8" customFormat="1" x14ac:dyDescent="0.35"/>
    <row r="70317" s="8" customFormat="1" x14ac:dyDescent="0.35"/>
    <row r="70318" s="8" customFormat="1" x14ac:dyDescent="0.35"/>
    <row r="70319" s="8" customFormat="1" x14ac:dyDescent="0.35"/>
    <row r="70320" s="8" customFormat="1" x14ac:dyDescent="0.35"/>
    <row r="70321" s="8" customFormat="1" x14ac:dyDescent="0.35"/>
    <row r="70322" s="8" customFormat="1" x14ac:dyDescent="0.35"/>
    <row r="70323" s="8" customFormat="1" x14ac:dyDescent="0.35"/>
    <row r="70324" s="8" customFormat="1" x14ac:dyDescent="0.35"/>
    <row r="70325" s="8" customFormat="1" x14ac:dyDescent="0.35"/>
    <row r="70326" s="8" customFormat="1" x14ac:dyDescent="0.35"/>
    <row r="70327" s="8" customFormat="1" x14ac:dyDescent="0.35"/>
    <row r="70328" s="8" customFormat="1" x14ac:dyDescent="0.35"/>
    <row r="70329" s="8" customFormat="1" x14ac:dyDescent="0.35"/>
    <row r="70330" s="8" customFormat="1" x14ac:dyDescent="0.35"/>
    <row r="70331" s="8" customFormat="1" x14ac:dyDescent="0.35"/>
    <row r="70332" s="8" customFormat="1" x14ac:dyDescent="0.35"/>
    <row r="70333" s="8" customFormat="1" x14ac:dyDescent="0.35"/>
    <row r="70334" s="8" customFormat="1" x14ac:dyDescent="0.35"/>
    <row r="70335" s="8" customFormat="1" x14ac:dyDescent="0.35"/>
    <row r="70336" s="8" customFormat="1" x14ac:dyDescent="0.35"/>
    <row r="70337" s="8" customFormat="1" x14ac:dyDescent="0.35"/>
    <row r="70338" s="8" customFormat="1" x14ac:dyDescent="0.35"/>
    <row r="70339" s="8" customFormat="1" x14ac:dyDescent="0.35"/>
    <row r="70340" s="8" customFormat="1" x14ac:dyDescent="0.35"/>
    <row r="70341" s="8" customFormat="1" x14ac:dyDescent="0.35"/>
    <row r="70342" s="8" customFormat="1" x14ac:dyDescent="0.35"/>
    <row r="70343" s="8" customFormat="1" x14ac:dyDescent="0.35"/>
    <row r="70344" s="8" customFormat="1" x14ac:dyDescent="0.35"/>
    <row r="70345" s="8" customFormat="1" x14ac:dyDescent="0.35"/>
    <row r="70346" s="8" customFormat="1" x14ac:dyDescent="0.35"/>
    <row r="70347" s="8" customFormat="1" x14ac:dyDescent="0.35"/>
    <row r="70348" s="8" customFormat="1" x14ac:dyDescent="0.35"/>
    <row r="70349" s="8" customFormat="1" x14ac:dyDescent="0.35"/>
    <row r="70350" s="8" customFormat="1" x14ac:dyDescent="0.35"/>
    <row r="70351" s="8" customFormat="1" x14ac:dyDescent="0.35"/>
    <row r="70352" s="8" customFormat="1" x14ac:dyDescent="0.35"/>
    <row r="70353" s="8" customFormat="1" x14ac:dyDescent="0.35"/>
    <row r="70354" s="8" customFormat="1" x14ac:dyDescent="0.35"/>
    <row r="70355" s="8" customFormat="1" x14ac:dyDescent="0.35"/>
    <row r="70356" s="8" customFormat="1" x14ac:dyDescent="0.35"/>
    <row r="70357" s="8" customFormat="1" x14ac:dyDescent="0.35"/>
    <row r="70358" s="8" customFormat="1" x14ac:dyDescent="0.35"/>
    <row r="70359" s="8" customFormat="1" x14ac:dyDescent="0.35"/>
    <row r="70360" s="8" customFormat="1" x14ac:dyDescent="0.35"/>
    <row r="70361" s="8" customFormat="1" x14ac:dyDescent="0.35"/>
    <row r="70362" s="8" customFormat="1" x14ac:dyDescent="0.35"/>
    <row r="70363" s="8" customFormat="1" x14ac:dyDescent="0.35"/>
    <row r="70364" s="8" customFormat="1" x14ac:dyDescent="0.35"/>
    <row r="70365" s="8" customFormat="1" x14ac:dyDescent="0.35"/>
    <row r="70366" s="8" customFormat="1" x14ac:dyDescent="0.35"/>
    <row r="70367" s="8" customFormat="1" x14ac:dyDescent="0.35"/>
    <row r="70368" s="8" customFormat="1" x14ac:dyDescent="0.35"/>
    <row r="70369" s="8" customFormat="1" x14ac:dyDescent="0.35"/>
    <row r="70370" s="8" customFormat="1" x14ac:dyDescent="0.35"/>
    <row r="70371" s="8" customFormat="1" x14ac:dyDescent="0.35"/>
    <row r="70372" s="8" customFormat="1" x14ac:dyDescent="0.35"/>
    <row r="70373" s="8" customFormat="1" x14ac:dyDescent="0.35"/>
    <row r="70374" s="8" customFormat="1" x14ac:dyDescent="0.35"/>
    <row r="70375" s="8" customFormat="1" x14ac:dyDescent="0.35"/>
    <row r="70376" s="8" customFormat="1" x14ac:dyDescent="0.35"/>
    <row r="70377" s="8" customFormat="1" x14ac:dyDescent="0.35"/>
    <row r="70378" s="8" customFormat="1" x14ac:dyDescent="0.35"/>
    <row r="70379" s="8" customFormat="1" x14ac:dyDescent="0.35"/>
    <row r="70380" s="8" customFormat="1" x14ac:dyDescent="0.35"/>
    <row r="70381" s="8" customFormat="1" x14ac:dyDescent="0.35"/>
    <row r="70382" s="8" customFormat="1" x14ac:dyDescent="0.35"/>
    <row r="70383" s="8" customFormat="1" x14ac:dyDescent="0.35"/>
    <row r="70384" s="8" customFormat="1" x14ac:dyDescent="0.35"/>
    <row r="70385" s="8" customFormat="1" x14ac:dyDescent="0.35"/>
    <row r="70386" s="8" customFormat="1" x14ac:dyDescent="0.35"/>
    <row r="70387" s="8" customFormat="1" x14ac:dyDescent="0.35"/>
    <row r="70388" s="8" customFormat="1" x14ac:dyDescent="0.35"/>
    <row r="70389" s="8" customFormat="1" x14ac:dyDescent="0.35"/>
    <row r="70390" s="8" customFormat="1" x14ac:dyDescent="0.35"/>
    <row r="70391" s="8" customFormat="1" x14ac:dyDescent="0.35"/>
    <row r="70392" s="8" customFormat="1" x14ac:dyDescent="0.35"/>
    <row r="70393" s="8" customFormat="1" x14ac:dyDescent="0.35"/>
    <row r="70394" s="8" customFormat="1" x14ac:dyDescent="0.35"/>
    <row r="70395" s="8" customFormat="1" x14ac:dyDescent="0.35"/>
    <row r="70396" s="8" customFormat="1" x14ac:dyDescent="0.35"/>
    <row r="70397" s="8" customFormat="1" x14ac:dyDescent="0.35"/>
    <row r="70398" s="8" customFormat="1" x14ac:dyDescent="0.35"/>
    <row r="70399" s="8" customFormat="1" x14ac:dyDescent="0.35"/>
    <row r="70400" s="8" customFormat="1" x14ac:dyDescent="0.35"/>
    <row r="70401" s="8" customFormat="1" x14ac:dyDescent="0.35"/>
    <row r="70402" s="8" customFormat="1" x14ac:dyDescent="0.35"/>
    <row r="70403" s="8" customFormat="1" x14ac:dyDescent="0.35"/>
    <row r="70404" s="8" customFormat="1" x14ac:dyDescent="0.35"/>
    <row r="70405" s="8" customFormat="1" x14ac:dyDescent="0.35"/>
    <row r="70406" s="8" customFormat="1" x14ac:dyDescent="0.35"/>
    <row r="70407" s="8" customFormat="1" x14ac:dyDescent="0.35"/>
    <row r="70408" s="8" customFormat="1" x14ac:dyDescent="0.35"/>
    <row r="70409" s="8" customFormat="1" x14ac:dyDescent="0.35"/>
    <row r="70410" s="8" customFormat="1" x14ac:dyDescent="0.35"/>
    <row r="70411" s="8" customFormat="1" x14ac:dyDescent="0.35"/>
    <row r="70412" s="8" customFormat="1" x14ac:dyDescent="0.35"/>
    <row r="70413" s="8" customFormat="1" x14ac:dyDescent="0.35"/>
    <row r="70414" s="8" customFormat="1" x14ac:dyDescent="0.35"/>
    <row r="70415" s="8" customFormat="1" x14ac:dyDescent="0.35"/>
    <row r="70416" s="8" customFormat="1" x14ac:dyDescent="0.35"/>
    <row r="70417" s="8" customFormat="1" x14ac:dyDescent="0.35"/>
    <row r="70418" s="8" customFormat="1" x14ac:dyDescent="0.35"/>
    <row r="70419" s="8" customFormat="1" x14ac:dyDescent="0.35"/>
    <row r="70420" s="8" customFormat="1" x14ac:dyDescent="0.35"/>
    <row r="70421" s="8" customFormat="1" x14ac:dyDescent="0.35"/>
    <row r="70422" s="8" customFormat="1" x14ac:dyDescent="0.35"/>
    <row r="70423" s="8" customFormat="1" x14ac:dyDescent="0.35"/>
    <row r="70424" s="8" customFormat="1" x14ac:dyDescent="0.35"/>
    <row r="70425" s="8" customFormat="1" x14ac:dyDescent="0.35"/>
    <row r="70426" s="8" customFormat="1" x14ac:dyDescent="0.35"/>
    <row r="70427" s="8" customFormat="1" x14ac:dyDescent="0.35"/>
    <row r="70428" s="8" customFormat="1" x14ac:dyDescent="0.35"/>
    <row r="70429" s="8" customFormat="1" x14ac:dyDescent="0.35"/>
    <row r="70430" s="8" customFormat="1" x14ac:dyDescent="0.35"/>
    <row r="70431" s="8" customFormat="1" x14ac:dyDescent="0.35"/>
    <row r="70432" s="8" customFormat="1" x14ac:dyDescent="0.35"/>
    <row r="70433" s="8" customFormat="1" x14ac:dyDescent="0.35"/>
    <row r="70434" s="8" customFormat="1" x14ac:dyDescent="0.35"/>
    <row r="70435" s="8" customFormat="1" x14ac:dyDescent="0.35"/>
    <row r="70436" s="8" customFormat="1" x14ac:dyDescent="0.35"/>
    <row r="70437" s="8" customFormat="1" x14ac:dyDescent="0.35"/>
    <row r="70438" s="8" customFormat="1" x14ac:dyDescent="0.35"/>
    <row r="70439" s="8" customFormat="1" x14ac:dyDescent="0.35"/>
    <row r="70440" s="8" customFormat="1" x14ac:dyDescent="0.35"/>
    <row r="70441" s="8" customFormat="1" x14ac:dyDescent="0.35"/>
    <row r="70442" s="8" customFormat="1" x14ac:dyDescent="0.35"/>
    <row r="70443" s="8" customFormat="1" x14ac:dyDescent="0.35"/>
    <row r="70444" s="8" customFormat="1" x14ac:dyDescent="0.35"/>
    <row r="70445" s="8" customFormat="1" x14ac:dyDescent="0.35"/>
    <row r="70446" s="8" customFormat="1" x14ac:dyDescent="0.35"/>
    <row r="70447" s="8" customFormat="1" x14ac:dyDescent="0.35"/>
    <row r="70448" s="8" customFormat="1" x14ac:dyDescent="0.35"/>
    <row r="70449" s="8" customFormat="1" x14ac:dyDescent="0.35"/>
    <row r="70450" s="8" customFormat="1" x14ac:dyDescent="0.35"/>
    <row r="70451" s="8" customFormat="1" x14ac:dyDescent="0.35"/>
    <row r="70452" s="8" customFormat="1" x14ac:dyDescent="0.35"/>
    <row r="70453" s="8" customFormat="1" x14ac:dyDescent="0.35"/>
    <row r="70454" s="8" customFormat="1" x14ac:dyDescent="0.35"/>
    <row r="70455" s="8" customFormat="1" x14ac:dyDescent="0.35"/>
    <row r="70456" s="8" customFormat="1" x14ac:dyDescent="0.35"/>
    <row r="70457" s="8" customFormat="1" x14ac:dyDescent="0.35"/>
    <row r="70458" s="8" customFormat="1" x14ac:dyDescent="0.35"/>
    <row r="70459" s="8" customFormat="1" x14ac:dyDescent="0.35"/>
    <row r="70460" s="8" customFormat="1" x14ac:dyDescent="0.35"/>
    <row r="70461" s="8" customFormat="1" x14ac:dyDescent="0.35"/>
    <row r="70462" s="8" customFormat="1" x14ac:dyDescent="0.35"/>
    <row r="70463" s="8" customFormat="1" x14ac:dyDescent="0.35"/>
    <row r="70464" s="8" customFormat="1" x14ac:dyDescent="0.35"/>
    <row r="70465" s="8" customFormat="1" x14ac:dyDescent="0.35"/>
    <row r="70466" s="8" customFormat="1" x14ac:dyDescent="0.35"/>
    <row r="70467" s="8" customFormat="1" x14ac:dyDescent="0.35"/>
    <row r="70468" s="8" customFormat="1" x14ac:dyDescent="0.35"/>
    <row r="70469" s="8" customFormat="1" x14ac:dyDescent="0.35"/>
    <row r="70470" s="8" customFormat="1" x14ac:dyDescent="0.35"/>
    <row r="70471" s="8" customFormat="1" x14ac:dyDescent="0.35"/>
    <row r="70472" s="8" customFormat="1" x14ac:dyDescent="0.35"/>
    <row r="70473" s="8" customFormat="1" x14ac:dyDescent="0.35"/>
    <row r="70474" s="8" customFormat="1" x14ac:dyDescent="0.35"/>
    <row r="70475" s="8" customFormat="1" x14ac:dyDescent="0.35"/>
    <row r="70476" s="8" customFormat="1" x14ac:dyDescent="0.35"/>
    <row r="70477" s="8" customFormat="1" x14ac:dyDescent="0.35"/>
    <row r="70478" s="8" customFormat="1" x14ac:dyDescent="0.35"/>
    <row r="70479" s="8" customFormat="1" x14ac:dyDescent="0.35"/>
    <row r="70480" s="8" customFormat="1" x14ac:dyDescent="0.35"/>
    <row r="70481" s="8" customFormat="1" x14ac:dyDescent="0.35"/>
    <row r="70482" s="8" customFormat="1" x14ac:dyDescent="0.35"/>
    <row r="70483" s="8" customFormat="1" x14ac:dyDescent="0.35"/>
    <row r="70484" s="8" customFormat="1" x14ac:dyDescent="0.35"/>
    <row r="70485" s="8" customFormat="1" x14ac:dyDescent="0.35"/>
    <row r="70486" s="8" customFormat="1" x14ac:dyDescent="0.35"/>
    <row r="70487" s="8" customFormat="1" x14ac:dyDescent="0.35"/>
    <row r="70488" s="8" customFormat="1" x14ac:dyDescent="0.35"/>
    <row r="70489" s="8" customFormat="1" x14ac:dyDescent="0.35"/>
    <row r="70490" s="8" customFormat="1" x14ac:dyDescent="0.35"/>
    <row r="70491" s="8" customFormat="1" x14ac:dyDescent="0.35"/>
    <row r="70492" s="8" customFormat="1" x14ac:dyDescent="0.35"/>
    <row r="70493" s="8" customFormat="1" x14ac:dyDescent="0.35"/>
    <row r="70494" s="8" customFormat="1" x14ac:dyDescent="0.35"/>
    <row r="70495" s="8" customFormat="1" x14ac:dyDescent="0.35"/>
    <row r="70496" s="8" customFormat="1" x14ac:dyDescent="0.35"/>
    <row r="70497" s="8" customFormat="1" x14ac:dyDescent="0.35"/>
    <row r="70498" s="8" customFormat="1" x14ac:dyDescent="0.35"/>
    <row r="70499" s="8" customFormat="1" x14ac:dyDescent="0.35"/>
    <row r="70500" s="8" customFormat="1" x14ac:dyDescent="0.35"/>
    <row r="70501" s="8" customFormat="1" x14ac:dyDescent="0.35"/>
    <row r="70502" s="8" customFormat="1" x14ac:dyDescent="0.35"/>
    <row r="70503" s="8" customFormat="1" x14ac:dyDescent="0.35"/>
    <row r="70504" s="8" customFormat="1" x14ac:dyDescent="0.35"/>
    <row r="70505" s="8" customFormat="1" x14ac:dyDescent="0.35"/>
    <row r="70506" s="8" customFormat="1" x14ac:dyDescent="0.35"/>
    <row r="70507" s="8" customFormat="1" x14ac:dyDescent="0.35"/>
    <row r="70508" s="8" customFormat="1" x14ac:dyDescent="0.35"/>
    <row r="70509" s="8" customFormat="1" x14ac:dyDescent="0.35"/>
    <row r="70510" s="8" customFormat="1" x14ac:dyDescent="0.35"/>
    <row r="70511" s="8" customFormat="1" x14ac:dyDescent="0.35"/>
    <row r="70512" s="8" customFormat="1" x14ac:dyDescent="0.35"/>
    <row r="70513" s="8" customFormat="1" x14ac:dyDescent="0.35"/>
    <row r="70514" s="8" customFormat="1" x14ac:dyDescent="0.35"/>
    <row r="70515" s="8" customFormat="1" x14ac:dyDescent="0.35"/>
    <row r="70516" s="8" customFormat="1" x14ac:dyDescent="0.35"/>
    <row r="70517" s="8" customFormat="1" x14ac:dyDescent="0.35"/>
    <row r="70518" s="8" customFormat="1" x14ac:dyDescent="0.35"/>
    <row r="70519" s="8" customFormat="1" x14ac:dyDescent="0.35"/>
    <row r="70520" s="8" customFormat="1" x14ac:dyDescent="0.35"/>
    <row r="70521" s="8" customFormat="1" x14ac:dyDescent="0.35"/>
    <row r="70522" s="8" customFormat="1" x14ac:dyDescent="0.35"/>
    <row r="70523" s="8" customFormat="1" x14ac:dyDescent="0.35"/>
    <row r="70524" s="8" customFormat="1" x14ac:dyDescent="0.35"/>
    <row r="70525" s="8" customFormat="1" x14ac:dyDescent="0.35"/>
    <row r="70526" s="8" customFormat="1" x14ac:dyDescent="0.35"/>
    <row r="70527" s="8" customFormat="1" x14ac:dyDescent="0.35"/>
    <row r="70528" s="8" customFormat="1" x14ac:dyDescent="0.35"/>
    <row r="70529" s="8" customFormat="1" x14ac:dyDescent="0.35"/>
    <row r="70530" s="8" customFormat="1" x14ac:dyDescent="0.35"/>
    <row r="70531" s="8" customFormat="1" x14ac:dyDescent="0.35"/>
    <row r="70532" s="8" customFormat="1" x14ac:dyDescent="0.35"/>
    <row r="70533" s="8" customFormat="1" x14ac:dyDescent="0.35"/>
    <row r="70534" s="8" customFormat="1" x14ac:dyDescent="0.35"/>
    <row r="70535" s="8" customFormat="1" x14ac:dyDescent="0.35"/>
    <row r="70536" s="8" customFormat="1" x14ac:dyDescent="0.35"/>
    <row r="70537" s="8" customFormat="1" x14ac:dyDescent="0.35"/>
    <row r="70538" s="8" customFormat="1" x14ac:dyDescent="0.35"/>
    <row r="70539" s="8" customFormat="1" x14ac:dyDescent="0.35"/>
    <row r="70540" s="8" customFormat="1" x14ac:dyDescent="0.35"/>
    <row r="70541" s="8" customFormat="1" x14ac:dyDescent="0.35"/>
    <row r="70542" s="8" customFormat="1" x14ac:dyDescent="0.35"/>
    <row r="70543" s="8" customFormat="1" x14ac:dyDescent="0.35"/>
    <row r="70544" s="8" customFormat="1" x14ac:dyDescent="0.35"/>
    <row r="70545" s="8" customFormat="1" x14ac:dyDescent="0.35"/>
    <row r="70546" s="8" customFormat="1" x14ac:dyDescent="0.35"/>
    <row r="70547" s="8" customFormat="1" x14ac:dyDescent="0.35"/>
    <row r="70548" s="8" customFormat="1" x14ac:dyDescent="0.35"/>
    <row r="70549" s="8" customFormat="1" x14ac:dyDescent="0.35"/>
    <row r="70550" s="8" customFormat="1" x14ac:dyDescent="0.35"/>
    <row r="70551" s="8" customFormat="1" x14ac:dyDescent="0.35"/>
    <row r="70552" s="8" customFormat="1" x14ac:dyDescent="0.35"/>
    <row r="70553" s="8" customFormat="1" x14ac:dyDescent="0.35"/>
    <row r="70554" s="8" customFormat="1" x14ac:dyDescent="0.35"/>
    <row r="70555" s="8" customFormat="1" x14ac:dyDescent="0.35"/>
    <row r="70556" s="8" customFormat="1" x14ac:dyDescent="0.35"/>
    <row r="70557" s="8" customFormat="1" x14ac:dyDescent="0.35"/>
    <row r="70558" s="8" customFormat="1" x14ac:dyDescent="0.35"/>
    <row r="70559" s="8" customFormat="1" x14ac:dyDescent="0.35"/>
    <row r="70560" s="8" customFormat="1" x14ac:dyDescent="0.35"/>
    <row r="70561" s="8" customFormat="1" x14ac:dyDescent="0.35"/>
    <row r="70562" s="8" customFormat="1" x14ac:dyDescent="0.35"/>
    <row r="70563" s="8" customFormat="1" x14ac:dyDescent="0.35"/>
    <row r="70564" s="8" customFormat="1" x14ac:dyDescent="0.35"/>
    <row r="70565" s="8" customFormat="1" x14ac:dyDescent="0.35"/>
    <row r="70566" s="8" customFormat="1" x14ac:dyDescent="0.35"/>
    <row r="70567" s="8" customFormat="1" x14ac:dyDescent="0.35"/>
    <row r="70568" s="8" customFormat="1" x14ac:dyDescent="0.35"/>
    <row r="70569" s="8" customFormat="1" x14ac:dyDescent="0.35"/>
    <row r="70570" s="8" customFormat="1" x14ac:dyDescent="0.35"/>
    <row r="70571" s="8" customFormat="1" x14ac:dyDescent="0.35"/>
    <row r="70572" s="8" customFormat="1" x14ac:dyDescent="0.35"/>
    <row r="70573" s="8" customFormat="1" x14ac:dyDescent="0.35"/>
    <row r="70574" s="8" customFormat="1" x14ac:dyDescent="0.35"/>
    <row r="70575" s="8" customFormat="1" x14ac:dyDescent="0.35"/>
    <row r="70576" s="8" customFormat="1" x14ac:dyDescent="0.35"/>
    <row r="70577" s="8" customFormat="1" x14ac:dyDescent="0.35"/>
    <row r="70578" s="8" customFormat="1" x14ac:dyDescent="0.35"/>
    <row r="70579" s="8" customFormat="1" x14ac:dyDescent="0.35"/>
    <row r="70580" s="8" customFormat="1" x14ac:dyDescent="0.35"/>
    <row r="70581" s="8" customFormat="1" x14ac:dyDescent="0.35"/>
    <row r="70582" s="8" customFormat="1" x14ac:dyDescent="0.35"/>
    <row r="70583" s="8" customFormat="1" x14ac:dyDescent="0.35"/>
    <row r="70584" s="8" customFormat="1" x14ac:dyDescent="0.35"/>
    <row r="70585" s="8" customFormat="1" x14ac:dyDescent="0.35"/>
    <row r="70586" s="8" customFormat="1" x14ac:dyDescent="0.35"/>
    <row r="70587" s="8" customFormat="1" x14ac:dyDescent="0.35"/>
    <row r="70588" s="8" customFormat="1" x14ac:dyDescent="0.35"/>
    <row r="70589" s="8" customFormat="1" x14ac:dyDescent="0.35"/>
    <row r="70590" s="8" customFormat="1" x14ac:dyDescent="0.35"/>
    <row r="70591" s="8" customFormat="1" x14ac:dyDescent="0.35"/>
    <row r="70592" s="8" customFormat="1" x14ac:dyDescent="0.35"/>
    <row r="70593" s="8" customFormat="1" x14ac:dyDescent="0.35"/>
    <row r="70594" s="8" customFormat="1" x14ac:dyDescent="0.35"/>
    <row r="70595" s="8" customFormat="1" x14ac:dyDescent="0.35"/>
    <row r="70596" s="8" customFormat="1" x14ac:dyDescent="0.35"/>
    <row r="70597" s="8" customFormat="1" x14ac:dyDescent="0.35"/>
    <row r="70598" s="8" customFormat="1" x14ac:dyDescent="0.35"/>
    <row r="70599" s="8" customFormat="1" x14ac:dyDescent="0.35"/>
    <row r="70600" s="8" customFormat="1" x14ac:dyDescent="0.35"/>
    <row r="70601" s="8" customFormat="1" x14ac:dyDescent="0.35"/>
    <row r="70602" s="8" customFormat="1" x14ac:dyDescent="0.35"/>
    <row r="70603" s="8" customFormat="1" x14ac:dyDescent="0.35"/>
    <row r="70604" s="8" customFormat="1" x14ac:dyDescent="0.35"/>
    <row r="70605" s="8" customFormat="1" x14ac:dyDescent="0.35"/>
    <row r="70606" s="8" customFormat="1" x14ac:dyDescent="0.35"/>
    <row r="70607" s="8" customFormat="1" x14ac:dyDescent="0.35"/>
    <row r="70608" s="8" customFormat="1" x14ac:dyDescent="0.35"/>
    <row r="70609" s="8" customFormat="1" x14ac:dyDescent="0.35"/>
    <row r="70610" s="8" customFormat="1" x14ac:dyDescent="0.35"/>
    <row r="70611" s="8" customFormat="1" x14ac:dyDescent="0.35"/>
    <row r="70612" s="8" customFormat="1" x14ac:dyDescent="0.35"/>
    <row r="70613" s="8" customFormat="1" x14ac:dyDescent="0.35"/>
    <row r="70614" s="8" customFormat="1" x14ac:dyDescent="0.35"/>
    <row r="70615" s="8" customFormat="1" x14ac:dyDescent="0.35"/>
    <row r="70616" s="8" customFormat="1" x14ac:dyDescent="0.35"/>
    <row r="70617" s="8" customFormat="1" x14ac:dyDescent="0.35"/>
    <row r="70618" s="8" customFormat="1" x14ac:dyDescent="0.35"/>
    <row r="70619" s="8" customFormat="1" x14ac:dyDescent="0.35"/>
    <row r="70620" s="8" customFormat="1" x14ac:dyDescent="0.35"/>
    <row r="70621" s="8" customFormat="1" x14ac:dyDescent="0.35"/>
    <row r="70622" s="8" customFormat="1" x14ac:dyDescent="0.35"/>
    <row r="70623" s="8" customFormat="1" x14ac:dyDescent="0.35"/>
    <row r="70624" s="8" customFormat="1" x14ac:dyDescent="0.35"/>
    <row r="70625" s="8" customFormat="1" x14ac:dyDescent="0.35"/>
    <row r="70626" s="8" customFormat="1" x14ac:dyDescent="0.35"/>
    <row r="70627" s="8" customFormat="1" x14ac:dyDescent="0.35"/>
    <row r="70628" s="8" customFormat="1" x14ac:dyDescent="0.35"/>
    <row r="70629" s="8" customFormat="1" x14ac:dyDescent="0.35"/>
    <row r="70630" s="8" customFormat="1" x14ac:dyDescent="0.35"/>
    <row r="70631" s="8" customFormat="1" x14ac:dyDescent="0.35"/>
    <row r="70632" s="8" customFormat="1" x14ac:dyDescent="0.35"/>
    <row r="70633" s="8" customFormat="1" x14ac:dyDescent="0.35"/>
    <row r="70634" s="8" customFormat="1" x14ac:dyDescent="0.35"/>
    <row r="70635" s="8" customFormat="1" x14ac:dyDescent="0.35"/>
    <row r="70636" s="8" customFormat="1" x14ac:dyDescent="0.35"/>
    <row r="70637" s="8" customFormat="1" x14ac:dyDescent="0.35"/>
    <row r="70638" s="8" customFormat="1" x14ac:dyDescent="0.35"/>
    <row r="70639" s="8" customFormat="1" x14ac:dyDescent="0.35"/>
    <row r="70640" s="8" customFormat="1" x14ac:dyDescent="0.35"/>
    <row r="70641" s="8" customFormat="1" x14ac:dyDescent="0.35"/>
    <row r="70642" s="8" customFormat="1" x14ac:dyDescent="0.35"/>
    <row r="70643" s="8" customFormat="1" x14ac:dyDescent="0.35"/>
    <row r="70644" s="8" customFormat="1" x14ac:dyDescent="0.35"/>
    <row r="70645" s="8" customFormat="1" x14ac:dyDescent="0.35"/>
    <row r="70646" s="8" customFormat="1" x14ac:dyDescent="0.35"/>
    <row r="70647" s="8" customFormat="1" x14ac:dyDescent="0.35"/>
    <row r="70648" s="8" customFormat="1" x14ac:dyDescent="0.35"/>
    <row r="70649" s="8" customFormat="1" x14ac:dyDescent="0.35"/>
    <row r="70650" s="8" customFormat="1" x14ac:dyDescent="0.35"/>
    <row r="70651" s="8" customFormat="1" x14ac:dyDescent="0.35"/>
    <row r="70652" s="8" customFormat="1" x14ac:dyDescent="0.35"/>
    <row r="70653" s="8" customFormat="1" x14ac:dyDescent="0.35"/>
    <row r="70654" s="8" customFormat="1" x14ac:dyDescent="0.35"/>
    <row r="70655" s="8" customFormat="1" x14ac:dyDescent="0.35"/>
    <row r="70656" s="8" customFormat="1" x14ac:dyDescent="0.35"/>
    <row r="70657" s="8" customFormat="1" x14ac:dyDescent="0.35"/>
    <row r="70658" s="8" customFormat="1" x14ac:dyDescent="0.35"/>
    <row r="70659" s="8" customFormat="1" x14ac:dyDescent="0.35"/>
    <row r="70660" s="8" customFormat="1" x14ac:dyDescent="0.35"/>
    <row r="70661" s="8" customFormat="1" x14ac:dyDescent="0.35"/>
    <row r="70662" s="8" customFormat="1" x14ac:dyDescent="0.35"/>
    <row r="70663" s="8" customFormat="1" x14ac:dyDescent="0.35"/>
    <row r="70664" s="8" customFormat="1" x14ac:dyDescent="0.35"/>
    <row r="70665" s="8" customFormat="1" x14ac:dyDescent="0.35"/>
    <row r="70666" s="8" customFormat="1" x14ac:dyDescent="0.35"/>
    <row r="70667" s="8" customFormat="1" x14ac:dyDescent="0.35"/>
    <row r="70668" s="8" customFormat="1" x14ac:dyDescent="0.35"/>
    <row r="70669" s="8" customFormat="1" x14ac:dyDescent="0.35"/>
    <row r="70670" s="8" customFormat="1" x14ac:dyDescent="0.35"/>
    <row r="70671" s="8" customFormat="1" x14ac:dyDescent="0.35"/>
    <row r="70672" s="8" customFormat="1" x14ac:dyDescent="0.35"/>
    <row r="70673" s="8" customFormat="1" x14ac:dyDescent="0.35"/>
    <row r="70674" s="8" customFormat="1" x14ac:dyDescent="0.35"/>
    <row r="70675" s="8" customFormat="1" x14ac:dyDescent="0.35"/>
    <row r="70676" s="8" customFormat="1" x14ac:dyDescent="0.35"/>
    <row r="70677" s="8" customFormat="1" x14ac:dyDescent="0.35"/>
    <row r="70678" s="8" customFormat="1" x14ac:dyDescent="0.35"/>
    <row r="70679" s="8" customFormat="1" x14ac:dyDescent="0.35"/>
    <row r="70680" s="8" customFormat="1" x14ac:dyDescent="0.35"/>
    <row r="70681" s="8" customFormat="1" x14ac:dyDescent="0.35"/>
    <row r="70682" s="8" customFormat="1" x14ac:dyDescent="0.35"/>
    <row r="70683" s="8" customFormat="1" x14ac:dyDescent="0.35"/>
    <row r="70684" s="8" customFormat="1" x14ac:dyDescent="0.35"/>
    <row r="70685" s="8" customFormat="1" x14ac:dyDescent="0.35"/>
    <row r="70686" s="8" customFormat="1" x14ac:dyDescent="0.35"/>
    <row r="70687" s="8" customFormat="1" x14ac:dyDescent="0.35"/>
    <row r="70688" s="8" customFormat="1" x14ac:dyDescent="0.35"/>
    <row r="70689" s="8" customFormat="1" x14ac:dyDescent="0.35"/>
    <row r="70690" s="8" customFormat="1" x14ac:dyDescent="0.35"/>
    <row r="70691" s="8" customFormat="1" x14ac:dyDescent="0.35"/>
    <row r="70692" s="8" customFormat="1" x14ac:dyDescent="0.35"/>
    <row r="70693" s="8" customFormat="1" x14ac:dyDescent="0.35"/>
    <row r="70694" s="8" customFormat="1" x14ac:dyDescent="0.35"/>
    <row r="70695" s="8" customFormat="1" x14ac:dyDescent="0.35"/>
    <row r="70696" s="8" customFormat="1" x14ac:dyDescent="0.35"/>
    <row r="70697" s="8" customFormat="1" x14ac:dyDescent="0.35"/>
    <row r="70698" s="8" customFormat="1" x14ac:dyDescent="0.35"/>
    <row r="70699" s="8" customFormat="1" x14ac:dyDescent="0.35"/>
    <row r="70700" s="8" customFormat="1" x14ac:dyDescent="0.35"/>
    <row r="70701" s="8" customFormat="1" x14ac:dyDescent="0.35"/>
    <row r="70702" s="8" customFormat="1" x14ac:dyDescent="0.35"/>
    <row r="70703" s="8" customFormat="1" x14ac:dyDescent="0.35"/>
    <row r="70704" s="8" customFormat="1" x14ac:dyDescent="0.35"/>
    <row r="70705" s="8" customFormat="1" x14ac:dyDescent="0.35"/>
    <row r="70706" s="8" customFormat="1" x14ac:dyDescent="0.35"/>
    <row r="70707" s="8" customFormat="1" x14ac:dyDescent="0.35"/>
    <row r="70708" s="8" customFormat="1" x14ac:dyDescent="0.35"/>
    <row r="70709" s="8" customFormat="1" x14ac:dyDescent="0.35"/>
    <row r="70710" s="8" customFormat="1" x14ac:dyDescent="0.35"/>
    <row r="70711" s="8" customFormat="1" x14ac:dyDescent="0.35"/>
    <row r="70712" s="8" customFormat="1" x14ac:dyDescent="0.35"/>
    <row r="70713" s="8" customFormat="1" x14ac:dyDescent="0.35"/>
    <row r="70714" s="8" customFormat="1" x14ac:dyDescent="0.35"/>
    <row r="70715" s="8" customFormat="1" x14ac:dyDescent="0.35"/>
    <row r="70716" s="8" customFormat="1" x14ac:dyDescent="0.35"/>
    <row r="70717" s="8" customFormat="1" x14ac:dyDescent="0.35"/>
    <row r="70718" s="8" customFormat="1" x14ac:dyDescent="0.35"/>
    <row r="70719" s="8" customFormat="1" x14ac:dyDescent="0.35"/>
    <row r="70720" s="8" customFormat="1" x14ac:dyDescent="0.35"/>
    <row r="70721" s="8" customFormat="1" x14ac:dyDescent="0.35"/>
    <row r="70722" s="8" customFormat="1" x14ac:dyDescent="0.35"/>
    <row r="70723" s="8" customFormat="1" x14ac:dyDescent="0.35"/>
    <row r="70724" s="8" customFormat="1" x14ac:dyDescent="0.35"/>
    <row r="70725" s="8" customFormat="1" x14ac:dyDescent="0.35"/>
    <row r="70726" s="8" customFormat="1" x14ac:dyDescent="0.35"/>
    <row r="70727" s="8" customFormat="1" x14ac:dyDescent="0.35"/>
    <row r="70728" s="8" customFormat="1" x14ac:dyDescent="0.35"/>
    <row r="70729" s="8" customFormat="1" x14ac:dyDescent="0.35"/>
    <row r="70730" s="8" customFormat="1" x14ac:dyDescent="0.35"/>
    <row r="70731" s="8" customFormat="1" x14ac:dyDescent="0.35"/>
    <row r="70732" s="8" customFormat="1" x14ac:dyDescent="0.35"/>
    <row r="70733" s="8" customFormat="1" x14ac:dyDescent="0.35"/>
    <row r="70734" s="8" customFormat="1" x14ac:dyDescent="0.35"/>
    <row r="70735" s="8" customFormat="1" x14ac:dyDescent="0.35"/>
    <row r="70736" s="8" customFormat="1" x14ac:dyDescent="0.35"/>
    <row r="70737" s="8" customFormat="1" x14ac:dyDescent="0.35"/>
    <row r="70738" s="8" customFormat="1" x14ac:dyDescent="0.35"/>
    <row r="70739" s="8" customFormat="1" x14ac:dyDescent="0.35"/>
    <row r="70740" s="8" customFormat="1" x14ac:dyDescent="0.35"/>
    <row r="70741" s="8" customFormat="1" x14ac:dyDescent="0.35"/>
    <row r="70742" s="8" customFormat="1" x14ac:dyDescent="0.35"/>
    <row r="70743" s="8" customFormat="1" x14ac:dyDescent="0.35"/>
    <row r="70744" s="8" customFormat="1" x14ac:dyDescent="0.35"/>
    <row r="70745" s="8" customFormat="1" x14ac:dyDescent="0.35"/>
    <row r="70746" s="8" customFormat="1" x14ac:dyDescent="0.35"/>
    <row r="70747" s="8" customFormat="1" x14ac:dyDescent="0.35"/>
    <row r="70748" s="8" customFormat="1" x14ac:dyDescent="0.35"/>
    <row r="70749" s="8" customFormat="1" x14ac:dyDescent="0.35"/>
    <row r="70750" s="8" customFormat="1" x14ac:dyDescent="0.35"/>
    <row r="70751" s="8" customFormat="1" x14ac:dyDescent="0.35"/>
    <row r="70752" s="8" customFormat="1" x14ac:dyDescent="0.35"/>
    <row r="70753" s="8" customFormat="1" x14ac:dyDescent="0.35"/>
    <row r="70754" s="8" customFormat="1" x14ac:dyDescent="0.35"/>
    <row r="70755" s="8" customFormat="1" x14ac:dyDescent="0.35"/>
    <row r="70756" s="8" customFormat="1" x14ac:dyDescent="0.35"/>
    <row r="70757" s="8" customFormat="1" x14ac:dyDescent="0.35"/>
    <row r="70758" s="8" customFormat="1" x14ac:dyDescent="0.35"/>
    <row r="70759" s="8" customFormat="1" x14ac:dyDescent="0.35"/>
    <row r="70760" s="8" customFormat="1" x14ac:dyDescent="0.35"/>
    <row r="70761" s="8" customFormat="1" x14ac:dyDescent="0.35"/>
    <row r="70762" s="8" customFormat="1" x14ac:dyDescent="0.35"/>
    <row r="70763" s="8" customFormat="1" x14ac:dyDescent="0.35"/>
    <row r="70764" s="8" customFormat="1" x14ac:dyDescent="0.35"/>
    <row r="70765" s="8" customFormat="1" x14ac:dyDescent="0.35"/>
    <row r="70766" s="8" customFormat="1" x14ac:dyDescent="0.35"/>
    <row r="70767" s="8" customFormat="1" x14ac:dyDescent="0.35"/>
    <row r="70768" s="8" customFormat="1" x14ac:dyDescent="0.35"/>
    <row r="70769" s="8" customFormat="1" x14ac:dyDescent="0.35"/>
    <row r="70770" s="8" customFormat="1" x14ac:dyDescent="0.35"/>
    <row r="70771" s="8" customFormat="1" x14ac:dyDescent="0.35"/>
    <row r="70772" s="8" customFormat="1" x14ac:dyDescent="0.35"/>
    <row r="70773" s="8" customFormat="1" x14ac:dyDescent="0.35"/>
    <row r="70774" s="8" customFormat="1" x14ac:dyDescent="0.35"/>
    <row r="70775" s="8" customFormat="1" x14ac:dyDescent="0.35"/>
    <row r="70776" s="8" customFormat="1" x14ac:dyDescent="0.35"/>
    <row r="70777" s="8" customFormat="1" x14ac:dyDescent="0.35"/>
    <row r="70778" s="8" customFormat="1" x14ac:dyDescent="0.35"/>
    <row r="70779" s="8" customFormat="1" x14ac:dyDescent="0.35"/>
    <row r="70780" s="8" customFormat="1" x14ac:dyDescent="0.35"/>
    <row r="70781" s="8" customFormat="1" x14ac:dyDescent="0.35"/>
    <row r="70782" s="8" customFormat="1" x14ac:dyDescent="0.35"/>
    <row r="70783" s="8" customFormat="1" x14ac:dyDescent="0.35"/>
    <row r="70784" s="8" customFormat="1" x14ac:dyDescent="0.35"/>
    <row r="70785" s="8" customFormat="1" x14ac:dyDescent="0.35"/>
    <row r="70786" s="8" customFormat="1" x14ac:dyDescent="0.35"/>
    <row r="70787" s="8" customFormat="1" x14ac:dyDescent="0.35"/>
    <row r="70788" s="8" customFormat="1" x14ac:dyDescent="0.35"/>
    <row r="70789" s="8" customFormat="1" x14ac:dyDescent="0.35"/>
    <row r="70790" s="8" customFormat="1" x14ac:dyDescent="0.35"/>
    <row r="70791" s="8" customFormat="1" x14ac:dyDescent="0.35"/>
    <row r="70792" s="8" customFormat="1" x14ac:dyDescent="0.35"/>
    <row r="70793" s="8" customFormat="1" x14ac:dyDescent="0.35"/>
    <row r="70794" s="8" customFormat="1" x14ac:dyDescent="0.35"/>
    <row r="70795" s="8" customFormat="1" x14ac:dyDescent="0.35"/>
    <row r="70796" s="8" customFormat="1" x14ac:dyDescent="0.35"/>
    <row r="70797" s="8" customFormat="1" x14ac:dyDescent="0.35"/>
    <row r="70798" s="8" customFormat="1" x14ac:dyDescent="0.35"/>
    <row r="70799" s="8" customFormat="1" x14ac:dyDescent="0.35"/>
    <row r="70800" s="8" customFormat="1" x14ac:dyDescent="0.35"/>
    <row r="70801" s="8" customFormat="1" x14ac:dyDescent="0.35"/>
    <row r="70802" s="8" customFormat="1" x14ac:dyDescent="0.35"/>
    <row r="70803" s="8" customFormat="1" x14ac:dyDescent="0.35"/>
    <row r="70804" s="8" customFormat="1" x14ac:dyDescent="0.35"/>
    <row r="70805" s="8" customFormat="1" x14ac:dyDescent="0.35"/>
    <row r="70806" s="8" customFormat="1" x14ac:dyDescent="0.35"/>
    <row r="70807" s="8" customFormat="1" x14ac:dyDescent="0.35"/>
    <row r="70808" s="8" customFormat="1" x14ac:dyDescent="0.35"/>
    <row r="70809" s="8" customFormat="1" x14ac:dyDescent="0.35"/>
    <row r="70810" s="8" customFormat="1" x14ac:dyDescent="0.35"/>
    <row r="70811" s="8" customFormat="1" x14ac:dyDescent="0.35"/>
    <row r="70812" s="8" customFormat="1" x14ac:dyDescent="0.35"/>
    <row r="70813" s="8" customFormat="1" x14ac:dyDescent="0.35"/>
    <row r="70814" s="8" customFormat="1" x14ac:dyDescent="0.35"/>
    <row r="70815" s="8" customFormat="1" x14ac:dyDescent="0.35"/>
    <row r="70816" s="8" customFormat="1" x14ac:dyDescent="0.35"/>
    <row r="70817" s="8" customFormat="1" x14ac:dyDescent="0.35"/>
    <row r="70818" s="8" customFormat="1" x14ac:dyDescent="0.35"/>
    <row r="70819" s="8" customFormat="1" x14ac:dyDescent="0.35"/>
    <row r="70820" s="8" customFormat="1" x14ac:dyDescent="0.35"/>
    <row r="70821" s="8" customFormat="1" x14ac:dyDescent="0.35"/>
    <row r="70822" s="8" customFormat="1" x14ac:dyDescent="0.35"/>
    <row r="70823" s="8" customFormat="1" x14ac:dyDescent="0.35"/>
    <row r="70824" s="8" customFormat="1" x14ac:dyDescent="0.35"/>
    <row r="70825" s="8" customFormat="1" x14ac:dyDescent="0.35"/>
    <row r="70826" s="8" customFormat="1" x14ac:dyDescent="0.35"/>
    <row r="70827" s="8" customFormat="1" x14ac:dyDescent="0.35"/>
    <row r="70828" s="8" customFormat="1" x14ac:dyDescent="0.35"/>
    <row r="70829" s="8" customFormat="1" x14ac:dyDescent="0.35"/>
    <row r="70830" s="8" customFormat="1" x14ac:dyDescent="0.35"/>
    <row r="70831" s="8" customFormat="1" x14ac:dyDescent="0.35"/>
    <row r="70832" s="8" customFormat="1" x14ac:dyDescent="0.35"/>
    <row r="70833" s="8" customFormat="1" x14ac:dyDescent="0.35"/>
    <row r="70834" s="8" customFormat="1" x14ac:dyDescent="0.35"/>
    <row r="70835" s="8" customFormat="1" x14ac:dyDescent="0.35"/>
    <row r="70836" s="8" customFormat="1" x14ac:dyDescent="0.35"/>
    <row r="70837" s="8" customFormat="1" x14ac:dyDescent="0.35"/>
    <row r="70838" s="8" customFormat="1" x14ac:dyDescent="0.35"/>
    <row r="70839" s="8" customFormat="1" x14ac:dyDescent="0.35"/>
    <row r="70840" s="8" customFormat="1" x14ac:dyDescent="0.35"/>
    <row r="70841" s="8" customFormat="1" x14ac:dyDescent="0.35"/>
    <row r="70842" s="8" customFormat="1" x14ac:dyDescent="0.35"/>
    <row r="70843" s="8" customFormat="1" x14ac:dyDescent="0.35"/>
    <row r="70844" s="8" customFormat="1" x14ac:dyDescent="0.35"/>
    <row r="70845" s="8" customFormat="1" x14ac:dyDescent="0.35"/>
    <row r="70846" s="8" customFormat="1" x14ac:dyDescent="0.35"/>
    <row r="70847" s="8" customFormat="1" x14ac:dyDescent="0.35"/>
    <row r="70848" s="8" customFormat="1" x14ac:dyDescent="0.35"/>
    <row r="70849" s="8" customFormat="1" x14ac:dyDescent="0.35"/>
    <row r="70850" s="8" customFormat="1" x14ac:dyDescent="0.35"/>
    <row r="70851" s="8" customFormat="1" x14ac:dyDescent="0.35"/>
    <row r="70852" s="8" customFormat="1" x14ac:dyDescent="0.35"/>
    <row r="70853" s="8" customFormat="1" x14ac:dyDescent="0.35"/>
    <row r="70854" s="8" customFormat="1" x14ac:dyDescent="0.35"/>
    <row r="70855" s="8" customFormat="1" x14ac:dyDescent="0.35"/>
    <row r="70856" s="8" customFormat="1" x14ac:dyDescent="0.35"/>
    <row r="70857" s="8" customFormat="1" x14ac:dyDescent="0.35"/>
    <row r="70858" s="8" customFormat="1" x14ac:dyDescent="0.35"/>
    <row r="70859" s="8" customFormat="1" x14ac:dyDescent="0.35"/>
    <row r="70860" s="8" customFormat="1" x14ac:dyDescent="0.35"/>
    <row r="70861" s="8" customFormat="1" x14ac:dyDescent="0.35"/>
    <row r="70862" s="8" customFormat="1" x14ac:dyDescent="0.35"/>
    <row r="70863" s="8" customFormat="1" x14ac:dyDescent="0.35"/>
    <row r="70864" s="8" customFormat="1" x14ac:dyDescent="0.35"/>
    <row r="70865" s="8" customFormat="1" x14ac:dyDescent="0.35"/>
    <row r="70866" s="8" customFormat="1" x14ac:dyDescent="0.35"/>
    <row r="70867" s="8" customFormat="1" x14ac:dyDescent="0.35"/>
    <row r="70868" s="8" customFormat="1" x14ac:dyDescent="0.35"/>
    <row r="70869" s="8" customFormat="1" x14ac:dyDescent="0.35"/>
    <row r="70870" s="8" customFormat="1" x14ac:dyDescent="0.35"/>
    <row r="70871" s="8" customFormat="1" x14ac:dyDescent="0.35"/>
    <row r="70872" s="8" customFormat="1" x14ac:dyDescent="0.35"/>
    <row r="70873" s="8" customFormat="1" x14ac:dyDescent="0.35"/>
    <row r="70874" s="8" customFormat="1" x14ac:dyDescent="0.35"/>
    <row r="70875" s="8" customFormat="1" x14ac:dyDescent="0.35"/>
    <row r="70876" s="8" customFormat="1" x14ac:dyDescent="0.35"/>
    <row r="70877" s="8" customFormat="1" x14ac:dyDescent="0.35"/>
    <row r="70878" s="8" customFormat="1" x14ac:dyDescent="0.35"/>
    <row r="70879" s="8" customFormat="1" x14ac:dyDescent="0.35"/>
    <row r="70880" s="8" customFormat="1" x14ac:dyDescent="0.35"/>
    <row r="70881" s="8" customFormat="1" x14ac:dyDescent="0.35"/>
    <row r="70882" s="8" customFormat="1" x14ac:dyDescent="0.35"/>
    <row r="70883" s="8" customFormat="1" x14ac:dyDescent="0.35"/>
    <row r="70884" s="8" customFormat="1" x14ac:dyDescent="0.35"/>
    <row r="70885" s="8" customFormat="1" x14ac:dyDescent="0.35"/>
    <row r="70886" s="8" customFormat="1" x14ac:dyDescent="0.35"/>
    <row r="70887" s="8" customFormat="1" x14ac:dyDescent="0.35"/>
    <row r="70888" s="8" customFormat="1" x14ac:dyDescent="0.35"/>
    <row r="70889" s="8" customFormat="1" x14ac:dyDescent="0.35"/>
    <row r="70890" s="8" customFormat="1" x14ac:dyDescent="0.35"/>
    <row r="70891" s="8" customFormat="1" x14ac:dyDescent="0.35"/>
    <row r="70892" s="8" customFormat="1" x14ac:dyDescent="0.35"/>
    <row r="70893" s="8" customFormat="1" x14ac:dyDescent="0.35"/>
    <row r="70894" s="8" customFormat="1" x14ac:dyDescent="0.35"/>
    <row r="70895" s="8" customFormat="1" x14ac:dyDescent="0.35"/>
    <row r="70896" s="8" customFormat="1" x14ac:dyDescent="0.35"/>
    <row r="70897" s="8" customFormat="1" x14ac:dyDescent="0.35"/>
    <row r="70898" s="8" customFormat="1" x14ac:dyDescent="0.35"/>
    <row r="70899" s="8" customFormat="1" x14ac:dyDescent="0.35"/>
    <row r="70900" s="8" customFormat="1" x14ac:dyDescent="0.35"/>
    <row r="70901" s="8" customFormat="1" x14ac:dyDescent="0.35"/>
    <row r="70902" s="8" customFormat="1" x14ac:dyDescent="0.35"/>
    <row r="70903" s="8" customFormat="1" x14ac:dyDescent="0.35"/>
    <row r="70904" s="8" customFormat="1" x14ac:dyDescent="0.35"/>
    <row r="70905" s="8" customFormat="1" x14ac:dyDescent="0.35"/>
    <row r="70906" s="8" customFormat="1" x14ac:dyDescent="0.35"/>
    <row r="70907" s="8" customFormat="1" x14ac:dyDescent="0.35"/>
    <row r="70908" s="8" customFormat="1" x14ac:dyDescent="0.35"/>
    <row r="70909" s="8" customFormat="1" x14ac:dyDescent="0.35"/>
    <row r="70910" s="8" customFormat="1" x14ac:dyDescent="0.35"/>
    <row r="70911" s="8" customFormat="1" x14ac:dyDescent="0.35"/>
    <row r="70912" s="8" customFormat="1" x14ac:dyDescent="0.35"/>
    <row r="70913" s="8" customFormat="1" x14ac:dyDescent="0.35"/>
    <row r="70914" s="8" customFormat="1" x14ac:dyDescent="0.35"/>
    <row r="70915" s="8" customFormat="1" x14ac:dyDescent="0.35"/>
    <row r="70916" s="8" customFormat="1" x14ac:dyDescent="0.35"/>
    <row r="70917" s="8" customFormat="1" x14ac:dyDescent="0.35"/>
    <row r="70918" s="8" customFormat="1" x14ac:dyDescent="0.35"/>
    <row r="70919" s="8" customFormat="1" x14ac:dyDescent="0.35"/>
    <row r="70920" s="8" customFormat="1" x14ac:dyDescent="0.35"/>
    <row r="70921" s="8" customFormat="1" x14ac:dyDescent="0.35"/>
    <row r="70922" s="8" customFormat="1" x14ac:dyDescent="0.35"/>
    <row r="70923" s="8" customFormat="1" x14ac:dyDescent="0.35"/>
    <row r="70924" s="8" customFormat="1" x14ac:dyDescent="0.35"/>
    <row r="70925" s="8" customFormat="1" x14ac:dyDescent="0.35"/>
    <row r="70926" s="8" customFormat="1" x14ac:dyDescent="0.35"/>
    <row r="70927" s="8" customFormat="1" x14ac:dyDescent="0.35"/>
    <row r="70928" s="8" customFormat="1" x14ac:dyDescent="0.35"/>
    <row r="70929" s="8" customFormat="1" x14ac:dyDescent="0.35"/>
    <row r="70930" s="8" customFormat="1" x14ac:dyDescent="0.35"/>
    <row r="70931" s="8" customFormat="1" x14ac:dyDescent="0.35"/>
    <row r="70932" s="8" customFormat="1" x14ac:dyDescent="0.35"/>
    <row r="70933" s="8" customFormat="1" x14ac:dyDescent="0.35"/>
    <row r="70934" s="8" customFormat="1" x14ac:dyDescent="0.35"/>
    <row r="70935" s="8" customFormat="1" x14ac:dyDescent="0.35"/>
    <row r="70936" s="8" customFormat="1" x14ac:dyDescent="0.35"/>
    <row r="70937" s="8" customFormat="1" x14ac:dyDescent="0.35"/>
    <row r="70938" s="8" customFormat="1" x14ac:dyDescent="0.35"/>
    <row r="70939" s="8" customFormat="1" x14ac:dyDescent="0.35"/>
    <row r="70940" s="8" customFormat="1" x14ac:dyDescent="0.35"/>
    <row r="70941" s="8" customFormat="1" x14ac:dyDescent="0.35"/>
    <row r="70942" s="8" customFormat="1" x14ac:dyDescent="0.35"/>
    <row r="70943" s="8" customFormat="1" x14ac:dyDescent="0.35"/>
    <row r="70944" s="8" customFormat="1" x14ac:dyDescent="0.35"/>
    <row r="70945" s="8" customFormat="1" x14ac:dyDescent="0.35"/>
    <row r="70946" s="8" customFormat="1" x14ac:dyDescent="0.35"/>
    <row r="70947" s="8" customFormat="1" x14ac:dyDescent="0.35"/>
    <row r="70948" s="8" customFormat="1" x14ac:dyDescent="0.35"/>
    <row r="70949" s="8" customFormat="1" x14ac:dyDescent="0.35"/>
    <row r="70950" s="8" customFormat="1" x14ac:dyDescent="0.35"/>
    <row r="70951" s="8" customFormat="1" x14ac:dyDescent="0.35"/>
    <row r="70952" s="8" customFormat="1" x14ac:dyDescent="0.35"/>
    <row r="70953" s="8" customFormat="1" x14ac:dyDescent="0.35"/>
    <row r="70954" s="8" customFormat="1" x14ac:dyDescent="0.35"/>
    <row r="70955" s="8" customFormat="1" x14ac:dyDescent="0.35"/>
    <row r="70956" s="8" customFormat="1" x14ac:dyDescent="0.35"/>
    <row r="70957" s="8" customFormat="1" x14ac:dyDescent="0.35"/>
    <row r="70958" s="8" customFormat="1" x14ac:dyDescent="0.35"/>
    <row r="70959" s="8" customFormat="1" x14ac:dyDescent="0.35"/>
    <row r="70960" s="8" customFormat="1" x14ac:dyDescent="0.35"/>
    <row r="70961" s="8" customFormat="1" x14ac:dyDescent="0.35"/>
    <row r="70962" s="8" customFormat="1" x14ac:dyDescent="0.35"/>
    <row r="70963" s="8" customFormat="1" x14ac:dyDescent="0.35"/>
    <row r="70964" s="8" customFormat="1" x14ac:dyDescent="0.35"/>
    <row r="70965" s="8" customFormat="1" x14ac:dyDescent="0.35"/>
    <row r="70966" s="8" customFormat="1" x14ac:dyDescent="0.35"/>
    <row r="70967" s="8" customFormat="1" x14ac:dyDescent="0.35"/>
    <row r="70968" s="8" customFormat="1" x14ac:dyDescent="0.35"/>
    <row r="70969" s="8" customFormat="1" x14ac:dyDescent="0.35"/>
    <row r="70970" s="8" customFormat="1" x14ac:dyDescent="0.35"/>
    <row r="70971" s="8" customFormat="1" x14ac:dyDescent="0.35"/>
    <row r="70972" s="8" customFormat="1" x14ac:dyDescent="0.35"/>
    <row r="70973" s="8" customFormat="1" x14ac:dyDescent="0.35"/>
    <row r="70974" s="8" customFormat="1" x14ac:dyDescent="0.35"/>
    <row r="70975" s="8" customFormat="1" x14ac:dyDescent="0.35"/>
    <row r="70976" s="8" customFormat="1" x14ac:dyDescent="0.35"/>
    <row r="70977" s="8" customFormat="1" x14ac:dyDescent="0.35"/>
    <row r="70978" s="8" customFormat="1" x14ac:dyDescent="0.35"/>
    <row r="70979" s="8" customFormat="1" x14ac:dyDescent="0.35"/>
    <row r="70980" s="8" customFormat="1" x14ac:dyDescent="0.35"/>
    <row r="70981" s="8" customFormat="1" x14ac:dyDescent="0.35"/>
    <row r="70982" s="8" customFormat="1" x14ac:dyDescent="0.35"/>
    <row r="70983" s="8" customFormat="1" x14ac:dyDescent="0.35"/>
    <row r="70984" s="8" customFormat="1" x14ac:dyDescent="0.35"/>
    <row r="70985" s="8" customFormat="1" x14ac:dyDescent="0.35"/>
    <row r="70986" s="8" customFormat="1" x14ac:dyDescent="0.35"/>
    <row r="70987" s="8" customFormat="1" x14ac:dyDescent="0.35"/>
    <row r="70988" s="8" customFormat="1" x14ac:dyDescent="0.35"/>
    <row r="70989" s="8" customFormat="1" x14ac:dyDescent="0.35"/>
    <row r="70990" s="8" customFormat="1" x14ac:dyDescent="0.35"/>
    <row r="70991" s="8" customFormat="1" x14ac:dyDescent="0.35"/>
    <row r="70992" s="8" customFormat="1" x14ac:dyDescent="0.35"/>
    <row r="70993" s="8" customFormat="1" x14ac:dyDescent="0.35"/>
    <row r="70994" s="8" customFormat="1" x14ac:dyDescent="0.35"/>
    <row r="70995" s="8" customFormat="1" x14ac:dyDescent="0.35"/>
    <row r="70996" s="8" customFormat="1" x14ac:dyDescent="0.35"/>
    <row r="70997" s="8" customFormat="1" x14ac:dyDescent="0.35"/>
    <row r="70998" s="8" customFormat="1" x14ac:dyDescent="0.35"/>
    <row r="70999" s="8" customFormat="1" x14ac:dyDescent="0.35"/>
    <row r="71000" s="8" customFormat="1" x14ac:dyDescent="0.35"/>
    <row r="71001" s="8" customFormat="1" x14ac:dyDescent="0.35"/>
    <row r="71002" s="8" customFormat="1" x14ac:dyDescent="0.35"/>
    <row r="71003" s="8" customFormat="1" x14ac:dyDescent="0.35"/>
    <row r="71004" s="8" customFormat="1" x14ac:dyDescent="0.35"/>
    <row r="71005" s="8" customFormat="1" x14ac:dyDescent="0.35"/>
    <row r="71006" s="8" customFormat="1" x14ac:dyDescent="0.35"/>
    <row r="71007" s="8" customFormat="1" x14ac:dyDescent="0.35"/>
    <row r="71008" s="8" customFormat="1" x14ac:dyDescent="0.35"/>
    <row r="71009" s="8" customFormat="1" x14ac:dyDescent="0.35"/>
    <row r="71010" s="8" customFormat="1" x14ac:dyDescent="0.35"/>
    <row r="71011" s="8" customFormat="1" x14ac:dyDescent="0.35"/>
    <row r="71012" s="8" customFormat="1" x14ac:dyDescent="0.35"/>
    <row r="71013" s="8" customFormat="1" x14ac:dyDescent="0.35"/>
    <row r="71014" s="8" customFormat="1" x14ac:dyDescent="0.35"/>
    <row r="71015" s="8" customFormat="1" x14ac:dyDescent="0.35"/>
    <row r="71016" s="8" customFormat="1" x14ac:dyDescent="0.35"/>
    <row r="71017" s="8" customFormat="1" x14ac:dyDescent="0.35"/>
    <row r="71018" s="8" customFormat="1" x14ac:dyDescent="0.35"/>
    <row r="71019" s="8" customFormat="1" x14ac:dyDescent="0.35"/>
    <row r="71020" s="8" customFormat="1" x14ac:dyDescent="0.35"/>
    <row r="71021" s="8" customFormat="1" x14ac:dyDescent="0.35"/>
    <row r="71022" s="8" customFormat="1" x14ac:dyDescent="0.35"/>
    <row r="71023" s="8" customFormat="1" x14ac:dyDescent="0.35"/>
    <row r="71024" s="8" customFormat="1" x14ac:dyDescent="0.35"/>
    <row r="71025" s="8" customFormat="1" x14ac:dyDescent="0.35"/>
    <row r="71026" s="8" customFormat="1" x14ac:dyDescent="0.35"/>
    <row r="71027" s="8" customFormat="1" x14ac:dyDescent="0.35"/>
    <row r="71028" s="8" customFormat="1" x14ac:dyDescent="0.35"/>
    <row r="71029" s="8" customFormat="1" x14ac:dyDescent="0.35"/>
    <row r="71030" s="8" customFormat="1" x14ac:dyDescent="0.35"/>
    <row r="71031" s="8" customFormat="1" x14ac:dyDescent="0.35"/>
    <row r="71032" s="8" customFormat="1" x14ac:dyDescent="0.35"/>
    <row r="71033" s="8" customFormat="1" x14ac:dyDescent="0.35"/>
    <row r="71034" s="8" customFormat="1" x14ac:dyDescent="0.35"/>
    <row r="71035" s="8" customFormat="1" x14ac:dyDescent="0.35"/>
    <row r="71036" s="8" customFormat="1" x14ac:dyDescent="0.35"/>
    <row r="71037" s="8" customFormat="1" x14ac:dyDescent="0.35"/>
    <row r="71038" s="8" customFormat="1" x14ac:dyDescent="0.35"/>
    <row r="71039" s="8" customFormat="1" x14ac:dyDescent="0.35"/>
    <row r="71040" s="8" customFormat="1" x14ac:dyDescent="0.35"/>
    <row r="71041" s="8" customFormat="1" x14ac:dyDescent="0.35"/>
    <row r="71042" s="8" customFormat="1" x14ac:dyDescent="0.35"/>
    <row r="71043" s="8" customFormat="1" x14ac:dyDescent="0.35"/>
    <row r="71044" s="8" customFormat="1" x14ac:dyDescent="0.35"/>
    <row r="71045" s="8" customFormat="1" x14ac:dyDescent="0.35"/>
    <row r="71046" s="8" customFormat="1" x14ac:dyDescent="0.35"/>
    <row r="71047" s="8" customFormat="1" x14ac:dyDescent="0.35"/>
    <row r="71048" s="8" customFormat="1" x14ac:dyDescent="0.35"/>
    <row r="71049" s="8" customFormat="1" x14ac:dyDescent="0.35"/>
    <row r="71050" s="8" customFormat="1" x14ac:dyDescent="0.35"/>
    <row r="71051" s="8" customFormat="1" x14ac:dyDescent="0.35"/>
    <row r="71052" s="8" customFormat="1" x14ac:dyDescent="0.35"/>
    <row r="71053" s="8" customFormat="1" x14ac:dyDescent="0.35"/>
    <row r="71054" s="8" customFormat="1" x14ac:dyDescent="0.35"/>
    <row r="71055" s="8" customFormat="1" x14ac:dyDescent="0.35"/>
    <row r="71056" s="8" customFormat="1" x14ac:dyDescent="0.35"/>
    <row r="71057" s="8" customFormat="1" x14ac:dyDescent="0.35"/>
    <row r="71058" s="8" customFormat="1" x14ac:dyDescent="0.35"/>
    <row r="71059" s="8" customFormat="1" x14ac:dyDescent="0.35"/>
    <row r="71060" s="8" customFormat="1" x14ac:dyDescent="0.35"/>
    <row r="71061" s="8" customFormat="1" x14ac:dyDescent="0.35"/>
    <row r="71062" s="8" customFormat="1" x14ac:dyDescent="0.35"/>
    <row r="71063" s="8" customFormat="1" x14ac:dyDescent="0.35"/>
    <row r="71064" s="8" customFormat="1" x14ac:dyDescent="0.35"/>
    <row r="71065" s="8" customFormat="1" x14ac:dyDescent="0.35"/>
    <row r="71066" s="8" customFormat="1" x14ac:dyDescent="0.35"/>
    <row r="71067" s="8" customFormat="1" x14ac:dyDescent="0.35"/>
    <row r="71068" s="8" customFormat="1" x14ac:dyDescent="0.35"/>
    <row r="71069" s="8" customFormat="1" x14ac:dyDescent="0.35"/>
    <row r="71070" s="8" customFormat="1" x14ac:dyDescent="0.35"/>
    <row r="71071" s="8" customFormat="1" x14ac:dyDescent="0.35"/>
    <row r="71072" s="8" customFormat="1" x14ac:dyDescent="0.35"/>
    <row r="71073" s="8" customFormat="1" x14ac:dyDescent="0.35"/>
    <row r="71074" s="8" customFormat="1" x14ac:dyDescent="0.35"/>
    <row r="71075" s="8" customFormat="1" x14ac:dyDescent="0.35"/>
    <row r="71076" s="8" customFormat="1" x14ac:dyDescent="0.35"/>
    <row r="71077" s="8" customFormat="1" x14ac:dyDescent="0.35"/>
    <row r="71078" s="8" customFormat="1" x14ac:dyDescent="0.35"/>
    <row r="71079" s="8" customFormat="1" x14ac:dyDescent="0.35"/>
    <row r="71080" s="8" customFormat="1" x14ac:dyDescent="0.35"/>
    <row r="71081" s="8" customFormat="1" x14ac:dyDescent="0.35"/>
    <row r="71082" s="8" customFormat="1" x14ac:dyDescent="0.35"/>
    <row r="71083" s="8" customFormat="1" x14ac:dyDescent="0.35"/>
    <row r="71084" s="8" customFormat="1" x14ac:dyDescent="0.35"/>
    <row r="71085" s="8" customFormat="1" x14ac:dyDescent="0.35"/>
    <row r="71086" s="8" customFormat="1" x14ac:dyDescent="0.35"/>
    <row r="71087" s="8" customFormat="1" x14ac:dyDescent="0.35"/>
    <row r="71088" s="8" customFormat="1" x14ac:dyDescent="0.35"/>
    <row r="71089" s="8" customFormat="1" x14ac:dyDescent="0.35"/>
    <row r="71090" s="8" customFormat="1" x14ac:dyDescent="0.35"/>
    <row r="71091" s="8" customFormat="1" x14ac:dyDescent="0.35"/>
    <row r="71092" s="8" customFormat="1" x14ac:dyDescent="0.35"/>
    <row r="71093" s="8" customFormat="1" x14ac:dyDescent="0.35"/>
    <row r="71094" s="8" customFormat="1" x14ac:dyDescent="0.35"/>
    <row r="71095" s="8" customFormat="1" x14ac:dyDescent="0.35"/>
    <row r="71096" s="8" customFormat="1" x14ac:dyDescent="0.35"/>
    <row r="71097" s="8" customFormat="1" x14ac:dyDescent="0.35"/>
    <row r="71098" s="8" customFormat="1" x14ac:dyDescent="0.35"/>
    <row r="71099" s="8" customFormat="1" x14ac:dyDescent="0.35"/>
    <row r="71100" s="8" customFormat="1" x14ac:dyDescent="0.35"/>
    <row r="71101" s="8" customFormat="1" x14ac:dyDescent="0.35"/>
    <row r="71102" s="8" customFormat="1" x14ac:dyDescent="0.35"/>
    <row r="71103" s="8" customFormat="1" x14ac:dyDescent="0.35"/>
    <row r="71104" s="8" customFormat="1" x14ac:dyDescent="0.35"/>
    <row r="71105" s="8" customFormat="1" x14ac:dyDescent="0.35"/>
    <row r="71106" s="8" customFormat="1" x14ac:dyDescent="0.35"/>
    <row r="71107" s="8" customFormat="1" x14ac:dyDescent="0.35"/>
    <row r="71108" s="8" customFormat="1" x14ac:dyDescent="0.35"/>
    <row r="71109" s="8" customFormat="1" x14ac:dyDescent="0.35"/>
    <row r="71110" s="8" customFormat="1" x14ac:dyDescent="0.35"/>
    <row r="71111" s="8" customFormat="1" x14ac:dyDescent="0.35"/>
    <row r="71112" s="8" customFormat="1" x14ac:dyDescent="0.35"/>
    <row r="71113" s="8" customFormat="1" x14ac:dyDescent="0.35"/>
    <row r="71114" s="8" customFormat="1" x14ac:dyDescent="0.35"/>
    <row r="71115" s="8" customFormat="1" x14ac:dyDescent="0.35"/>
    <row r="71116" s="8" customFormat="1" x14ac:dyDescent="0.35"/>
    <row r="71117" s="8" customFormat="1" x14ac:dyDescent="0.35"/>
    <row r="71118" s="8" customFormat="1" x14ac:dyDescent="0.35"/>
    <row r="71119" s="8" customFormat="1" x14ac:dyDescent="0.35"/>
    <row r="71120" s="8" customFormat="1" x14ac:dyDescent="0.35"/>
    <row r="71121" s="8" customFormat="1" x14ac:dyDescent="0.35"/>
    <row r="71122" s="8" customFormat="1" x14ac:dyDescent="0.35"/>
    <row r="71123" s="8" customFormat="1" x14ac:dyDescent="0.35"/>
    <row r="71124" s="8" customFormat="1" x14ac:dyDescent="0.35"/>
    <row r="71125" s="8" customFormat="1" x14ac:dyDescent="0.35"/>
    <row r="71126" s="8" customFormat="1" x14ac:dyDescent="0.35"/>
    <row r="71127" s="8" customFormat="1" x14ac:dyDescent="0.35"/>
    <row r="71128" s="8" customFormat="1" x14ac:dyDescent="0.35"/>
    <row r="71129" s="8" customFormat="1" x14ac:dyDescent="0.35"/>
    <row r="71130" s="8" customFormat="1" x14ac:dyDescent="0.35"/>
    <row r="71131" s="8" customFormat="1" x14ac:dyDescent="0.35"/>
    <row r="71132" s="8" customFormat="1" x14ac:dyDescent="0.35"/>
    <row r="71133" s="8" customFormat="1" x14ac:dyDescent="0.35"/>
    <row r="71134" s="8" customFormat="1" x14ac:dyDescent="0.35"/>
    <row r="71135" s="8" customFormat="1" x14ac:dyDescent="0.35"/>
    <row r="71136" s="8" customFormat="1" x14ac:dyDescent="0.35"/>
    <row r="71137" s="8" customFormat="1" x14ac:dyDescent="0.35"/>
    <row r="71138" s="8" customFormat="1" x14ac:dyDescent="0.35"/>
    <row r="71139" s="8" customFormat="1" x14ac:dyDescent="0.35"/>
    <row r="71140" s="8" customFormat="1" x14ac:dyDescent="0.35"/>
    <row r="71141" s="8" customFormat="1" x14ac:dyDescent="0.35"/>
    <row r="71142" s="8" customFormat="1" x14ac:dyDescent="0.35"/>
    <row r="71143" s="8" customFormat="1" x14ac:dyDescent="0.35"/>
    <row r="71144" s="8" customFormat="1" x14ac:dyDescent="0.35"/>
    <row r="71145" s="8" customFormat="1" x14ac:dyDescent="0.35"/>
    <row r="71146" s="8" customFormat="1" x14ac:dyDescent="0.35"/>
    <row r="71147" s="8" customFormat="1" x14ac:dyDescent="0.35"/>
    <row r="71148" s="8" customFormat="1" x14ac:dyDescent="0.35"/>
    <row r="71149" s="8" customFormat="1" x14ac:dyDescent="0.35"/>
    <row r="71150" s="8" customFormat="1" x14ac:dyDescent="0.35"/>
    <row r="71151" s="8" customFormat="1" x14ac:dyDescent="0.35"/>
    <row r="71152" s="8" customFormat="1" x14ac:dyDescent="0.35"/>
    <row r="71153" s="8" customFormat="1" x14ac:dyDescent="0.35"/>
    <row r="71154" s="8" customFormat="1" x14ac:dyDescent="0.35"/>
    <row r="71155" s="8" customFormat="1" x14ac:dyDescent="0.35"/>
    <row r="71156" s="8" customFormat="1" x14ac:dyDescent="0.35"/>
    <row r="71157" s="8" customFormat="1" x14ac:dyDescent="0.35"/>
    <row r="71158" s="8" customFormat="1" x14ac:dyDescent="0.35"/>
    <row r="71159" s="8" customFormat="1" x14ac:dyDescent="0.35"/>
    <row r="71160" s="8" customFormat="1" x14ac:dyDescent="0.35"/>
    <row r="71161" s="8" customFormat="1" x14ac:dyDescent="0.35"/>
    <row r="71162" s="8" customFormat="1" x14ac:dyDescent="0.35"/>
    <row r="71163" s="8" customFormat="1" x14ac:dyDescent="0.35"/>
    <row r="71164" s="8" customFormat="1" x14ac:dyDescent="0.35"/>
    <row r="71165" s="8" customFormat="1" x14ac:dyDescent="0.35"/>
    <row r="71166" s="8" customFormat="1" x14ac:dyDescent="0.35"/>
    <row r="71167" s="8" customFormat="1" x14ac:dyDescent="0.35"/>
    <row r="71168" s="8" customFormat="1" x14ac:dyDescent="0.35"/>
    <row r="71169" s="8" customFormat="1" x14ac:dyDescent="0.35"/>
    <row r="71170" s="8" customFormat="1" x14ac:dyDescent="0.35"/>
    <row r="71171" s="8" customFormat="1" x14ac:dyDescent="0.35"/>
    <row r="71172" s="8" customFormat="1" x14ac:dyDescent="0.35"/>
    <row r="71173" s="8" customFormat="1" x14ac:dyDescent="0.35"/>
    <row r="71174" s="8" customFormat="1" x14ac:dyDescent="0.35"/>
    <row r="71175" s="8" customFormat="1" x14ac:dyDescent="0.35"/>
    <row r="71176" s="8" customFormat="1" x14ac:dyDescent="0.35"/>
    <row r="71177" s="8" customFormat="1" x14ac:dyDescent="0.35"/>
    <row r="71178" s="8" customFormat="1" x14ac:dyDescent="0.35"/>
    <row r="71179" s="8" customFormat="1" x14ac:dyDescent="0.35"/>
    <row r="71180" s="8" customFormat="1" x14ac:dyDescent="0.35"/>
    <row r="71181" s="8" customFormat="1" x14ac:dyDescent="0.35"/>
    <row r="71182" s="8" customFormat="1" x14ac:dyDescent="0.35"/>
    <row r="71183" s="8" customFormat="1" x14ac:dyDescent="0.35"/>
    <row r="71184" s="8" customFormat="1" x14ac:dyDescent="0.35"/>
    <row r="71185" s="8" customFormat="1" x14ac:dyDescent="0.35"/>
    <row r="71186" s="8" customFormat="1" x14ac:dyDescent="0.35"/>
    <row r="71187" s="8" customFormat="1" x14ac:dyDescent="0.35"/>
    <row r="71188" s="8" customFormat="1" x14ac:dyDescent="0.35"/>
    <row r="71189" s="8" customFormat="1" x14ac:dyDescent="0.35"/>
    <row r="71190" s="8" customFormat="1" x14ac:dyDescent="0.35"/>
    <row r="71191" s="8" customFormat="1" x14ac:dyDescent="0.35"/>
    <row r="71192" s="8" customFormat="1" x14ac:dyDescent="0.35"/>
    <row r="71193" s="8" customFormat="1" x14ac:dyDescent="0.35"/>
    <row r="71194" s="8" customFormat="1" x14ac:dyDescent="0.35"/>
    <row r="71195" s="8" customFormat="1" x14ac:dyDescent="0.35"/>
    <row r="71196" s="8" customFormat="1" x14ac:dyDescent="0.35"/>
    <row r="71197" s="8" customFormat="1" x14ac:dyDescent="0.35"/>
    <row r="71198" s="8" customFormat="1" x14ac:dyDescent="0.35"/>
    <row r="71199" s="8" customFormat="1" x14ac:dyDescent="0.35"/>
    <row r="71200" s="8" customFormat="1" x14ac:dyDescent="0.35"/>
    <row r="71201" s="8" customFormat="1" x14ac:dyDescent="0.35"/>
    <row r="71202" s="8" customFormat="1" x14ac:dyDescent="0.35"/>
    <row r="71203" s="8" customFormat="1" x14ac:dyDescent="0.35"/>
    <row r="71204" s="8" customFormat="1" x14ac:dyDescent="0.35"/>
    <row r="71205" s="8" customFormat="1" x14ac:dyDescent="0.35"/>
    <row r="71206" s="8" customFormat="1" x14ac:dyDescent="0.35"/>
    <row r="71207" s="8" customFormat="1" x14ac:dyDescent="0.35"/>
    <row r="71208" s="8" customFormat="1" x14ac:dyDescent="0.35"/>
    <row r="71209" s="8" customFormat="1" x14ac:dyDescent="0.35"/>
    <row r="71210" s="8" customFormat="1" x14ac:dyDescent="0.35"/>
    <row r="71211" s="8" customFormat="1" x14ac:dyDescent="0.35"/>
    <row r="71212" s="8" customFormat="1" x14ac:dyDescent="0.35"/>
    <row r="71213" s="8" customFormat="1" x14ac:dyDescent="0.35"/>
    <row r="71214" s="8" customFormat="1" x14ac:dyDescent="0.35"/>
    <row r="71215" s="8" customFormat="1" x14ac:dyDescent="0.35"/>
    <row r="71216" s="8" customFormat="1" x14ac:dyDescent="0.35"/>
    <row r="71217" s="8" customFormat="1" x14ac:dyDescent="0.35"/>
    <row r="71218" s="8" customFormat="1" x14ac:dyDescent="0.35"/>
    <row r="71219" s="8" customFormat="1" x14ac:dyDescent="0.35"/>
    <row r="71220" s="8" customFormat="1" x14ac:dyDescent="0.35"/>
    <row r="71221" s="8" customFormat="1" x14ac:dyDescent="0.35"/>
    <row r="71222" s="8" customFormat="1" x14ac:dyDescent="0.35"/>
    <row r="71223" s="8" customFormat="1" x14ac:dyDescent="0.35"/>
    <row r="71224" s="8" customFormat="1" x14ac:dyDescent="0.35"/>
    <row r="71225" s="8" customFormat="1" x14ac:dyDescent="0.35"/>
    <row r="71226" s="8" customFormat="1" x14ac:dyDescent="0.35"/>
    <row r="71227" s="8" customFormat="1" x14ac:dyDescent="0.35"/>
    <row r="71228" s="8" customFormat="1" x14ac:dyDescent="0.35"/>
    <row r="71229" s="8" customFormat="1" x14ac:dyDescent="0.35"/>
    <row r="71230" s="8" customFormat="1" x14ac:dyDescent="0.35"/>
    <row r="71231" s="8" customFormat="1" x14ac:dyDescent="0.35"/>
    <row r="71232" s="8" customFormat="1" x14ac:dyDescent="0.35"/>
    <row r="71233" s="8" customFormat="1" x14ac:dyDescent="0.35"/>
    <row r="71234" s="8" customFormat="1" x14ac:dyDescent="0.35"/>
    <row r="71235" s="8" customFormat="1" x14ac:dyDescent="0.35"/>
    <row r="71236" s="8" customFormat="1" x14ac:dyDescent="0.35"/>
    <row r="71237" s="8" customFormat="1" x14ac:dyDescent="0.35"/>
    <row r="71238" s="8" customFormat="1" x14ac:dyDescent="0.35"/>
    <row r="71239" s="8" customFormat="1" x14ac:dyDescent="0.35"/>
    <row r="71240" s="8" customFormat="1" x14ac:dyDescent="0.35"/>
    <row r="71241" s="8" customFormat="1" x14ac:dyDescent="0.35"/>
    <row r="71242" s="8" customFormat="1" x14ac:dyDescent="0.35"/>
    <row r="71243" s="8" customFormat="1" x14ac:dyDescent="0.35"/>
    <row r="71244" s="8" customFormat="1" x14ac:dyDescent="0.35"/>
    <row r="71245" s="8" customFormat="1" x14ac:dyDescent="0.35"/>
    <row r="71246" s="8" customFormat="1" x14ac:dyDescent="0.35"/>
    <row r="71247" s="8" customFormat="1" x14ac:dyDescent="0.35"/>
    <row r="71248" s="8" customFormat="1" x14ac:dyDescent="0.35"/>
    <row r="71249" s="8" customFormat="1" x14ac:dyDescent="0.35"/>
    <row r="71250" s="8" customFormat="1" x14ac:dyDescent="0.35"/>
    <row r="71251" s="8" customFormat="1" x14ac:dyDescent="0.35"/>
    <row r="71252" s="8" customFormat="1" x14ac:dyDescent="0.35"/>
    <row r="71253" s="8" customFormat="1" x14ac:dyDescent="0.35"/>
    <row r="71254" s="8" customFormat="1" x14ac:dyDescent="0.35"/>
    <row r="71255" s="8" customFormat="1" x14ac:dyDescent="0.35"/>
    <row r="71256" s="8" customFormat="1" x14ac:dyDescent="0.35"/>
    <row r="71257" s="8" customFormat="1" x14ac:dyDescent="0.35"/>
    <row r="71258" s="8" customFormat="1" x14ac:dyDescent="0.35"/>
    <row r="71259" s="8" customFormat="1" x14ac:dyDescent="0.35"/>
    <row r="71260" s="8" customFormat="1" x14ac:dyDescent="0.35"/>
    <row r="71261" s="8" customFormat="1" x14ac:dyDescent="0.35"/>
    <row r="71262" s="8" customFormat="1" x14ac:dyDescent="0.35"/>
    <row r="71263" s="8" customFormat="1" x14ac:dyDescent="0.35"/>
    <row r="71264" s="8" customFormat="1" x14ac:dyDescent="0.35"/>
    <row r="71265" s="8" customFormat="1" x14ac:dyDescent="0.35"/>
    <row r="71266" s="8" customFormat="1" x14ac:dyDescent="0.35"/>
    <row r="71267" s="8" customFormat="1" x14ac:dyDescent="0.35"/>
    <row r="71268" s="8" customFormat="1" x14ac:dyDescent="0.35"/>
    <row r="71269" s="8" customFormat="1" x14ac:dyDescent="0.35"/>
    <row r="71270" s="8" customFormat="1" x14ac:dyDescent="0.35"/>
    <row r="71271" s="8" customFormat="1" x14ac:dyDescent="0.35"/>
    <row r="71272" s="8" customFormat="1" x14ac:dyDescent="0.35"/>
    <row r="71273" s="8" customFormat="1" x14ac:dyDescent="0.35"/>
    <row r="71274" s="8" customFormat="1" x14ac:dyDescent="0.35"/>
    <row r="71275" s="8" customFormat="1" x14ac:dyDescent="0.35"/>
    <row r="71276" s="8" customFormat="1" x14ac:dyDescent="0.35"/>
    <row r="71277" s="8" customFormat="1" x14ac:dyDescent="0.35"/>
    <row r="71278" s="8" customFormat="1" x14ac:dyDescent="0.35"/>
    <row r="71279" s="8" customFormat="1" x14ac:dyDescent="0.35"/>
    <row r="71280" s="8" customFormat="1" x14ac:dyDescent="0.35"/>
    <row r="71281" s="8" customFormat="1" x14ac:dyDescent="0.35"/>
    <row r="71282" s="8" customFormat="1" x14ac:dyDescent="0.35"/>
    <row r="71283" s="8" customFormat="1" x14ac:dyDescent="0.35"/>
    <row r="71284" s="8" customFormat="1" x14ac:dyDescent="0.35"/>
    <row r="71285" s="8" customFormat="1" x14ac:dyDescent="0.35"/>
    <row r="71286" s="8" customFormat="1" x14ac:dyDescent="0.35"/>
    <row r="71287" s="8" customFormat="1" x14ac:dyDescent="0.35"/>
    <row r="71288" s="8" customFormat="1" x14ac:dyDescent="0.35"/>
    <row r="71289" s="8" customFormat="1" x14ac:dyDescent="0.35"/>
    <row r="71290" s="8" customFormat="1" x14ac:dyDescent="0.35"/>
    <row r="71291" s="8" customFormat="1" x14ac:dyDescent="0.35"/>
    <row r="71292" s="8" customFormat="1" x14ac:dyDescent="0.35"/>
    <row r="71293" s="8" customFormat="1" x14ac:dyDescent="0.35"/>
    <row r="71294" s="8" customFormat="1" x14ac:dyDescent="0.35"/>
    <row r="71295" s="8" customFormat="1" x14ac:dyDescent="0.35"/>
    <row r="71296" s="8" customFormat="1" x14ac:dyDescent="0.35"/>
    <row r="71297" s="8" customFormat="1" x14ac:dyDescent="0.35"/>
    <row r="71298" s="8" customFormat="1" x14ac:dyDescent="0.35"/>
    <row r="71299" s="8" customFormat="1" x14ac:dyDescent="0.35"/>
    <row r="71300" s="8" customFormat="1" x14ac:dyDescent="0.35"/>
    <row r="71301" s="8" customFormat="1" x14ac:dyDescent="0.35"/>
    <row r="71302" s="8" customFormat="1" x14ac:dyDescent="0.35"/>
    <row r="71303" s="8" customFormat="1" x14ac:dyDescent="0.35"/>
    <row r="71304" s="8" customFormat="1" x14ac:dyDescent="0.35"/>
    <row r="71305" s="8" customFormat="1" x14ac:dyDescent="0.35"/>
    <row r="71306" s="8" customFormat="1" x14ac:dyDescent="0.35"/>
    <row r="71307" s="8" customFormat="1" x14ac:dyDescent="0.35"/>
    <row r="71308" s="8" customFormat="1" x14ac:dyDescent="0.35"/>
    <row r="71309" s="8" customFormat="1" x14ac:dyDescent="0.35"/>
    <row r="71310" s="8" customFormat="1" x14ac:dyDescent="0.35"/>
    <row r="71311" s="8" customFormat="1" x14ac:dyDescent="0.35"/>
    <row r="71312" s="8" customFormat="1" x14ac:dyDescent="0.35"/>
    <row r="71313" s="8" customFormat="1" x14ac:dyDescent="0.35"/>
    <row r="71314" s="8" customFormat="1" x14ac:dyDescent="0.35"/>
    <row r="71315" s="8" customFormat="1" x14ac:dyDescent="0.35"/>
    <row r="71316" s="8" customFormat="1" x14ac:dyDescent="0.35"/>
    <row r="71317" s="8" customFormat="1" x14ac:dyDescent="0.35"/>
    <row r="71318" s="8" customFormat="1" x14ac:dyDescent="0.35"/>
    <row r="71319" s="8" customFormat="1" x14ac:dyDescent="0.35"/>
    <row r="71320" s="8" customFormat="1" x14ac:dyDescent="0.35"/>
    <row r="71321" s="8" customFormat="1" x14ac:dyDescent="0.35"/>
    <row r="71322" s="8" customFormat="1" x14ac:dyDescent="0.35"/>
    <row r="71323" s="8" customFormat="1" x14ac:dyDescent="0.35"/>
    <row r="71324" s="8" customFormat="1" x14ac:dyDescent="0.35"/>
    <row r="71325" s="8" customFormat="1" x14ac:dyDescent="0.35"/>
    <row r="71326" s="8" customFormat="1" x14ac:dyDescent="0.35"/>
    <row r="71327" s="8" customFormat="1" x14ac:dyDescent="0.35"/>
    <row r="71328" s="8" customFormat="1" x14ac:dyDescent="0.35"/>
    <row r="71329" s="8" customFormat="1" x14ac:dyDescent="0.35"/>
    <row r="71330" s="8" customFormat="1" x14ac:dyDescent="0.35"/>
    <row r="71331" s="8" customFormat="1" x14ac:dyDescent="0.35"/>
    <row r="71332" s="8" customFormat="1" x14ac:dyDescent="0.35"/>
    <row r="71333" s="8" customFormat="1" x14ac:dyDescent="0.35"/>
    <row r="71334" s="8" customFormat="1" x14ac:dyDescent="0.35"/>
    <row r="71335" s="8" customFormat="1" x14ac:dyDescent="0.35"/>
    <row r="71336" s="8" customFormat="1" x14ac:dyDescent="0.35"/>
    <row r="71337" s="8" customFormat="1" x14ac:dyDescent="0.35"/>
    <row r="71338" s="8" customFormat="1" x14ac:dyDescent="0.35"/>
    <row r="71339" s="8" customFormat="1" x14ac:dyDescent="0.35"/>
    <row r="71340" s="8" customFormat="1" x14ac:dyDescent="0.35"/>
    <row r="71341" s="8" customFormat="1" x14ac:dyDescent="0.35"/>
    <row r="71342" s="8" customFormat="1" x14ac:dyDescent="0.35"/>
    <row r="71343" s="8" customFormat="1" x14ac:dyDescent="0.35"/>
    <row r="71344" s="8" customFormat="1" x14ac:dyDescent="0.35"/>
    <row r="71345" s="8" customFormat="1" x14ac:dyDescent="0.35"/>
    <row r="71346" s="8" customFormat="1" x14ac:dyDescent="0.35"/>
    <row r="71347" s="8" customFormat="1" x14ac:dyDescent="0.35"/>
    <row r="71348" s="8" customFormat="1" x14ac:dyDescent="0.35"/>
    <row r="71349" s="8" customFormat="1" x14ac:dyDescent="0.35"/>
    <row r="71350" s="8" customFormat="1" x14ac:dyDescent="0.35"/>
    <row r="71351" s="8" customFormat="1" x14ac:dyDescent="0.35"/>
    <row r="71352" s="8" customFormat="1" x14ac:dyDescent="0.35"/>
    <row r="71353" s="8" customFormat="1" x14ac:dyDescent="0.35"/>
    <row r="71354" s="8" customFormat="1" x14ac:dyDescent="0.35"/>
    <row r="71355" s="8" customFormat="1" x14ac:dyDescent="0.35"/>
    <row r="71356" s="8" customFormat="1" x14ac:dyDescent="0.35"/>
    <row r="71357" s="8" customFormat="1" x14ac:dyDescent="0.35"/>
    <row r="71358" s="8" customFormat="1" x14ac:dyDescent="0.35"/>
    <row r="71359" s="8" customFormat="1" x14ac:dyDescent="0.35"/>
    <row r="71360" s="8" customFormat="1" x14ac:dyDescent="0.35"/>
    <row r="71361" s="8" customFormat="1" x14ac:dyDescent="0.35"/>
    <row r="71362" s="8" customFormat="1" x14ac:dyDescent="0.35"/>
    <row r="71363" s="8" customFormat="1" x14ac:dyDescent="0.35"/>
    <row r="71364" s="8" customFormat="1" x14ac:dyDescent="0.35"/>
    <row r="71365" s="8" customFormat="1" x14ac:dyDescent="0.35"/>
    <row r="71366" s="8" customFormat="1" x14ac:dyDescent="0.35"/>
    <row r="71367" s="8" customFormat="1" x14ac:dyDescent="0.35"/>
    <row r="71368" s="8" customFormat="1" x14ac:dyDescent="0.35"/>
    <row r="71369" s="8" customFormat="1" x14ac:dyDescent="0.35"/>
    <row r="71370" s="8" customFormat="1" x14ac:dyDescent="0.35"/>
    <row r="71371" s="8" customFormat="1" x14ac:dyDescent="0.35"/>
    <row r="71372" s="8" customFormat="1" x14ac:dyDescent="0.35"/>
    <row r="71373" s="8" customFormat="1" x14ac:dyDescent="0.35"/>
    <row r="71374" s="8" customFormat="1" x14ac:dyDescent="0.35"/>
    <row r="71375" s="8" customFormat="1" x14ac:dyDescent="0.35"/>
    <row r="71376" s="8" customFormat="1" x14ac:dyDescent="0.35"/>
    <row r="71377" s="8" customFormat="1" x14ac:dyDescent="0.35"/>
    <row r="71378" s="8" customFormat="1" x14ac:dyDescent="0.35"/>
    <row r="71379" s="8" customFormat="1" x14ac:dyDescent="0.35"/>
    <row r="71380" s="8" customFormat="1" x14ac:dyDescent="0.35"/>
    <row r="71381" s="8" customFormat="1" x14ac:dyDescent="0.35"/>
    <row r="71382" s="8" customFormat="1" x14ac:dyDescent="0.35"/>
    <row r="71383" s="8" customFormat="1" x14ac:dyDescent="0.35"/>
    <row r="71384" s="8" customFormat="1" x14ac:dyDescent="0.35"/>
    <row r="71385" s="8" customFormat="1" x14ac:dyDescent="0.35"/>
    <row r="71386" s="8" customFormat="1" x14ac:dyDescent="0.35"/>
    <row r="71387" s="8" customFormat="1" x14ac:dyDescent="0.35"/>
    <row r="71388" s="8" customFormat="1" x14ac:dyDescent="0.35"/>
    <row r="71389" s="8" customFormat="1" x14ac:dyDescent="0.35"/>
    <row r="71390" s="8" customFormat="1" x14ac:dyDescent="0.35"/>
    <row r="71391" s="8" customFormat="1" x14ac:dyDescent="0.35"/>
    <row r="71392" s="8" customFormat="1" x14ac:dyDescent="0.35"/>
    <row r="71393" s="8" customFormat="1" x14ac:dyDescent="0.35"/>
    <row r="71394" s="8" customFormat="1" x14ac:dyDescent="0.35"/>
    <row r="71395" s="8" customFormat="1" x14ac:dyDescent="0.35"/>
    <row r="71396" s="8" customFormat="1" x14ac:dyDescent="0.35"/>
    <row r="71397" s="8" customFormat="1" x14ac:dyDescent="0.35"/>
    <row r="71398" s="8" customFormat="1" x14ac:dyDescent="0.35"/>
    <row r="71399" s="8" customFormat="1" x14ac:dyDescent="0.35"/>
    <row r="71400" s="8" customFormat="1" x14ac:dyDescent="0.35"/>
    <row r="71401" s="8" customFormat="1" x14ac:dyDescent="0.35"/>
    <row r="71402" s="8" customFormat="1" x14ac:dyDescent="0.35"/>
    <row r="71403" s="8" customFormat="1" x14ac:dyDescent="0.35"/>
    <row r="71404" s="8" customFormat="1" x14ac:dyDescent="0.35"/>
    <row r="71405" s="8" customFormat="1" x14ac:dyDescent="0.35"/>
    <row r="71406" s="8" customFormat="1" x14ac:dyDescent="0.35"/>
    <row r="71407" s="8" customFormat="1" x14ac:dyDescent="0.35"/>
    <row r="71408" s="8" customFormat="1" x14ac:dyDescent="0.35"/>
    <row r="71409" s="8" customFormat="1" x14ac:dyDescent="0.35"/>
    <row r="71410" s="8" customFormat="1" x14ac:dyDescent="0.35"/>
    <row r="71411" s="8" customFormat="1" x14ac:dyDescent="0.35"/>
    <row r="71412" s="8" customFormat="1" x14ac:dyDescent="0.35"/>
    <row r="71413" s="8" customFormat="1" x14ac:dyDescent="0.35"/>
    <row r="71414" s="8" customFormat="1" x14ac:dyDescent="0.35"/>
    <row r="71415" s="8" customFormat="1" x14ac:dyDescent="0.35"/>
    <row r="71416" s="8" customFormat="1" x14ac:dyDescent="0.35"/>
    <row r="71417" s="8" customFormat="1" x14ac:dyDescent="0.35"/>
    <row r="71418" s="8" customFormat="1" x14ac:dyDescent="0.35"/>
    <row r="71419" s="8" customFormat="1" x14ac:dyDescent="0.35"/>
    <row r="71420" s="8" customFormat="1" x14ac:dyDescent="0.35"/>
    <row r="71421" s="8" customFormat="1" x14ac:dyDescent="0.35"/>
    <row r="71422" s="8" customFormat="1" x14ac:dyDescent="0.35"/>
    <row r="71423" s="8" customFormat="1" x14ac:dyDescent="0.35"/>
    <row r="71424" s="8" customFormat="1" x14ac:dyDescent="0.35"/>
    <row r="71425" s="8" customFormat="1" x14ac:dyDescent="0.35"/>
    <row r="71426" s="8" customFormat="1" x14ac:dyDescent="0.35"/>
    <row r="71427" s="8" customFormat="1" x14ac:dyDescent="0.35"/>
    <row r="71428" s="8" customFormat="1" x14ac:dyDescent="0.35"/>
    <row r="71429" s="8" customFormat="1" x14ac:dyDescent="0.35"/>
    <row r="71430" s="8" customFormat="1" x14ac:dyDescent="0.35"/>
    <row r="71431" s="8" customFormat="1" x14ac:dyDescent="0.35"/>
    <row r="71432" s="8" customFormat="1" x14ac:dyDescent="0.35"/>
    <row r="71433" s="8" customFormat="1" x14ac:dyDescent="0.35"/>
    <row r="71434" s="8" customFormat="1" x14ac:dyDescent="0.35"/>
    <row r="71435" s="8" customFormat="1" x14ac:dyDescent="0.35"/>
    <row r="71436" s="8" customFormat="1" x14ac:dyDescent="0.35"/>
    <row r="71437" s="8" customFormat="1" x14ac:dyDescent="0.35"/>
    <row r="71438" s="8" customFormat="1" x14ac:dyDescent="0.35"/>
    <row r="71439" s="8" customFormat="1" x14ac:dyDescent="0.35"/>
    <row r="71440" s="8" customFormat="1" x14ac:dyDescent="0.35"/>
    <row r="71441" s="8" customFormat="1" x14ac:dyDescent="0.35"/>
    <row r="71442" s="8" customFormat="1" x14ac:dyDescent="0.35"/>
    <row r="71443" s="8" customFormat="1" x14ac:dyDescent="0.35"/>
    <row r="71444" s="8" customFormat="1" x14ac:dyDescent="0.35"/>
    <row r="71445" s="8" customFormat="1" x14ac:dyDescent="0.35"/>
    <row r="71446" s="8" customFormat="1" x14ac:dyDescent="0.35"/>
    <row r="71447" s="8" customFormat="1" x14ac:dyDescent="0.35"/>
    <row r="71448" s="8" customFormat="1" x14ac:dyDescent="0.35"/>
    <row r="71449" s="8" customFormat="1" x14ac:dyDescent="0.35"/>
    <row r="71450" s="8" customFormat="1" x14ac:dyDescent="0.35"/>
    <row r="71451" s="8" customFormat="1" x14ac:dyDescent="0.35"/>
    <row r="71452" s="8" customFormat="1" x14ac:dyDescent="0.35"/>
    <row r="71453" s="8" customFormat="1" x14ac:dyDescent="0.35"/>
    <row r="71454" s="8" customFormat="1" x14ac:dyDescent="0.35"/>
    <row r="71455" s="8" customFormat="1" x14ac:dyDescent="0.35"/>
    <row r="71456" s="8" customFormat="1" x14ac:dyDescent="0.35"/>
    <row r="71457" s="8" customFormat="1" x14ac:dyDescent="0.35"/>
    <row r="71458" s="8" customFormat="1" x14ac:dyDescent="0.35"/>
    <row r="71459" s="8" customFormat="1" x14ac:dyDescent="0.35"/>
    <row r="71460" s="8" customFormat="1" x14ac:dyDescent="0.35"/>
    <row r="71461" s="8" customFormat="1" x14ac:dyDescent="0.35"/>
    <row r="71462" s="8" customFormat="1" x14ac:dyDescent="0.35"/>
    <row r="71463" s="8" customFormat="1" x14ac:dyDescent="0.35"/>
    <row r="71464" s="8" customFormat="1" x14ac:dyDescent="0.35"/>
    <row r="71465" s="8" customFormat="1" x14ac:dyDescent="0.35"/>
    <row r="71466" s="8" customFormat="1" x14ac:dyDescent="0.35"/>
    <row r="71467" s="8" customFormat="1" x14ac:dyDescent="0.35"/>
    <row r="71468" s="8" customFormat="1" x14ac:dyDescent="0.35"/>
    <row r="71469" s="8" customFormat="1" x14ac:dyDescent="0.35"/>
    <row r="71470" s="8" customFormat="1" x14ac:dyDescent="0.35"/>
    <row r="71471" s="8" customFormat="1" x14ac:dyDescent="0.35"/>
    <row r="71472" s="8" customFormat="1" x14ac:dyDescent="0.35"/>
    <row r="71473" s="8" customFormat="1" x14ac:dyDescent="0.35"/>
    <row r="71474" s="8" customFormat="1" x14ac:dyDescent="0.35"/>
    <row r="71475" s="8" customFormat="1" x14ac:dyDescent="0.35"/>
    <row r="71476" s="8" customFormat="1" x14ac:dyDescent="0.35"/>
    <row r="71477" s="8" customFormat="1" x14ac:dyDescent="0.35"/>
    <row r="71478" s="8" customFormat="1" x14ac:dyDescent="0.35"/>
    <row r="71479" s="8" customFormat="1" x14ac:dyDescent="0.35"/>
    <row r="71480" s="8" customFormat="1" x14ac:dyDescent="0.35"/>
    <row r="71481" s="8" customFormat="1" x14ac:dyDescent="0.35"/>
    <row r="71482" s="8" customFormat="1" x14ac:dyDescent="0.35"/>
    <row r="71483" s="8" customFormat="1" x14ac:dyDescent="0.35"/>
    <row r="71484" s="8" customFormat="1" x14ac:dyDescent="0.35"/>
    <row r="71485" s="8" customFormat="1" x14ac:dyDescent="0.35"/>
    <row r="71486" s="8" customFormat="1" x14ac:dyDescent="0.35"/>
    <row r="71487" s="8" customFormat="1" x14ac:dyDescent="0.35"/>
    <row r="71488" s="8" customFormat="1" x14ac:dyDescent="0.35"/>
    <row r="71489" s="8" customFormat="1" x14ac:dyDescent="0.35"/>
    <row r="71490" s="8" customFormat="1" x14ac:dyDescent="0.35"/>
    <row r="71491" s="8" customFormat="1" x14ac:dyDescent="0.35"/>
    <row r="71492" s="8" customFormat="1" x14ac:dyDescent="0.35"/>
    <row r="71493" s="8" customFormat="1" x14ac:dyDescent="0.35"/>
    <row r="71494" s="8" customFormat="1" x14ac:dyDescent="0.35"/>
    <row r="71495" s="8" customFormat="1" x14ac:dyDescent="0.35"/>
    <row r="71496" s="8" customFormat="1" x14ac:dyDescent="0.35"/>
    <row r="71497" s="8" customFormat="1" x14ac:dyDescent="0.35"/>
    <row r="71498" s="8" customFormat="1" x14ac:dyDescent="0.35"/>
    <row r="71499" s="8" customFormat="1" x14ac:dyDescent="0.35"/>
    <row r="71500" s="8" customFormat="1" x14ac:dyDescent="0.35"/>
    <row r="71501" s="8" customFormat="1" x14ac:dyDescent="0.35"/>
    <row r="71502" s="8" customFormat="1" x14ac:dyDescent="0.35"/>
    <row r="71503" s="8" customFormat="1" x14ac:dyDescent="0.35"/>
    <row r="71504" s="8" customFormat="1" x14ac:dyDescent="0.35"/>
    <row r="71505" s="8" customFormat="1" x14ac:dyDescent="0.35"/>
    <row r="71506" s="8" customFormat="1" x14ac:dyDescent="0.35"/>
    <row r="71507" s="8" customFormat="1" x14ac:dyDescent="0.35"/>
    <row r="71508" s="8" customFormat="1" x14ac:dyDescent="0.35"/>
    <row r="71509" s="8" customFormat="1" x14ac:dyDescent="0.35"/>
    <row r="71510" s="8" customFormat="1" x14ac:dyDescent="0.35"/>
    <row r="71511" s="8" customFormat="1" x14ac:dyDescent="0.35"/>
    <row r="71512" s="8" customFormat="1" x14ac:dyDescent="0.35"/>
    <row r="71513" s="8" customFormat="1" x14ac:dyDescent="0.35"/>
    <row r="71514" s="8" customFormat="1" x14ac:dyDescent="0.35"/>
    <row r="71515" s="8" customFormat="1" x14ac:dyDescent="0.35"/>
    <row r="71516" s="8" customFormat="1" x14ac:dyDescent="0.35"/>
    <row r="71517" s="8" customFormat="1" x14ac:dyDescent="0.35"/>
    <row r="71518" s="8" customFormat="1" x14ac:dyDescent="0.35"/>
    <row r="71519" s="8" customFormat="1" x14ac:dyDescent="0.35"/>
    <row r="71520" s="8" customFormat="1" x14ac:dyDescent="0.35"/>
    <row r="71521" s="8" customFormat="1" x14ac:dyDescent="0.35"/>
    <row r="71522" s="8" customFormat="1" x14ac:dyDescent="0.35"/>
    <row r="71523" s="8" customFormat="1" x14ac:dyDescent="0.35"/>
    <row r="71524" s="8" customFormat="1" x14ac:dyDescent="0.35"/>
    <row r="71525" s="8" customFormat="1" x14ac:dyDescent="0.35"/>
    <row r="71526" s="8" customFormat="1" x14ac:dyDescent="0.35"/>
    <row r="71527" s="8" customFormat="1" x14ac:dyDescent="0.35"/>
    <row r="71528" s="8" customFormat="1" x14ac:dyDescent="0.35"/>
    <row r="71529" s="8" customFormat="1" x14ac:dyDescent="0.35"/>
    <row r="71530" s="8" customFormat="1" x14ac:dyDescent="0.35"/>
    <row r="71531" s="8" customFormat="1" x14ac:dyDescent="0.35"/>
    <row r="71532" s="8" customFormat="1" x14ac:dyDescent="0.35"/>
    <row r="71533" s="8" customFormat="1" x14ac:dyDescent="0.35"/>
    <row r="71534" s="8" customFormat="1" x14ac:dyDescent="0.35"/>
    <row r="71535" s="8" customFormat="1" x14ac:dyDescent="0.35"/>
    <row r="71536" s="8" customFormat="1" x14ac:dyDescent="0.35"/>
    <row r="71537" s="8" customFormat="1" x14ac:dyDescent="0.35"/>
    <row r="71538" s="8" customFormat="1" x14ac:dyDescent="0.35"/>
    <row r="71539" s="8" customFormat="1" x14ac:dyDescent="0.35"/>
    <row r="71540" s="8" customFormat="1" x14ac:dyDescent="0.35"/>
    <row r="71541" s="8" customFormat="1" x14ac:dyDescent="0.35"/>
    <row r="71542" s="8" customFormat="1" x14ac:dyDescent="0.35"/>
    <row r="71543" s="8" customFormat="1" x14ac:dyDescent="0.35"/>
    <row r="71544" s="8" customFormat="1" x14ac:dyDescent="0.35"/>
    <row r="71545" s="8" customFormat="1" x14ac:dyDescent="0.35"/>
    <row r="71546" s="8" customFormat="1" x14ac:dyDescent="0.35"/>
    <row r="71547" s="8" customFormat="1" x14ac:dyDescent="0.35"/>
    <row r="71548" s="8" customFormat="1" x14ac:dyDescent="0.35"/>
    <row r="71549" s="8" customFormat="1" x14ac:dyDescent="0.35"/>
    <row r="71550" s="8" customFormat="1" x14ac:dyDescent="0.35"/>
    <row r="71551" s="8" customFormat="1" x14ac:dyDescent="0.35"/>
    <row r="71552" s="8" customFormat="1" x14ac:dyDescent="0.35"/>
    <row r="71553" s="8" customFormat="1" x14ac:dyDescent="0.35"/>
    <row r="71554" s="8" customFormat="1" x14ac:dyDescent="0.35"/>
    <row r="71555" s="8" customFormat="1" x14ac:dyDescent="0.35"/>
    <row r="71556" s="8" customFormat="1" x14ac:dyDescent="0.35"/>
    <row r="71557" s="8" customFormat="1" x14ac:dyDescent="0.35"/>
    <row r="71558" s="8" customFormat="1" x14ac:dyDescent="0.35"/>
    <row r="71559" s="8" customFormat="1" x14ac:dyDescent="0.35"/>
    <row r="71560" s="8" customFormat="1" x14ac:dyDescent="0.35"/>
    <row r="71561" s="8" customFormat="1" x14ac:dyDescent="0.35"/>
    <row r="71562" s="8" customFormat="1" x14ac:dyDescent="0.35"/>
    <row r="71563" s="8" customFormat="1" x14ac:dyDescent="0.35"/>
    <row r="71564" s="8" customFormat="1" x14ac:dyDescent="0.35"/>
    <row r="71565" s="8" customFormat="1" x14ac:dyDescent="0.35"/>
    <row r="71566" s="8" customFormat="1" x14ac:dyDescent="0.35"/>
    <row r="71567" s="8" customFormat="1" x14ac:dyDescent="0.35"/>
    <row r="71568" s="8" customFormat="1" x14ac:dyDescent="0.35"/>
    <row r="71569" s="8" customFormat="1" x14ac:dyDescent="0.35"/>
    <row r="71570" s="8" customFormat="1" x14ac:dyDescent="0.35"/>
    <row r="71571" s="8" customFormat="1" x14ac:dyDescent="0.35"/>
    <row r="71572" s="8" customFormat="1" x14ac:dyDescent="0.35"/>
    <row r="71573" s="8" customFormat="1" x14ac:dyDescent="0.35"/>
    <row r="71574" s="8" customFormat="1" x14ac:dyDescent="0.35"/>
    <row r="71575" s="8" customFormat="1" x14ac:dyDescent="0.35"/>
    <row r="71576" s="8" customFormat="1" x14ac:dyDescent="0.35"/>
    <row r="71577" s="8" customFormat="1" x14ac:dyDescent="0.35"/>
    <row r="71578" s="8" customFormat="1" x14ac:dyDescent="0.35"/>
    <row r="71579" s="8" customFormat="1" x14ac:dyDescent="0.35"/>
    <row r="71580" s="8" customFormat="1" x14ac:dyDescent="0.35"/>
    <row r="71581" s="8" customFormat="1" x14ac:dyDescent="0.35"/>
    <row r="71582" s="8" customFormat="1" x14ac:dyDescent="0.35"/>
    <row r="71583" s="8" customFormat="1" x14ac:dyDescent="0.35"/>
    <row r="71584" s="8" customFormat="1" x14ac:dyDescent="0.35"/>
    <row r="71585" s="8" customFormat="1" x14ac:dyDescent="0.35"/>
    <row r="71586" s="8" customFormat="1" x14ac:dyDescent="0.35"/>
    <row r="71587" s="8" customFormat="1" x14ac:dyDescent="0.35"/>
    <row r="71588" s="8" customFormat="1" x14ac:dyDescent="0.35"/>
    <row r="71589" s="8" customFormat="1" x14ac:dyDescent="0.35"/>
    <row r="71590" s="8" customFormat="1" x14ac:dyDescent="0.35"/>
    <row r="71591" s="8" customFormat="1" x14ac:dyDescent="0.35"/>
    <row r="71592" s="8" customFormat="1" x14ac:dyDescent="0.35"/>
    <row r="71593" s="8" customFormat="1" x14ac:dyDescent="0.35"/>
    <row r="71594" s="8" customFormat="1" x14ac:dyDescent="0.35"/>
    <row r="71595" s="8" customFormat="1" x14ac:dyDescent="0.35"/>
    <row r="71596" s="8" customFormat="1" x14ac:dyDescent="0.35"/>
    <row r="71597" s="8" customFormat="1" x14ac:dyDescent="0.35"/>
    <row r="71598" s="8" customFormat="1" x14ac:dyDescent="0.35"/>
    <row r="71599" s="8" customFormat="1" x14ac:dyDescent="0.35"/>
    <row r="71600" s="8" customFormat="1" x14ac:dyDescent="0.35"/>
    <row r="71601" s="8" customFormat="1" x14ac:dyDescent="0.35"/>
    <row r="71602" s="8" customFormat="1" x14ac:dyDescent="0.35"/>
    <row r="71603" s="8" customFormat="1" x14ac:dyDescent="0.35"/>
    <row r="71604" s="8" customFormat="1" x14ac:dyDescent="0.35"/>
    <row r="71605" s="8" customFormat="1" x14ac:dyDescent="0.35"/>
    <row r="71606" s="8" customFormat="1" x14ac:dyDescent="0.35"/>
    <row r="71607" s="8" customFormat="1" x14ac:dyDescent="0.35"/>
    <row r="71608" s="8" customFormat="1" x14ac:dyDescent="0.35"/>
    <row r="71609" s="8" customFormat="1" x14ac:dyDescent="0.35"/>
    <row r="71610" s="8" customFormat="1" x14ac:dyDescent="0.35"/>
    <row r="71611" s="8" customFormat="1" x14ac:dyDescent="0.35"/>
    <row r="71612" s="8" customFormat="1" x14ac:dyDescent="0.35"/>
    <row r="71613" s="8" customFormat="1" x14ac:dyDescent="0.35"/>
    <row r="71614" s="8" customFormat="1" x14ac:dyDescent="0.35"/>
    <row r="71615" s="8" customFormat="1" x14ac:dyDescent="0.35"/>
    <row r="71616" s="8" customFormat="1" x14ac:dyDescent="0.35"/>
    <row r="71617" s="8" customFormat="1" x14ac:dyDescent="0.35"/>
    <row r="71618" s="8" customFormat="1" x14ac:dyDescent="0.35"/>
    <row r="71619" s="8" customFormat="1" x14ac:dyDescent="0.35"/>
    <row r="71620" s="8" customFormat="1" x14ac:dyDescent="0.35"/>
    <row r="71621" s="8" customFormat="1" x14ac:dyDescent="0.35"/>
    <row r="71622" s="8" customFormat="1" x14ac:dyDescent="0.35"/>
    <row r="71623" s="8" customFormat="1" x14ac:dyDescent="0.35"/>
    <row r="71624" s="8" customFormat="1" x14ac:dyDescent="0.35"/>
    <row r="71625" s="8" customFormat="1" x14ac:dyDescent="0.35"/>
    <row r="71626" s="8" customFormat="1" x14ac:dyDescent="0.35"/>
    <row r="71627" s="8" customFormat="1" x14ac:dyDescent="0.35"/>
    <row r="71628" s="8" customFormat="1" x14ac:dyDescent="0.35"/>
    <row r="71629" s="8" customFormat="1" x14ac:dyDescent="0.35"/>
    <row r="71630" s="8" customFormat="1" x14ac:dyDescent="0.35"/>
    <row r="71631" s="8" customFormat="1" x14ac:dyDescent="0.35"/>
    <row r="71632" s="8" customFormat="1" x14ac:dyDescent="0.35"/>
    <row r="71633" s="8" customFormat="1" x14ac:dyDescent="0.35"/>
    <row r="71634" s="8" customFormat="1" x14ac:dyDescent="0.35"/>
    <row r="71635" s="8" customFormat="1" x14ac:dyDescent="0.35"/>
    <row r="71636" s="8" customFormat="1" x14ac:dyDescent="0.35"/>
    <row r="71637" s="8" customFormat="1" x14ac:dyDescent="0.35"/>
    <row r="71638" s="8" customFormat="1" x14ac:dyDescent="0.35"/>
    <row r="71639" s="8" customFormat="1" x14ac:dyDescent="0.35"/>
    <row r="71640" s="8" customFormat="1" x14ac:dyDescent="0.35"/>
    <row r="71641" s="8" customFormat="1" x14ac:dyDescent="0.35"/>
    <row r="71642" s="8" customFormat="1" x14ac:dyDescent="0.35"/>
    <row r="71643" s="8" customFormat="1" x14ac:dyDescent="0.35"/>
    <row r="71644" s="8" customFormat="1" x14ac:dyDescent="0.35"/>
    <row r="71645" s="8" customFormat="1" x14ac:dyDescent="0.35"/>
    <row r="71646" s="8" customFormat="1" x14ac:dyDescent="0.35"/>
    <row r="71647" s="8" customFormat="1" x14ac:dyDescent="0.35"/>
    <row r="71648" s="8" customFormat="1" x14ac:dyDescent="0.35"/>
    <row r="71649" s="8" customFormat="1" x14ac:dyDescent="0.35"/>
    <row r="71650" s="8" customFormat="1" x14ac:dyDescent="0.35"/>
    <row r="71651" s="8" customFormat="1" x14ac:dyDescent="0.35"/>
    <row r="71652" s="8" customFormat="1" x14ac:dyDescent="0.35"/>
    <row r="71653" s="8" customFormat="1" x14ac:dyDescent="0.35"/>
    <row r="71654" s="8" customFormat="1" x14ac:dyDescent="0.35"/>
    <row r="71655" s="8" customFormat="1" x14ac:dyDescent="0.35"/>
    <row r="71656" s="8" customFormat="1" x14ac:dyDescent="0.35"/>
    <row r="71657" s="8" customFormat="1" x14ac:dyDescent="0.35"/>
    <row r="71658" s="8" customFormat="1" x14ac:dyDescent="0.35"/>
    <row r="71659" s="8" customFormat="1" x14ac:dyDescent="0.35"/>
    <row r="71660" s="8" customFormat="1" x14ac:dyDescent="0.35"/>
    <row r="71661" s="8" customFormat="1" x14ac:dyDescent="0.35"/>
    <row r="71662" s="8" customFormat="1" x14ac:dyDescent="0.35"/>
    <row r="71663" s="8" customFormat="1" x14ac:dyDescent="0.35"/>
    <row r="71664" s="8" customFormat="1" x14ac:dyDescent="0.35"/>
    <row r="71665" s="8" customFormat="1" x14ac:dyDescent="0.35"/>
    <row r="71666" s="8" customFormat="1" x14ac:dyDescent="0.35"/>
    <row r="71667" s="8" customFormat="1" x14ac:dyDescent="0.35"/>
    <row r="71668" s="8" customFormat="1" x14ac:dyDescent="0.35"/>
    <row r="71669" s="8" customFormat="1" x14ac:dyDescent="0.35"/>
    <row r="71670" s="8" customFormat="1" x14ac:dyDescent="0.35"/>
    <row r="71671" s="8" customFormat="1" x14ac:dyDescent="0.35"/>
    <row r="71672" s="8" customFormat="1" x14ac:dyDescent="0.35"/>
    <row r="71673" s="8" customFormat="1" x14ac:dyDescent="0.35"/>
    <row r="71674" s="8" customFormat="1" x14ac:dyDescent="0.35"/>
    <row r="71675" s="8" customFormat="1" x14ac:dyDescent="0.35"/>
    <row r="71676" s="8" customFormat="1" x14ac:dyDescent="0.35"/>
    <row r="71677" s="8" customFormat="1" x14ac:dyDescent="0.35"/>
    <row r="71678" s="8" customFormat="1" x14ac:dyDescent="0.35"/>
    <row r="71679" s="8" customFormat="1" x14ac:dyDescent="0.35"/>
    <row r="71680" s="8" customFormat="1" x14ac:dyDescent="0.35"/>
    <row r="71681" s="8" customFormat="1" x14ac:dyDescent="0.35"/>
    <row r="71682" s="8" customFormat="1" x14ac:dyDescent="0.35"/>
    <row r="71683" s="8" customFormat="1" x14ac:dyDescent="0.35"/>
    <row r="71684" s="8" customFormat="1" x14ac:dyDescent="0.35"/>
    <row r="71685" s="8" customFormat="1" x14ac:dyDescent="0.35"/>
    <row r="71686" s="8" customFormat="1" x14ac:dyDescent="0.35"/>
    <row r="71687" s="8" customFormat="1" x14ac:dyDescent="0.35"/>
    <row r="71688" s="8" customFormat="1" x14ac:dyDescent="0.35"/>
    <row r="71689" s="8" customFormat="1" x14ac:dyDescent="0.35"/>
    <row r="71690" s="8" customFormat="1" x14ac:dyDescent="0.35"/>
    <row r="71691" s="8" customFormat="1" x14ac:dyDescent="0.35"/>
    <row r="71692" s="8" customFormat="1" x14ac:dyDescent="0.35"/>
    <row r="71693" s="8" customFormat="1" x14ac:dyDescent="0.35"/>
    <row r="71694" s="8" customFormat="1" x14ac:dyDescent="0.35"/>
    <row r="71695" s="8" customFormat="1" x14ac:dyDescent="0.35"/>
    <row r="71696" s="8" customFormat="1" x14ac:dyDescent="0.35"/>
    <row r="71697" s="8" customFormat="1" x14ac:dyDescent="0.35"/>
    <row r="71698" s="8" customFormat="1" x14ac:dyDescent="0.35"/>
    <row r="71699" s="8" customFormat="1" x14ac:dyDescent="0.35"/>
    <row r="71700" s="8" customFormat="1" x14ac:dyDescent="0.35"/>
    <row r="71701" s="8" customFormat="1" x14ac:dyDescent="0.35"/>
    <row r="71702" s="8" customFormat="1" x14ac:dyDescent="0.35"/>
    <row r="71703" s="8" customFormat="1" x14ac:dyDescent="0.35"/>
    <row r="71704" s="8" customFormat="1" x14ac:dyDescent="0.35"/>
    <row r="71705" s="8" customFormat="1" x14ac:dyDescent="0.35"/>
    <row r="71706" s="8" customFormat="1" x14ac:dyDescent="0.35"/>
    <row r="71707" s="8" customFormat="1" x14ac:dyDescent="0.35"/>
    <row r="71708" s="8" customFormat="1" x14ac:dyDescent="0.35"/>
    <row r="71709" s="8" customFormat="1" x14ac:dyDescent="0.35"/>
    <row r="71710" s="8" customFormat="1" x14ac:dyDescent="0.35"/>
    <row r="71711" s="8" customFormat="1" x14ac:dyDescent="0.35"/>
    <row r="71712" s="8" customFormat="1" x14ac:dyDescent="0.35"/>
    <row r="71713" s="8" customFormat="1" x14ac:dyDescent="0.35"/>
    <row r="71714" s="8" customFormat="1" x14ac:dyDescent="0.35"/>
    <row r="71715" s="8" customFormat="1" x14ac:dyDescent="0.35"/>
    <row r="71716" s="8" customFormat="1" x14ac:dyDescent="0.35"/>
    <row r="71717" s="8" customFormat="1" x14ac:dyDescent="0.35"/>
    <row r="71718" s="8" customFormat="1" x14ac:dyDescent="0.35"/>
    <row r="71719" s="8" customFormat="1" x14ac:dyDescent="0.35"/>
    <row r="71720" s="8" customFormat="1" x14ac:dyDescent="0.35"/>
    <row r="71721" s="8" customFormat="1" x14ac:dyDescent="0.35"/>
    <row r="71722" s="8" customFormat="1" x14ac:dyDescent="0.35"/>
    <row r="71723" s="8" customFormat="1" x14ac:dyDescent="0.35"/>
    <row r="71724" s="8" customFormat="1" x14ac:dyDescent="0.35"/>
    <row r="71725" s="8" customFormat="1" x14ac:dyDescent="0.35"/>
    <row r="71726" s="8" customFormat="1" x14ac:dyDescent="0.35"/>
    <row r="71727" s="8" customFormat="1" x14ac:dyDescent="0.35"/>
    <row r="71728" s="8" customFormat="1" x14ac:dyDescent="0.35"/>
    <row r="71729" s="8" customFormat="1" x14ac:dyDescent="0.35"/>
    <row r="71730" s="8" customFormat="1" x14ac:dyDescent="0.35"/>
    <row r="71731" s="8" customFormat="1" x14ac:dyDescent="0.35"/>
    <row r="71732" s="8" customFormat="1" x14ac:dyDescent="0.35"/>
    <row r="71733" s="8" customFormat="1" x14ac:dyDescent="0.35"/>
    <row r="71734" s="8" customFormat="1" x14ac:dyDescent="0.35"/>
    <row r="71735" s="8" customFormat="1" x14ac:dyDescent="0.35"/>
    <row r="71736" s="8" customFormat="1" x14ac:dyDescent="0.35"/>
    <row r="71737" s="8" customFormat="1" x14ac:dyDescent="0.35"/>
    <row r="71738" s="8" customFormat="1" x14ac:dyDescent="0.35"/>
    <row r="71739" s="8" customFormat="1" x14ac:dyDescent="0.35"/>
    <row r="71740" s="8" customFormat="1" x14ac:dyDescent="0.35"/>
    <row r="71741" s="8" customFormat="1" x14ac:dyDescent="0.35"/>
    <row r="71742" s="8" customFormat="1" x14ac:dyDescent="0.35"/>
    <row r="71743" s="8" customFormat="1" x14ac:dyDescent="0.35"/>
    <row r="71744" s="8" customFormat="1" x14ac:dyDescent="0.35"/>
    <row r="71745" s="8" customFormat="1" x14ac:dyDescent="0.35"/>
    <row r="71746" s="8" customFormat="1" x14ac:dyDescent="0.35"/>
    <row r="71747" s="8" customFormat="1" x14ac:dyDescent="0.35"/>
    <row r="71748" s="8" customFormat="1" x14ac:dyDescent="0.35"/>
    <row r="71749" s="8" customFormat="1" x14ac:dyDescent="0.35"/>
    <row r="71750" s="8" customFormat="1" x14ac:dyDescent="0.35"/>
    <row r="71751" s="8" customFormat="1" x14ac:dyDescent="0.35"/>
    <row r="71752" s="8" customFormat="1" x14ac:dyDescent="0.35"/>
    <row r="71753" s="8" customFormat="1" x14ac:dyDescent="0.35"/>
    <row r="71754" s="8" customFormat="1" x14ac:dyDescent="0.35"/>
    <row r="71755" s="8" customFormat="1" x14ac:dyDescent="0.35"/>
    <row r="71756" s="8" customFormat="1" x14ac:dyDescent="0.35"/>
    <row r="71757" s="8" customFormat="1" x14ac:dyDescent="0.35"/>
    <row r="71758" s="8" customFormat="1" x14ac:dyDescent="0.35"/>
    <row r="71759" s="8" customFormat="1" x14ac:dyDescent="0.35"/>
    <row r="71760" s="8" customFormat="1" x14ac:dyDescent="0.35"/>
    <row r="71761" s="8" customFormat="1" x14ac:dyDescent="0.35"/>
    <row r="71762" s="8" customFormat="1" x14ac:dyDescent="0.35"/>
    <row r="71763" s="8" customFormat="1" x14ac:dyDescent="0.35"/>
    <row r="71764" s="8" customFormat="1" x14ac:dyDescent="0.35"/>
    <row r="71765" s="8" customFormat="1" x14ac:dyDescent="0.35"/>
    <row r="71766" s="8" customFormat="1" x14ac:dyDescent="0.35"/>
    <row r="71767" s="8" customFormat="1" x14ac:dyDescent="0.35"/>
    <row r="71768" s="8" customFormat="1" x14ac:dyDescent="0.35"/>
    <row r="71769" s="8" customFormat="1" x14ac:dyDescent="0.35"/>
    <row r="71770" s="8" customFormat="1" x14ac:dyDescent="0.35"/>
    <row r="71771" s="8" customFormat="1" x14ac:dyDescent="0.35"/>
    <row r="71772" s="8" customFormat="1" x14ac:dyDescent="0.35"/>
    <row r="71773" s="8" customFormat="1" x14ac:dyDescent="0.35"/>
    <row r="71774" s="8" customFormat="1" x14ac:dyDescent="0.35"/>
    <row r="71775" s="8" customFormat="1" x14ac:dyDescent="0.35"/>
    <row r="71776" s="8" customFormat="1" x14ac:dyDescent="0.35"/>
    <row r="71777" s="8" customFormat="1" x14ac:dyDescent="0.35"/>
    <row r="71778" s="8" customFormat="1" x14ac:dyDescent="0.35"/>
    <row r="71779" s="8" customFormat="1" x14ac:dyDescent="0.35"/>
    <row r="71780" s="8" customFormat="1" x14ac:dyDescent="0.35"/>
    <row r="71781" s="8" customFormat="1" x14ac:dyDescent="0.35"/>
    <row r="71782" s="8" customFormat="1" x14ac:dyDescent="0.35"/>
    <row r="71783" s="8" customFormat="1" x14ac:dyDescent="0.35"/>
    <row r="71784" s="8" customFormat="1" x14ac:dyDescent="0.35"/>
    <row r="71785" s="8" customFormat="1" x14ac:dyDescent="0.35"/>
    <row r="71786" s="8" customFormat="1" x14ac:dyDescent="0.35"/>
    <row r="71787" s="8" customFormat="1" x14ac:dyDescent="0.35"/>
    <row r="71788" s="8" customFormat="1" x14ac:dyDescent="0.35"/>
    <row r="71789" s="8" customFormat="1" x14ac:dyDescent="0.35"/>
    <row r="71790" s="8" customFormat="1" x14ac:dyDescent="0.35"/>
    <row r="71791" s="8" customFormat="1" x14ac:dyDescent="0.35"/>
    <row r="71792" s="8" customFormat="1" x14ac:dyDescent="0.35"/>
    <row r="71793" s="8" customFormat="1" x14ac:dyDescent="0.35"/>
    <row r="71794" s="8" customFormat="1" x14ac:dyDescent="0.35"/>
    <row r="71795" s="8" customFormat="1" x14ac:dyDescent="0.35"/>
    <row r="71796" s="8" customFormat="1" x14ac:dyDescent="0.35"/>
    <row r="71797" s="8" customFormat="1" x14ac:dyDescent="0.35"/>
    <row r="71798" s="8" customFormat="1" x14ac:dyDescent="0.35"/>
    <row r="71799" s="8" customFormat="1" x14ac:dyDescent="0.35"/>
    <row r="71800" s="8" customFormat="1" x14ac:dyDescent="0.35"/>
    <row r="71801" s="8" customFormat="1" x14ac:dyDescent="0.35"/>
    <row r="71802" s="8" customFormat="1" x14ac:dyDescent="0.35"/>
    <row r="71803" s="8" customFormat="1" x14ac:dyDescent="0.35"/>
    <row r="71804" s="8" customFormat="1" x14ac:dyDescent="0.35"/>
    <row r="71805" s="8" customFormat="1" x14ac:dyDescent="0.35"/>
    <row r="71806" s="8" customFormat="1" x14ac:dyDescent="0.35"/>
    <row r="71807" s="8" customFormat="1" x14ac:dyDescent="0.35"/>
    <row r="71808" s="8" customFormat="1" x14ac:dyDescent="0.35"/>
    <row r="71809" s="8" customFormat="1" x14ac:dyDescent="0.35"/>
    <row r="71810" s="8" customFormat="1" x14ac:dyDescent="0.35"/>
    <row r="71811" s="8" customFormat="1" x14ac:dyDescent="0.35"/>
    <row r="71812" s="8" customFormat="1" x14ac:dyDescent="0.35"/>
    <row r="71813" s="8" customFormat="1" x14ac:dyDescent="0.35"/>
    <row r="71814" s="8" customFormat="1" x14ac:dyDescent="0.35"/>
    <row r="71815" s="8" customFormat="1" x14ac:dyDescent="0.35"/>
    <row r="71816" s="8" customFormat="1" x14ac:dyDescent="0.35"/>
    <row r="71817" s="8" customFormat="1" x14ac:dyDescent="0.35"/>
    <row r="71818" s="8" customFormat="1" x14ac:dyDescent="0.35"/>
    <row r="71819" s="8" customFormat="1" x14ac:dyDescent="0.35"/>
    <row r="71820" s="8" customFormat="1" x14ac:dyDescent="0.35"/>
    <row r="71821" s="8" customFormat="1" x14ac:dyDescent="0.35"/>
    <row r="71822" s="8" customFormat="1" x14ac:dyDescent="0.35"/>
    <row r="71823" s="8" customFormat="1" x14ac:dyDescent="0.35"/>
    <row r="71824" s="8" customFormat="1" x14ac:dyDescent="0.35"/>
    <row r="71825" s="8" customFormat="1" x14ac:dyDescent="0.35"/>
    <row r="71826" s="8" customFormat="1" x14ac:dyDescent="0.35"/>
    <row r="71827" s="8" customFormat="1" x14ac:dyDescent="0.35"/>
    <row r="71828" s="8" customFormat="1" x14ac:dyDescent="0.35"/>
    <row r="71829" s="8" customFormat="1" x14ac:dyDescent="0.35"/>
    <row r="71830" s="8" customFormat="1" x14ac:dyDescent="0.35"/>
    <row r="71831" s="8" customFormat="1" x14ac:dyDescent="0.35"/>
    <row r="71832" s="8" customFormat="1" x14ac:dyDescent="0.35"/>
    <row r="71833" s="8" customFormat="1" x14ac:dyDescent="0.35"/>
    <row r="71834" s="8" customFormat="1" x14ac:dyDescent="0.35"/>
    <row r="71835" s="8" customFormat="1" x14ac:dyDescent="0.35"/>
    <row r="71836" s="8" customFormat="1" x14ac:dyDescent="0.35"/>
    <row r="71837" s="8" customFormat="1" x14ac:dyDescent="0.35"/>
    <row r="71838" s="8" customFormat="1" x14ac:dyDescent="0.35"/>
    <row r="71839" s="8" customFormat="1" x14ac:dyDescent="0.35"/>
    <row r="71840" s="8" customFormat="1" x14ac:dyDescent="0.35"/>
    <row r="71841" s="8" customFormat="1" x14ac:dyDescent="0.35"/>
    <row r="71842" s="8" customFormat="1" x14ac:dyDescent="0.35"/>
    <row r="71843" s="8" customFormat="1" x14ac:dyDescent="0.35"/>
    <row r="71844" s="8" customFormat="1" x14ac:dyDescent="0.35"/>
    <row r="71845" s="8" customFormat="1" x14ac:dyDescent="0.35"/>
    <row r="71846" s="8" customFormat="1" x14ac:dyDescent="0.35"/>
    <row r="71847" s="8" customFormat="1" x14ac:dyDescent="0.35"/>
    <row r="71848" s="8" customFormat="1" x14ac:dyDescent="0.35"/>
    <row r="71849" s="8" customFormat="1" x14ac:dyDescent="0.35"/>
    <row r="71850" s="8" customFormat="1" x14ac:dyDescent="0.35"/>
    <row r="71851" s="8" customFormat="1" x14ac:dyDescent="0.35"/>
    <row r="71852" s="8" customFormat="1" x14ac:dyDescent="0.35"/>
    <row r="71853" s="8" customFormat="1" x14ac:dyDescent="0.35"/>
    <row r="71854" s="8" customFormat="1" x14ac:dyDescent="0.35"/>
    <row r="71855" s="8" customFormat="1" x14ac:dyDescent="0.35"/>
    <row r="71856" s="8" customFormat="1" x14ac:dyDescent="0.35"/>
    <row r="71857" s="8" customFormat="1" x14ac:dyDescent="0.35"/>
    <row r="71858" s="8" customFormat="1" x14ac:dyDescent="0.35"/>
    <row r="71859" s="8" customFormat="1" x14ac:dyDescent="0.35"/>
    <row r="71860" s="8" customFormat="1" x14ac:dyDescent="0.35"/>
    <row r="71861" s="8" customFormat="1" x14ac:dyDescent="0.35"/>
    <row r="71862" s="8" customFormat="1" x14ac:dyDescent="0.35"/>
    <row r="71863" s="8" customFormat="1" x14ac:dyDescent="0.35"/>
    <row r="71864" s="8" customFormat="1" x14ac:dyDescent="0.35"/>
    <row r="71865" s="8" customFormat="1" x14ac:dyDescent="0.35"/>
    <row r="71866" s="8" customFormat="1" x14ac:dyDescent="0.35"/>
    <row r="71867" s="8" customFormat="1" x14ac:dyDescent="0.35"/>
    <row r="71868" s="8" customFormat="1" x14ac:dyDescent="0.35"/>
    <row r="71869" s="8" customFormat="1" x14ac:dyDescent="0.35"/>
    <row r="71870" s="8" customFormat="1" x14ac:dyDescent="0.35"/>
    <row r="71871" s="8" customFormat="1" x14ac:dyDescent="0.35"/>
    <row r="71872" s="8" customFormat="1" x14ac:dyDescent="0.35"/>
    <row r="71873" s="8" customFormat="1" x14ac:dyDescent="0.35"/>
    <row r="71874" s="8" customFormat="1" x14ac:dyDescent="0.35"/>
    <row r="71875" s="8" customFormat="1" x14ac:dyDescent="0.35"/>
    <row r="71876" s="8" customFormat="1" x14ac:dyDescent="0.35"/>
    <row r="71877" s="8" customFormat="1" x14ac:dyDescent="0.35"/>
    <row r="71878" s="8" customFormat="1" x14ac:dyDescent="0.35"/>
    <row r="71879" s="8" customFormat="1" x14ac:dyDescent="0.35"/>
    <row r="71880" s="8" customFormat="1" x14ac:dyDescent="0.35"/>
    <row r="71881" s="8" customFormat="1" x14ac:dyDescent="0.35"/>
    <row r="71882" s="8" customFormat="1" x14ac:dyDescent="0.35"/>
    <row r="71883" s="8" customFormat="1" x14ac:dyDescent="0.35"/>
    <row r="71884" s="8" customFormat="1" x14ac:dyDescent="0.35"/>
    <row r="71885" s="8" customFormat="1" x14ac:dyDescent="0.35"/>
    <row r="71886" s="8" customFormat="1" x14ac:dyDescent="0.35"/>
    <row r="71887" s="8" customFormat="1" x14ac:dyDescent="0.35"/>
    <row r="71888" s="8" customFormat="1" x14ac:dyDescent="0.35"/>
    <row r="71889" s="8" customFormat="1" x14ac:dyDescent="0.35"/>
    <row r="71890" s="8" customFormat="1" x14ac:dyDescent="0.35"/>
    <row r="71891" s="8" customFormat="1" x14ac:dyDescent="0.35"/>
    <row r="71892" s="8" customFormat="1" x14ac:dyDescent="0.35"/>
    <row r="71893" s="8" customFormat="1" x14ac:dyDescent="0.35"/>
    <row r="71894" s="8" customFormat="1" x14ac:dyDescent="0.35"/>
    <row r="71895" s="8" customFormat="1" x14ac:dyDescent="0.35"/>
    <row r="71896" s="8" customFormat="1" x14ac:dyDescent="0.35"/>
    <row r="71897" s="8" customFormat="1" x14ac:dyDescent="0.35"/>
    <row r="71898" s="8" customFormat="1" x14ac:dyDescent="0.35"/>
    <row r="71899" s="8" customFormat="1" x14ac:dyDescent="0.35"/>
    <row r="71900" s="8" customFormat="1" x14ac:dyDescent="0.35"/>
    <row r="71901" s="8" customFormat="1" x14ac:dyDescent="0.35"/>
    <row r="71902" s="8" customFormat="1" x14ac:dyDescent="0.35"/>
    <row r="71903" s="8" customFormat="1" x14ac:dyDescent="0.35"/>
    <row r="71904" s="8" customFormat="1" x14ac:dyDescent="0.35"/>
    <row r="71905" s="8" customFormat="1" x14ac:dyDescent="0.35"/>
    <row r="71906" s="8" customFormat="1" x14ac:dyDescent="0.35"/>
    <row r="71907" s="8" customFormat="1" x14ac:dyDescent="0.35"/>
    <row r="71908" s="8" customFormat="1" x14ac:dyDescent="0.35"/>
    <row r="71909" s="8" customFormat="1" x14ac:dyDescent="0.35"/>
    <row r="71910" s="8" customFormat="1" x14ac:dyDescent="0.35"/>
    <row r="71911" s="8" customFormat="1" x14ac:dyDescent="0.35"/>
    <row r="71912" s="8" customFormat="1" x14ac:dyDescent="0.35"/>
    <row r="71913" s="8" customFormat="1" x14ac:dyDescent="0.35"/>
    <row r="71914" s="8" customFormat="1" x14ac:dyDescent="0.35"/>
    <row r="71915" s="8" customFormat="1" x14ac:dyDescent="0.35"/>
    <row r="71916" s="8" customFormat="1" x14ac:dyDescent="0.35"/>
    <row r="71917" s="8" customFormat="1" x14ac:dyDescent="0.35"/>
    <row r="71918" s="8" customFormat="1" x14ac:dyDescent="0.35"/>
    <row r="71919" s="8" customFormat="1" x14ac:dyDescent="0.35"/>
    <row r="71920" s="8" customFormat="1" x14ac:dyDescent="0.35"/>
    <row r="71921" s="8" customFormat="1" x14ac:dyDescent="0.35"/>
    <row r="71922" s="8" customFormat="1" x14ac:dyDescent="0.35"/>
    <row r="71923" s="8" customFormat="1" x14ac:dyDescent="0.35"/>
    <row r="71924" s="8" customFormat="1" x14ac:dyDescent="0.35"/>
    <row r="71925" s="8" customFormat="1" x14ac:dyDescent="0.35"/>
    <row r="71926" s="8" customFormat="1" x14ac:dyDescent="0.35"/>
    <row r="71927" s="8" customFormat="1" x14ac:dyDescent="0.35"/>
    <row r="71928" s="8" customFormat="1" x14ac:dyDescent="0.35"/>
    <row r="71929" s="8" customFormat="1" x14ac:dyDescent="0.35"/>
    <row r="71930" s="8" customFormat="1" x14ac:dyDescent="0.35"/>
    <row r="71931" s="8" customFormat="1" x14ac:dyDescent="0.35"/>
    <row r="71932" s="8" customFormat="1" x14ac:dyDescent="0.35"/>
    <row r="71933" s="8" customFormat="1" x14ac:dyDescent="0.35"/>
    <row r="71934" s="8" customFormat="1" x14ac:dyDescent="0.35"/>
    <row r="71935" s="8" customFormat="1" x14ac:dyDescent="0.35"/>
    <row r="71936" s="8" customFormat="1" x14ac:dyDescent="0.35"/>
    <row r="71937" s="8" customFormat="1" x14ac:dyDescent="0.35"/>
    <row r="71938" s="8" customFormat="1" x14ac:dyDescent="0.35"/>
    <row r="71939" s="8" customFormat="1" x14ac:dyDescent="0.35"/>
    <row r="71940" s="8" customFormat="1" x14ac:dyDescent="0.35"/>
    <row r="71941" s="8" customFormat="1" x14ac:dyDescent="0.35"/>
    <row r="71942" s="8" customFormat="1" x14ac:dyDescent="0.35"/>
    <row r="71943" s="8" customFormat="1" x14ac:dyDescent="0.35"/>
    <row r="71944" s="8" customFormat="1" x14ac:dyDescent="0.35"/>
    <row r="71945" s="8" customFormat="1" x14ac:dyDescent="0.35"/>
    <row r="71946" s="8" customFormat="1" x14ac:dyDescent="0.35"/>
    <row r="71947" s="8" customFormat="1" x14ac:dyDescent="0.35"/>
    <row r="71948" s="8" customFormat="1" x14ac:dyDescent="0.35"/>
    <row r="71949" s="8" customFormat="1" x14ac:dyDescent="0.35"/>
    <row r="71950" s="8" customFormat="1" x14ac:dyDescent="0.35"/>
    <row r="71951" s="8" customFormat="1" x14ac:dyDescent="0.35"/>
    <row r="71952" s="8" customFormat="1" x14ac:dyDescent="0.35"/>
    <row r="71953" s="8" customFormat="1" x14ac:dyDescent="0.35"/>
    <row r="71954" s="8" customFormat="1" x14ac:dyDescent="0.35"/>
    <row r="71955" s="8" customFormat="1" x14ac:dyDescent="0.35"/>
    <row r="71956" s="8" customFormat="1" x14ac:dyDescent="0.35"/>
    <row r="71957" s="8" customFormat="1" x14ac:dyDescent="0.35"/>
    <row r="71958" s="8" customFormat="1" x14ac:dyDescent="0.35"/>
    <row r="71959" s="8" customFormat="1" x14ac:dyDescent="0.35"/>
    <row r="71960" s="8" customFormat="1" x14ac:dyDescent="0.35"/>
    <row r="71961" s="8" customFormat="1" x14ac:dyDescent="0.35"/>
    <row r="71962" s="8" customFormat="1" x14ac:dyDescent="0.35"/>
    <row r="71963" s="8" customFormat="1" x14ac:dyDescent="0.35"/>
    <row r="71964" s="8" customFormat="1" x14ac:dyDescent="0.35"/>
    <row r="71965" s="8" customFormat="1" x14ac:dyDescent="0.35"/>
    <row r="71966" s="8" customFormat="1" x14ac:dyDescent="0.35"/>
    <row r="71967" s="8" customFormat="1" x14ac:dyDescent="0.35"/>
    <row r="71968" s="8" customFormat="1" x14ac:dyDescent="0.35"/>
    <row r="71969" s="8" customFormat="1" x14ac:dyDescent="0.35"/>
    <row r="71970" s="8" customFormat="1" x14ac:dyDescent="0.35"/>
    <row r="71971" s="8" customFormat="1" x14ac:dyDescent="0.35"/>
    <row r="71972" s="8" customFormat="1" x14ac:dyDescent="0.35"/>
    <row r="71973" s="8" customFormat="1" x14ac:dyDescent="0.35"/>
    <row r="71974" s="8" customFormat="1" x14ac:dyDescent="0.35"/>
    <row r="71975" s="8" customFormat="1" x14ac:dyDescent="0.35"/>
    <row r="71976" s="8" customFormat="1" x14ac:dyDescent="0.35"/>
    <row r="71977" s="8" customFormat="1" x14ac:dyDescent="0.35"/>
    <row r="71978" s="8" customFormat="1" x14ac:dyDescent="0.35"/>
    <row r="71979" s="8" customFormat="1" x14ac:dyDescent="0.35"/>
    <row r="71980" s="8" customFormat="1" x14ac:dyDescent="0.35"/>
    <row r="71981" s="8" customFormat="1" x14ac:dyDescent="0.35"/>
    <row r="71982" s="8" customFormat="1" x14ac:dyDescent="0.35"/>
    <row r="71983" s="8" customFormat="1" x14ac:dyDescent="0.35"/>
    <row r="71984" s="8" customFormat="1" x14ac:dyDescent="0.35"/>
    <row r="71985" s="8" customFormat="1" x14ac:dyDescent="0.35"/>
    <row r="71986" s="8" customFormat="1" x14ac:dyDescent="0.35"/>
    <row r="71987" s="8" customFormat="1" x14ac:dyDescent="0.35"/>
    <row r="71988" s="8" customFormat="1" x14ac:dyDescent="0.35"/>
    <row r="71989" s="8" customFormat="1" x14ac:dyDescent="0.35"/>
    <row r="71990" s="8" customFormat="1" x14ac:dyDescent="0.35"/>
    <row r="71991" s="8" customFormat="1" x14ac:dyDescent="0.35"/>
    <row r="71992" s="8" customFormat="1" x14ac:dyDescent="0.35"/>
    <row r="71993" s="8" customFormat="1" x14ac:dyDescent="0.35"/>
    <row r="71994" s="8" customFormat="1" x14ac:dyDescent="0.35"/>
    <row r="71995" s="8" customFormat="1" x14ac:dyDescent="0.35"/>
    <row r="71996" s="8" customFormat="1" x14ac:dyDescent="0.35"/>
    <row r="71997" s="8" customFormat="1" x14ac:dyDescent="0.35"/>
    <row r="71998" s="8" customFormat="1" x14ac:dyDescent="0.35"/>
    <row r="71999" s="8" customFormat="1" x14ac:dyDescent="0.35"/>
    <row r="72000" s="8" customFormat="1" x14ac:dyDescent="0.35"/>
    <row r="72001" s="8" customFormat="1" x14ac:dyDescent="0.35"/>
    <row r="72002" s="8" customFormat="1" x14ac:dyDescent="0.35"/>
    <row r="72003" s="8" customFormat="1" x14ac:dyDescent="0.35"/>
    <row r="72004" s="8" customFormat="1" x14ac:dyDescent="0.35"/>
    <row r="72005" s="8" customFormat="1" x14ac:dyDescent="0.35"/>
    <row r="72006" s="8" customFormat="1" x14ac:dyDescent="0.35"/>
    <row r="72007" s="8" customFormat="1" x14ac:dyDescent="0.35"/>
    <row r="72008" s="8" customFormat="1" x14ac:dyDescent="0.35"/>
    <row r="72009" s="8" customFormat="1" x14ac:dyDescent="0.35"/>
    <row r="72010" s="8" customFormat="1" x14ac:dyDescent="0.35"/>
    <row r="72011" s="8" customFormat="1" x14ac:dyDescent="0.35"/>
    <row r="72012" s="8" customFormat="1" x14ac:dyDescent="0.35"/>
    <row r="72013" s="8" customFormat="1" x14ac:dyDescent="0.35"/>
    <row r="72014" s="8" customFormat="1" x14ac:dyDescent="0.35"/>
    <row r="72015" s="8" customFormat="1" x14ac:dyDescent="0.35"/>
    <row r="72016" s="8" customFormat="1" x14ac:dyDescent="0.35"/>
    <row r="72017" s="8" customFormat="1" x14ac:dyDescent="0.35"/>
    <row r="72018" s="8" customFormat="1" x14ac:dyDescent="0.35"/>
    <row r="72019" s="8" customFormat="1" x14ac:dyDescent="0.35"/>
    <row r="72020" s="8" customFormat="1" x14ac:dyDescent="0.35"/>
    <row r="72021" s="8" customFormat="1" x14ac:dyDescent="0.35"/>
    <row r="72022" s="8" customFormat="1" x14ac:dyDescent="0.35"/>
    <row r="72023" s="8" customFormat="1" x14ac:dyDescent="0.35"/>
    <row r="72024" s="8" customFormat="1" x14ac:dyDescent="0.35"/>
    <row r="72025" s="8" customFormat="1" x14ac:dyDescent="0.35"/>
    <row r="72026" s="8" customFormat="1" x14ac:dyDescent="0.35"/>
    <row r="72027" s="8" customFormat="1" x14ac:dyDescent="0.35"/>
    <row r="72028" s="8" customFormat="1" x14ac:dyDescent="0.35"/>
    <row r="72029" s="8" customFormat="1" x14ac:dyDescent="0.35"/>
    <row r="72030" s="8" customFormat="1" x14ac:dyDescent="0.35"/>
    <row r="72031" s="8" customFormat="1" x14ac:dyDescent="0.35"/>
    <row r="72032" s="8" customFormat="1" x14ac:dyDescent="0.35"/>
    <row r="72033" s="8" customFormat="1" x14ac:dyDescent="0.35"/>
    <row r="72034" s="8" customFormat="1" x14ac:dyDescent="0.35"/>
    <row r="72035" s="8" customFormat="1" x14ac:dyDescent="0.35"/>
    <row r="72036" s="8" customFormat="1" x14ac:dyDescent="0.35"/>
    <row r="72037" s="8" customFormat="1" x14ac:dyDescent="0.35"/>
    <row r="72038" s="8" customFormat="1" x14ac:dyDescent="0.35"/>
    <row r="72039" s="8" customFormat="1" x14ac:dyDescent="0.35"/>
    <row r="72040" s="8" customFormat="1" x14ac:dyDescent="0.35"/>
    <row r="72041" s="8" customFormat="1" x14ac:dyDescent="0.35"/>
    <row r="72042" s="8" customFormat="1" x14ac:dyDescent="0.35"/>
    <row r="72043" s="8" customFormat="1" x14ac:dyDescent="0.35"/>
    <row r="72044" s="8" customFormat="1" x14ac:dyDescent="0.35"/>
    <row r="72045" s="8" customFormat="1" x14ac:dyDescent="0.35"/>
    <row r="72046" s="8" customFormat="1" x14ac:dyDescent="0.35"/>
    <row r="72047" s="8" customFormat="1" x14ac:dyDescent="0.35"/>
    <row r="72048" s="8" customFormat="1" x14ac:dyDescent="0.35"/>
    <row r="72049" s="8" customFormat="1" x14ac:dyDescent="0.35"/>
    <row r="72050" s="8" customFormat="1" x14ac:dyDescent="0.35"/>
    <row r="72051" s="8" customFormat="1" x14ac:dyDescent="0.35"/>
    <row r="72052" s="8" customFormat="1" x14ac:dyDescent="0.35"/>
    <row r="72053" s="8" customFormat="1" x14ac:dyDescent="0.35"/>
    <row r="72054" s="8" customFormat="1" x14ac:dyDescent="0.35"/>
    <row r="72055" s="8" customFormat="1" x14ac:dyDescent="0.35"/>
    <row r="72056" s="8" customFormat="1" x14ac:dyDescent="0.35"/>
    <row r="72057" s="8" customFormat="1" x14ac:dyDescent="0.35"/>
    <row r="72058" s="8" customFormat="1" x14ac:dyDescent="0.35"/>
    <row r="72059" s="8" customFormat="1" x14ac:dyDescent="0.35"/>
    <row r="72060" s="8" customFormat="1" x14ac:dyDescent="0.35"/>
    <row r="72061" s="8" customFormat="1" x14ac:dyDescent="0.35"/>
    <row r="72062" s="8" customFormat="1" x14ac:dyDescent="0.35"/>
    <row r="72063" s="8" customFormat="1" x14ac:dyDescent="0.35"/>
    <row r="72064" s="8" customFormat="1" x14ac:dyDescent="0.35"/>
    <row r="72065" s="8" customFormat="1" x14ac:dyDescent="0.35"/>
    <row r="72066" s="8" customFormat="1" x14ac:dyDescent="0.35"/>
    <row r="72067" s="8" customFormat="1" x14ac:dyDescent="0.35"/>
    <row r="72068" s="8" customFormat="1" x14ac:dyDescent="0.35"/>
    <row r="72069" s="8" customFormat="1" x14ac:dyDescent="0.35"/>
    <row r="72070" s="8" customFormat="1" x14ac:dyDescent="0.35"/>
    <row r="72071" s="8" customFormat="1" x14ac:dyDescent="0.35"/>
    <row r="72072" s="8" customFormat="1" x14ac:dyDescent="0.35"/>
    <row r="72073" s="8" customFormat="1" x14ac:dyDescent="0.35"/>
    <row r="72074" s="8" customFormat="1" x14ac:dyDescent="0.35"/>
    <row r="72075" s="8" customFormat="1" x14ac:dyDescent="0.35"/>
    <row r="72076" s="8" customFormat="1" x14ac:dyDescent="0.35"/>
    <row r="72077" s="8" customFormat="1" x14ac:dyDescent="0.35"/>
    <row r="72078" s="8" customFormat="1" x14ac:dyDescent="0.35"/>
    <row r="72079" s="8" customFormat="1" x14ac:dyDescent="0.35"/>
    <row r="72080" s="8" customFormat="1" x14ac:dyDescent="0.35"/>
    <row r="72081" s="8" customFormat="1" x14ac:dyDescent="0.35"/>
    <row r="72082" s="8" customFormat="1" x14ac:dyDescent="0.35"/>
    <row r="72083" s="8" customFormat="1" x14ac:dyDescent="0.35"/>
    <row r="72084" s="8" customFormat="1" x14ac:dyDescent="0.35"/>
    <row r="72085" s="8" customFormat="1" x14ac:dyDescent="0.35"/>
    <row r="72086" s="8" customFormat="1" x14ac:dyDescent="0.35"/>
    <row r="72087" s="8" customFormat="1" x14ac:dyDescent="0.35"/>
    <row r="72088" s="8" customFormat="1" x14ac:dyDescent="0.35"/>
    <row r="72089" s="8" customFormat="1" x14ac:dyDescent="0.35"/>
    <row r="72090" s="8" customFormat="1" x14ac:dyDescent="0.35"/>
    <row r="72091" s="8" customFormat="1" x14ac:dyDescent="0.35"/>
    <row r="72092" s="8" customFormat="1" x14ac:dyDescent="0.35"/>
    <row r="72093" s="8" customFormat="1" x14ac:dyDescent="0.35"/>
    <row r="72094" s="8" customFormat="1" x14ac:dyDescent="0.35"/>
    <row r="72095" s="8" customFormat="1" x14ac:dyDescent="0.35"/>
    <row r="72096" s="8" customFormat="1" x14ac:dyDescent="0.35"/>
    <row r="72097" s="8" customFormat="1" x14ac:dyDescent="0.35"/>
    <row r="72098" s="8" customFormat="1" x14ac:dyDescent="0.35"/>
    <row r="72099" s="8" customFormat="1" x14ac:dyDescent="0.35"/>
    <row r="72100" s="8" customFormat="1" x14ac:dyDescent="0.35"/>
    <row r="72101" s="8" customFormat="1" x14ac:dyDescent="0.35"/>
    <row r="72102" s="8" customFormat="1" x14ac:dyDescent="0.35"/>
    <row r="72103" s="8" customFormat="1" x14ac:dyDescent="0.35"/>
    <row r="72104" s="8" customFormat="1" x14ac:dyDescent="0.35"/>
    <row r="72105" s="8" customFormat="1" x14ac:dyDescent="0.35"/>
    <row r="72106" s="8" customFormat="1" x14ac:dyDescent="0.35"/>
    <row r="72107" s="8" customFormat="1" x14ac:dyDescent="0.35"/>
    <row r="72108" s="8" customFormat="1" x14ac:dyDescent="0.35"/>
    <row r="72109" s="8" customFormat="1" x14ac:dyDescent="0.35"/>
    <row r="72110" s="8" customFormat="1" x14ac:dyDescent="0.35"/>
    <row r="72111" s="8" customFormat="1" x14ac:dyDescent="0.35"/>
    <row r="72112" s="8" customFormat="1" x14ac:dyDescent="0.35"/>
    <row r="72113" s="8" customFormat="1" x14ac:dyDescent="0.35"/>
    <row r="72114" s="8" customFormat="1" x14ac:dyDescent="0.35"/>
    <row r="72115" s="8" customFormat="1" x14ac:dyDescent="0.35"/>
    <row r="72116" s="8" customFormat="1" x14ac:dyDescent="0.35"/>
    <row r="72117" s="8" customFormat="1" x14ac:dyDescent="0.35"/>
    <row r="72118" s="8" customFormat="1" x14ac:dyDescent="0.35"/>
    <row r="72119" s="8" customFormat="1" x14ac:dyDescent="0.35"/>
    <row r="72120" s="8" customFormat="1" x14ac:dyDescent="0.35"/>
    <row r="72121" s="8" customFormat="1" x14ac:dyDescent="0.35"/>
    <row r="72122" s="8" customFormat="1" x14ac:dyDescent="0.35"/>
    <row r="72123" s="8" customFormat="1" x14ac:dyDescent="0.35"/>
    <row r="72124" s="8" customFormat="1" x14ac:dyDescent="0.35"/>
    <row r="72125" s="8" customFormat="1" x14ac:dyDescent="0.35"/>
    <row r="72126" s="8" customFormat="1" x14ac:dyDescent="0.35"/>
    <row r="72127" s="8" customFormat="1" x14ac:dyDescent="0.35"/>
    <row r="72128" s="8" customFormat="1" x14ac:dyDescent="0.35"/>
    <row r="72129" s="8" customFormat="1" x14ac:dyDescent="0.35"/>
    <row r="72130" s="8" customFormat="1" x14ac:dyDescent="0.35"/>
    <row r="72131" s="8" customFormat="1" x14ac:dyDescent="0.35"/>
    <row r="72132" s="8" customFormat="1" x14ac:dyDescent="0.35"/>
    <row r="72133" s="8" customFormat="1" x14ac:dyDescent="0.35"/>
    <row r="72134" s="8" customFormat="1" x14ac:dyDescent="0.35"/>
    <row r="72135" s="8" customFormat="1" x14ac:dyDescent="0.35"/>
    <row r="72136" s="8" customFormat="1" x14ac:dyDescent="0.35"/>
    <row r="72137" s="8" customFormat="1" x14ac:dyDescent="0.35"/>
    <row r="72138" s="8" customFormat="1" x14ac:dyDescent="0.35"/>
    <row r="72139" s="8" customFormat="1" x14ac:dyDescent="0.35"/>
    <row r="72140" s="8" customFormat="1" x14ac:dyDescent="0.35"/>
    <row r="72141" s="8" customFormat="1" x14ac:dyDescent="0.35"/>
    <row r="72142" s="8" customFormat="1" x14ac:dyDescent="0.35"/>
    <row r="72143" s="8" customFormat="1" x14ac:dyDescent="0.35"/>
    <row r="72144" s="8" customFormat="1" x14ac:dyDescent="0.35"/>
    <row r="72145" s="8" customFormat="1" x14ac:dyDescent="0.35"/>
    <row r="72146" s="8" customFormat="1" x14ac:dyDescent="0.35"/>
    <row r="72147" s="8" customFormat="1" x14ac:dyDescent="0.35"/>
    <row r="72148" s="8" customFormat="1" x14ac:dyDescent="0.35"/>
    <row r="72149" s="8" customFormat="1" x14ac:dyDescent="0.35"/>
    <row r="72150" s="8" customFormat="1" x14ac:dyDescent="0.35"/>
    <row r="72151" s="8" customFormat="1" x14ac:dyDescent="0.35"/>
    <row r="72152" s="8" customFormat="1" x14ac:dyDescent="0.35"/>
    <row r="72153" s="8" customFormat="1" x14ac:dyDescent="0.35"/>
    <row r="72154" s="8" customFormat="1" x14ac:dyDescent="0.35"/>
    <row r="72155" s="8" customFormat="1" x14ac:dyDescent="0.35"/>
    <row r="72156" s="8" customFormat="1" x14ac:dyDescent="0.35"/>
    <row r="72157" s="8" customFormat="1" x14ac:dyDescent="0.35"/>
    <row r="72158" s="8" customFormat="1" x14ac:dyDescent="0.35"/>
    <row r="72159" s="8" customFormat="1" x14ac:dyDescent="0.35"/>
    <row r="72160" s="8" customFormat="1" x14ac:dyDescent="0.35"/>
    <row r="72161" s="8" customFormat="1" x14ac:dyDescent="0.35"/>
    <row r="72162" s="8" customFormat="1" x14ac:dyDescent="0.35"/>
    <row r="72163" s="8" customFormat="1" x14ac:dyDescent="0.35"/>
    <row r="72164" s="8" customFormat="1" x14ac:dyDescent="0.35"/>
    <row r="72165" s="8" customFormat="1" x14ac:dyDescent="0.35"/>
    <row r="72166" s="8" customFormat="1" x14ac:dyDescent="0.35"/>
    <row r="72167" s="8" customFormat="1" x14ac:dyDescent="0.35"/>
    <row r="72168" s="8" customFormat="1" x14ac:dyDescent="0.35"/>
    <row r="72169" s="8" customFormat="1" x14ac:dyDescent="0.35"/>
    <row r="72170" s="8" customFormat="1" x14ac:dyDescent="0.35"/>
    <row r="72171" s="8" customFormat="1" x14ac:dyDescent="0.35"/>
    <row r="72172" s="8" customFormat="1" x14ac:dyDescent="0.35"/>
    <row r="72173" s="8" customFormat="1" x14ac:dyDescent="0.35"/>
    <row r="72174" s="8" customFormat="1" x14ac:dyDescent="0.35"/>
    <row r="72175" s="8" customFormat="1" x14ac:dyDescent="0.35"/>
    <row r="72176" s="8" customFormat="1" x14ac:dyDescent="0.35"/>
    <row r="72177" s="8" customFormat="1" x14ac:dyDescent="0.35"/>
    <row r="72178" s="8" customFormat="1" x14ac:dyDescent="0.35"/>
    <row r="72179" s="8" customFormat="1" x14ac:dyDescent="0.35"/>
    <row r="72180" s="8" customFormat="1" x14ac:dyDescent="0.35"/>
    <row r="72181" s="8" customFormat="1" x14ac:dyDescent="0.35"/>
    <row r="72182" s="8" customFormat="1" x14ac:dyDescent="0.35"/>
    <row r="72183" s="8" customFormat="1" x14ac:dyDescent="0.35"/>
    <row r="72184" s="8" customFormat="1" x14ac:dyDescent="0.35"/>
    <row r="72185" s="8" customFormat="1" x14ac:dyDescent="0.35"/>
    <row r="72186" s="8" customFormat="1" x14ac:dyDescent="0.35"/>
    <row r="72187" s="8" customFormat="1" x14ac:dyDescent="0.35"/>
    <row r="72188" s="8" customFormat="1" x14ac:dyDescent="0.35"/>
    <row r="72189" s="8" customFormat="1" x14ac:dyDescent="0.35"/>
    <row r="72190" s="8" customFormat="1" x14ac:dyDescent="0.35"/>
    <row r="72191" s="8" customFormat="1" x14ac:dyDescent="0.35"/>
    <row r="72192" s="8" customFormat="1" x14ac:dyDescent="0.35"/>
    <row r="72193" s="8" customFormat="1" x14ac:dyDescent="0.35"/>
    <row r="72194" s="8" customFormat="1" x14ac:dyDescent="0.35"/>
    <row r="72195" s="8" customFormat="1" x14ac:dyDescent="0.35"/>
    <row r="72196" s="8" customFormat="1" x14ac:dyDescent="0.35"/>
    <row r="72197" s="8" customFormat="1" x14ac:dyDescent="0.35"/>
    <row r="72198" s="8" customFormat="1" x14ac:dyDescent="0.35"/>
    <row r="72199" s="8" customFormat="1" x14ac:dyDescent="0.35"/>
    <row r="72200" s="8" customFormat="1" x14ac:dyDescent="0.35"/>
    <row r="72201" s="8" customFormat="1" x14ac:dyDescent="0.35"/>
    <row r="72202" s="8" customFormat="1" x14ac:dyDescent="0.35"/>
    <row r="72203" s="8" customFormat="1" x14ac:dyDescent="0.35"/>
    <row r="72204" s="8" customFormat="1" x14ac:dyDescent="0.35"/>
    <row r="72205" s="8" customFormat="1" x14ac:dyDescent="0.35"/>
    <row r="72206" s="8" customFormat="1" x14ac:dyDescent="0.35"/>
    <row r="72207" s="8" customFormat="1" x14ac:dyDescent="0.35"/>
    <row r="72208" s="8" customFormat="1" x14ac:dyDescent="0.35"/>
    <row r="72209" s="8" customFormat="1" x14ac:dyDescent="0.35"/>
    <row r="72210" s="8" customFormat="1" x14ac:dyDescent="0.35"/>
    <row r="72211" s="8" customFormat="1" x14ac:dyDescent="0.35"/>
    <row r="72212" s="8" customFormat="1" x14ac:dyDescent="0.35"/>
    <row r="72213" s="8" customFormat="1" x14ac:dyDescent="0.35"/>
    <row r="72214" s="8" customFormat="1" x14ac:dyDescent="0.35"/>
    <row r="72215" s="8" customFormat="1" x14ac:dyDescent="0.35"/>
    <row r="72216" s="8" customFormat="1" x14ac:dyDescent="0.35"/>
    <row r="72217" s="8" customFormat="1" x14ac:dyDescent="0.35"/>
    <row r="72218" s="8" customFormat="1" x14ac:dyDescent="0.35"/>
    <row r="72219" s="8" customFormat="1" x14ac:dyDescent="0.35"/>
    <row r="72220" s="8" customFormat="1" x14ac:dyDescent="0.35"/>
    <row r="72221" s="8" customFormat="1" x14ac:dyDescent="0.35"/>
    <row r="72222" s="8" customFormat="1" x14ac:dyDescent="0.35"/>
    <row r="72223" s="8" customFormat="1" x14ac:dyDescent="0.35"/>
    <row r="72224" s="8" customFormat="1" x14ac:dyDescent="0.35"/>
    <row r="72225" s="8" customFormat="1" x14ac:dyDescent="0.35"/>
    <row r="72226" s="8" customFormat="1" x14ac:dyDescent="0.35"/>
    <row r="72227" s="8" customFormat="1" x14ac:dyDescent="0.35"/>
    <row r="72228" s="8" customFormat="1" x14ac:dyDescent="0.35"/>
    <row r="72229" s="8" customFormat="1" x14ac:dyDescent="0.35"/>
    <row r="72230" s="8" customFormat="1" x14ac:dyDescent="0.35"/>
    <row r="72231" s="8" customFormat="1" x14ac:dyDescent="0.35"/>
    <row r="72232" s="8" customFormat="1" x14ac:dyDescent="0.35"/>
    <row r="72233" s="8" customFormat="1" x14ac:dyDescent="0.35"/>
    <row r="72234" s="8" customFormat="1" x14ac:dyDescent="0.35"/>
    <row r="72235" s="8" customFormat="1" x14ac:dyDescent="0.35"/>
    <row r="72236" s="8" customFormat="1" x14ac:dyDescent="0.35"/>
    <row r="72237" s="8" customFormat="1" x14ac:dyDescent="0.35"/>
    <row r="72238" s="8" customFormat="1" x14ac:dyDescent="0.35"/>
    <row r="72239" s="8" customFormat="1" x14ac:dyDescent="0.35"/>
    <row r="72240" s="8" customFormat="1" x14ac:dyDescent="0.35"/>
    <row r="72241" s="8" customFormat="1" x14ac:dyDescent="0.35"/>
    <row r="72242" s="8" customFormat="1" x14ac:dyDescent="0.35"/>
    <row r="72243" s="8" customFormat="1" x14ac:dyDescent="0.35"/>
    <row r="72244" s="8" customFormat="1" x14ac:dyDescent="0.35"/>
    <row r="72245" s="8" customFormat="1" x14ac:dyDescent="0.35"/>
    <row r="72246" s="8" customFormat="1" x14ac:dyDescent="0.35"/>
    <row r="72247" s="8" customFormat="1" x14ac:dyDescent="0.35"/>
    <row r="72248" s="8" customFormat="1" x14ac:dyDescent="0.35"/>
    <row r="72249" s="8" customFormat="1" x14ac:dyDescent="0.35"/>
    <row r="72250" s="8" customFormat="1" x14ac:dyDescent="0.35"/>
    <row r="72251" s="8" customFormat="1" x14ac:dyDescent="0.35"/>
    <row r="72252" s="8" customFormat="1" x14ac:dyDescent="0.35"/>
    <row r="72253" s="8" customFormat="1" x14ac:dyDescent="0.35"/>
    <row r="72254" s="8" customFormat="1" x14ac:dyDescent="0.35"/>
    <row r="72255" s="8" customFormat="1" x14ac:dyDescent="0.35"/>
    <row r="72256" s="8" customFormat="1" x14ac:dyDescent="0.35"/>
    <row r="72257" s="8" customFormat="1" x14ac:dyDescent="0.35"/>
    <row r="72258" s="8" customFormat="1" x14ac:dyDescent="0.35"/>
    <row r="72259" s="8" customFormat="1" x14ac:dyDescent="0.35"/>
    <row r="72260" s="8" customFormat="1" x14ac:dyDescent="0.35"/>
    <row r="72261" s="8" customFormat="1" x14ac:dyDescent="0.35"/>
    <row r="72262" s="8" customFormat="1" x14ac:dyDescent="0.35"/>
    <row r="72263" s="8" customFormat="1" x14ac:dyDescent="0.35"/>
    <row r="72264" s="8" customFormat="1" x14ac:dyDescent="0.35"/>
    <row r="72265" s="8" customFormat="1" x14ac:dyDescent="0.35"/>
    <row r="72266" s="8" customFormat="1" x14ac:dyDescent="0.35"/>
    <row r="72267" s="8" customFormat="1" x14ac:dyDescent="0.35"/>
    <row r="72268" s="8" customFormat="1" x14ac:dyDescent="0.35"/>
    <row r="72269" s="8" customFormat="1" x14ac:dyDescent="0.35"/>
    <row r="72270" s="8" customFormat="1" x14ac:dyDescent="0.35"/>
    <row r="72271" s="8" customFormat="1" x14ac:dyDescent="0.35"/>
    <row r="72272" s="8" customFormat="1" x14ac:dyDescent="0.35"/>
    <row r="72273" s="8" customFormat="1" x14ac:dyDescent="0.35"/>
    <row r="72274" s="8" customFormat="1" x14ac:dyDescent="0.35"/>
    <row r="72275" s="8" customFormat="1" x14ac:dyDescent="0.35"/>
    <row r="72276" s="8" customFormat="1" x14ac:dyDescent="0.35"/>
    <row r="72277" s="8" customFormat="1" x14ac:dyDescent="0.35"/>
    <row r="72278" s="8" customFormat="1" x14ac:dyDescent="0.35"/>
    <row r="72279" s="8" customFormat="1" x14ac:dyDescent="0.35"/>
    <row r="72280" s="8" customFormat="1" x14ac:dyDescent="0.35"/>
    <row r="72281" s="8" customFormat="1" x14ac:dyDescent="0.35"/>
    <row r="72282" s="8" customFormat="1" x14ac:dyDescent="0.35"/>
    <row r="72283" s="8" customFormat="1" x14ac:dyDescent="0.35"/>
    <row r="72284" s="8" customFormat="1" x14ac:dyDescent="0.35"/>
    <row r="72285" s="8" customFormat="1" x14ac:dyDescent="0.35"/>
    <row r="72286" s="8" customFormat="1" x14ac:dyDescent="0.35"/>
    <row r="72287" s="8" customFormat="1" x14ac:dyDescent="0.35"/>
    <row r="72288" s="8" customFormat="1" x14ac:dyDescent="0.35"/>
    <row r="72289" s="8" customFormat="1" x14ac:dyDescent="0.35"/>
    <row r="72290" s="8" customFormat="1" x14ac:dyDescent="0.35"/>
    <row r="72291" s="8" customFormat="1" x14ac:dyDescent="0.35"/>
    <row r="72292" s="8" customFormat="1" x14ac:dyDescent="0.35"/>
    <row r="72293" s="8" customFormat="1" x14ac:dyDescent="0.35"/>
    <row r="72294" s="8" customFormat="1" x14ac:dyDescent="0.35"/>
    <row r="72295" s="8" customFormat="1" x14ac:dyDescent="0.35"/>
    <row r="72296" s="8" customFormat="1" x14ac:dyDescent="0.35"/>
    <row r="72297" s="8" customFormat="1" x14ac:dyDescent="0.35"/>
    <row r="72298" s="8" customFormat="1" x14ac:dyDescent="0.35"/>
    <row r="72299" s="8" customFormat="1" x14ac:dyDescent="0.35"/>
    <row r="72300" s="8" customFormat="1" x14ac:dyDescent="0.35"/>
    <row r="72301" s="8" customFormat="1" x14ac:dyDescent="0.35"/>
    <row r="72302" s="8" customFormat="1" x14ac:dyDescent="0.35"/>
    <row r="72303" s="8" customFormat="1" x14ac:dyDescent="0.35"/>
    <row r="72304" s="8" customFormat="1" x14ac:dyDescent="0.35"/>
    <row r="72305" s="8" customFormat="1" x14ac:dyDescent="0.35"/>
    <row r="72306" s="8" customFormat="1" x14ac:dyDescent="0.35"/>
    <row r="72307" s="8" customFormat="1" x14ac:dyDescent="0.35"/>
    <row r="72308" s="8" customFormat="1" x14ac:dyDescent="0.35"/>
    <row r="72309" s="8" customFormat="1" x14ac:dyDescent="0.35"/>
    <row r="72310" s="8" customFormat="1" x14ac:dyDescent="0.35"/>
    <row r="72311" s="8" customFormat="1" x14ac:dyDescent="0.35"/>
    <row r="72312" s="8" customFormat="1" x14ac:dyDescent="0.35"/>
    <row r="72313" s="8" customFormat="1" x14ac:dyDescent="0.35"/>
    <row r="72314" s="8" customFormat="1" x14ac:dyDescent="0.35"/>
    <row r="72315" s="8" customFormat="1" x14ac:dyDescent="0.35"/>
    <row r="72316" s="8" customFormat="1" x14ac:dyDescent="0.35"/>
    <row r="72317" s="8" customFormat="1" x14ac:dyDescent="0.35"/>
    <row r="72318" s="8" customFormat="1" x14ac:dyDescent="0.35"/>
    <row r="72319" s="8" customFormat="1" x14ac:dyDescent="0.35"/>
    <row r="72320" s="8" customFormat="1" x14ac:dyDescent="0.35"/>
    <row r="72321" s="8" customFormat="1" x14ac:dyDescent="0.35"/>
    <row r="72322" s="8" customFormat="1" x14ac:dyDescent="0.35"/>
    <row r="72323" s="8" customFormat="1" x14ac:dyDescent="0.35"/>
    <row r="72324" s="8" customFormat="1" x14ac:dyDescent="0.35"/>
    <row r="72325" s="8" customFormat="1" x14ac:dyDescent="0.35"/>
    <row r="72326" s="8" customFormat="1" x14ac:dyDescent="0.35"/>
    <row r="72327" s="8" customFormat="1" x14ac:dyDescent="0.35"/>
    <row r="72328" s="8" customFormat="1" x14ac:dyDescent="0.35"/>
    <row r="72329" s="8" customFormat="1" x14ac:dyDescent="0.35"/>
    <row r="72330" s="8" customFormat="1" x14ac:dyDescent="0.35"/>
    <row r="72331" s="8" customFormat="1" x14ac:dyDescent="0.35"/>
    <row r="72332" s="8" customFormat="1" x14ac:dyDescent="0.35"/>
    <row r="72333" s="8" customFormat="1" x14ac:dyDescent="0.35"/>
    <row r="72334" s="8" customFormat="1" x14ac:dyDescent="0.35"/>
    <row r="72335" s="8" customFormat="1" x14ac:dyDescent="0.35"/>
    <row r="72336" s="8" customFormat="1" x14ac:dyDescent="0.35"/>
    <row r="72337" s="8" customFormat="1" x14ac:dyDescent="0.35"/>
    <row r="72338" s="8" customFormat="1" x14ac:dyDescent="0.35"/>
    <row r="72339" s="8" customFormat="1" x14ac:dyDescent="0.35"/>
    <row r="72340" s="8" customFormat="1" x14ac:dyDescent="0.35"/>
    <row r="72341" s="8" customFormat="1" x14ac:dyDescent="0.35"/>
    <row r="72342" s="8" customFormat="1" x14ac:dyDescent="0.35"/>
    <row r="72343" s="8" customFormat="1" x14ac:dyDescent="0.35"/>
    <row r="72344" s="8" customFormat="1" x14ac:dyDescent="0.35"/>
    <row r="72345" s="8" customFormat="1" x14ac:dyDescent="0.35"/>
    <row r="72346" s="8" customFormat="1" x14ac:dyDescent="0.35"/>
    <row r="72347" s="8" customFormat="1" x14ac:dyDescent="0.35"/>
    <row r="72348" s="8" customFormat="1" x14ac:dyDescent="0.35"/>
    <row r="72349" s="8" customFormat="1" x14ac:dyDescent="0.35"/>
    <row r="72350" s="8" customFormat="1" x14ac:dyDescent="0.35"/>
    <row r="72351" s="8" customFormat="1" x14ac:dyDescent="0.35"/>
    <row r="72352" s="8" customFormat="1" x14ac:dyDescent="0.35"/>
    <row r="72353" s="8" customFormat="1" x14ac:dyDescent="0.35"/>
    <row r="72354" s="8" customFormat="1" x14ac:dyDescent="0.35"/>
    <row r="72355" s="8" customFormat="1" x14ac:dyDescent="0.35"/>
    <row r="72356" s="8" customFormat="1" x14ac:dyDescent="0.35"/>
    <row r="72357" s="8" customFormat="1" x14ac:dyDescent="0.35"/>
    <row r="72358" s="8" customFormat="1" x14ac:dyDescent="0.35"/>
    <row r="72359" s="8" customFormat="1" x14ac:dyDescent="0.35"/>
    <row r="72360" s="8" customFormat="1" x14ac:dyDescent="0.35"/>
    <row r="72361" s="8" customFormat="1" x14ac:dyDescent="0.35"/>
    <row r="72362" s="8" customFormat="1" x14ac:dyDescent="0.35"/>
    <row r="72363" s="8" customFormat="1" x14ac:dyDescent="0.35"/>
    <row r="72364" s="8" customFormat="1" x14ac:dyDescent="0.35"/>
    <row r="72365" s="8" customFormat="1" x14ac:dyDescent="0.35"/>
    <row r="72366" s="8" customFormat="1" x14ac:dyDescent="0.35"/>
    <row r="72367" s="8" customFormat="1" x14ac:dyDescent="0.35"/>
    <row r="72368" s="8" customFormat="1" x14ac:dyDescent="0.35"/>
    <row r="72369" s="8" customFormat="1" x14ac:dyDescent="0.35"/>
    <row r="72370" s="8" customFormat="1" x14ac:dyDescent="0.35"/>
    <row r="72371" s="8" customFormat="1" x14ac:dyDescent="0.35"/>
    <row r="72372" s="8" customFormat="1" x14ac:dyDescent="0.35"/>
    <row r="72373" s="8" customFormat="1" x14ac:dyDescent="0.35"/>
    <row r="72374" s="8" customFormat="1" x14ac:dyDescent="0.35"/>
    <row r="72375" s="8" customFormat="1" x14ac:dyDescent="0.35"/>
    <row r="72376" s="8" customFormat="1" x14ac:dyDescent="0.35"/>
    <row r="72377" s="8" customFormat="1" x14ac:dyDescent="0.35"/>
    <row r="72378" s="8" customFormat="1" x14ac:dyDescent="0.35"/>
    <row r="72379" s="8" customFormat="1" x14ac:dyDescent="0.35"/>
    <row r="72380" s="8" customFormat="1" x14ac:dyDescent="0.35"/>
    <row r="72381" s="8" customFormat="1" x14ac:dyDescent="0.35"/>
    <row r="72382" s="8" customFormat="1" x14ac:dyDescent="0.35"/>
    <row r="72383" s="8" customFormat="1" x14ac:dyDescent="0.35"/>
    <row r="72384" s="8" customFormat="1" x14ac:dyDescent="0.35"/>
    <row r="72385" s="8" customFormat="1" x14ac:dyDescent="0.35"/>
    <row r="72386" s="8" customFormat="1" x14ac:dyDescent="0.35"/>
    <row r="72387" s="8" customFormat="1" x14ac:dyDescent="0.35"/>
    <row r="72388" s="8" customFormat="1" x14ac:dyDescent="0.35"/>
    <row r="72389" s="8" customFormat="1" x14ac:dyDescent="0.35"/>
    <row r="72390" s="8" customFormat="1" x14ac:dyDescent="0.35"/>
    <row r="72391" s="8" customFormat="1" x14ac:dyDescent="0.35"/>
    <row r="72392" s="8" customFormat="1" x14ac:dyDescent="0.35"/>
    <row r="72393" s="8" customFormat="1" x14ac:dyDescent="0.35"/>
    <row r="72394" s="8" customFormat="1" x14ac:dyDescent="0.35"/>
    <row r="72395" s="8" customFormat="1" x14ac:dyDescent="0.35"/>
    <row r="72396" s="8" customFormat="1" x14ac:dyDescent="0.35"/>
    <row r="72397" s="8" customFormat="1" x14ac:dyDescent="0.35"/>
    <row r="72398" s="8" customFormat="1" x14ac:dyDescent="0.35"/>
    <row r="72399" s="8" customFormat="1" x14ac:dyDescent="0.35"/>
    <row r="72400" s="8" customFormat="1" x14ac:dyDescent="0.35"/>
    <row r="72401" s="8" customFormat="1" x14ac:dyDescent="0.35"/>
    <row r="72402" s="8" customFormat="1" x14ac:dyDescent="0.35"/>
    <row r="72403" s="8" customFormat="1" x14ac:dyDescent="0.35"/>
    <row r="72404" s="8" customFormat="1" x14ac:dyDescent="0.35"/>
    <row r="72405" s="8" customFormat="1" x14ac:dyDescent="0.35"/>
    <row r="72406" s="8" customFormat="1" x14ac:dyDescent="0.35"/>
    <row r="72407" s="8" customFormat="1" x14ac:dyDescent="0.35"/>
    <row r="72408" s="8" customFormat="1" x14ac:dyDescent="0.35"/>
    <row r="72409" s="8" customFormat="1" x14ac:dyDescent="0.35"/>
    <row r="72410" s="8" customFormat="1" x14ac:dyDescent="0.35"/>
    <row r="72411" s="8" customFormat="1" x14ac:dyDescent="0.35"/>
    <row r="72412" s="8" customFormat="1" x14ac:dyDescent="0.35"/>
    <row r="72413" s="8" customFormat="1" x14ac:dyDescent="0.35"/>
    <row r="72414" s="8" customFormat="1" x14ac:dyDescent="0.35"/>
    <row r="72415" s="8" customFormat="1" x14ac:dyDescent="0.35"/>
    <row r="72416" s="8" customFormat="1" x14ac:dyDescent="0.35"/>
    <row r="72417" s="8" customFormat="1" x14ac:dyDescent="0.35"/>
    <row r="72418" s="8" customFormat="1" x14ac:dyDescent="0.35"/>
    <row r="72419" s="8" customFormat="1" x14ac:dyDescent="0.35"/>
    <row r="72420" s="8" customFormat="1" x14ac:dyDescent="0.35"/>
    <row r="72421" s="8" customFormat="1" x14ac:dyDescent="0.35"/>
    <row r="72422" s="8" customFormat="1" x14ac:dyDescent="0.35"/>
    <row r="72423" s="8" customFormat="1" x14ac:dyDescent="0.35"/>
    <row r="72424" s="8" customFormat="1" x14ac:dyDescent="0.35"/>
    <row r="72425" s="8" customFormat="1" x14ac:dyDescent="0.35"/>
    <row r="72426" s="8" customFormat="1" x14ac:dyDescent="0.35"/>
    <row r="72427" s="8" customFormat="1" x14ac:dyDescent="0.35"/>
    <row r="72428" s="8" customFormat="1" x14ac:dyDescent="0.35"/>
    <row r="72429" s="8" customFormat="1" x14ac:dyDescent="0.35"/>
    <row r="72430" s="8" customFormat="1" x14ac:dyDescent="0.35"/>
    <row r="72431" s="8" customFormat="1" x14ac:dyDescent="0.35"/>
    <row r="72432" s="8" customFormat="1" x14ac:dyDescent="0.35"/>
    <row r="72433" s="8" customFormat="1" x14ac:dyDescent="0.35"/>
    <row r="72434" s="8" customFormat="1" x14ac:dyDescent="0.35"/>
    <row r="72435" s="8" customFormat="1" x14ac:dyDescent="0.35"/>
    <row r="72436" s="8" customFormat="1" x14ac:dyDescent="0.35"/>
    <row r="72437" s="8" customFormat="1" x14ac:dyDescent="0.35"/>
    <row r="72438" s="8" customFormat="1" x14ac:dyDescent="0.35"/>
    <row r="72439" s="8" customFormat="1" x14ac:dyDescent="0.35"/>
    <row r="72440" s="8" customFormat="1" x14ac:dyDescent="0.35"/>
    <row r="72441" s="8" customFormat="1" x14ac:dyDescent="0.35"/>
    <row r="72442" s="8" customFormat="1" x14ac:dyDescent="0.35"/>
    <row r="72443" s="8" customFormat="1" x14ac:dyDescent="0.35"/>
    <row r="72444" s="8" customFormat="1" x14ac:dyDescent="0.35"/>
    <row r="72445" s="8" customFormat="1" x14ac:dyDescent="0.35"/>
    <row r="72446" s="8" customFormat="1" x14ac:dyDescent="0.35"/>
    <row r="72447" s="8" customFormat="1" x14ac:dyDescent="0.35"/>
    <row r="72448" s="8" customFormat="1" x14ac:dyDescent="0.35"/>
    <row r="72449" s="8" customFormat="1" x14ac:dyDescent="0.35"/>
    <row r="72450" s="8" customFormat="1" x14ac:dyDescent="0.35"/>
    <row r="72451" s="8" customFormat="1" x14ac:dyDescent="0.35"/>
    <row r="72452" s="8" customFormat="1" x14ac:dyDescent="0.35"/>
    <row r="72453" s="8" customFormat="1" x14ac:dyDescent="0.35"/>
    <row r="72454" s="8" customFormat="1" x14ac:dyDescent="0.35"/>
    <row r="72455" s="8" customFormat="1" x14ac:dyDescent="0.35"/>
    <row r="72456" s="8" customFormat="1" x14ac:dyDescent="0.35"/>
    <row r="72457" s="8" customFormat="1" x14ac:dyDescent="0.35"/>
    <row r="72458" s="8" customFormat="1" x14ac:dyDescent="0.35"/>
    <row r="72459" s="8" customFormat="1" x14ac:dyDescent="0.35"/>
    <row r="72460" s="8" customFormat="1" x14ac:dyDescent="0.35"/>
    <row r="72461" s="8" customFormat="1" x14ac:dyDescent="0.35"/>
    <row r="72462" s="8" customFormat="1" x14ac:dyDescent="0.35"/>
    <row r="72463" s="8" customFormat="1" x14ac:dyDescent="0.35"/>
    <row r="72464" s="8" customFormat="1" x14ac:dyDescent="0.35"/>
    <row r="72465" s="8" customFormat="1" x14ac:dyDescent="0.35"/>
    <row r="72466" s="8" customFormat="1" x14ac:dyDescent="0.35"/>
    <row r="72467" s="8" customFormat="1" x14ac:dyDescent="0.35"/>
    <row r="72468" s="8" customFormat="1" x14ac:dyDescent="0.35"/>
    <row r="72469" s="8" customFormat="1" x14ac:dyDescent="0.35"/>
    <row r="72470" s="8" customFormat="1" x14ac:dyDescent="0.35"/>
    <row r="72471" s="8" customFormat="1" x14ac:dyDescent="0.35"/>
    <row r="72472" s="8" customFormat="1" x14ac:dyDescent="0.35"/>
    <row r="72473" s="8" customFormat="1" x14ac:dyDescent="0.35"/>
    <row r="72474" s="8" customFormat="1" x14ac:dyDescent="0.35"/>
    <row r="72475" s="8" customFormat="1" x14ac:dyDescent="0.35"/>
    <row r="72476" s="8" customFormat="1" x14ac:dyDescent="0.35"/>
    <row r="72477" s="8" customFormat="1" x14ac:dyDescent="0.35"/>
    <row r="72478" s="8" customFormat="1" x14ac:dyDescent="0.35"/>
    <row r="72479" s="8" customFormat="1" x14ac:dyDescent="0.35"/>
    <row r="72480" s="8" customFormat="1" x14ac:dyDescent="0.35"/>
    <row r="72481" s="8" customFormat="1" x14ac:dyDescent="0.35"/>
    <row r="72482" s="8" customFormat="1" x14ac:dyDescent="0.35"/>
    <row r="72483" s="8" customFormat="1" x14ac:dyDescent="0.35"/>
    <row r="72484" s="8" customFormat="1" x14ac:dyDescent="0.35"/>
    <row r="72485" s="8" customFormat="1" x14ac:dyDescent="0.35"/>
    <row r="72486" s="8" customFormat="1" x14ac:dyDescent="0.35"/>
    <row r="72487" s="8" customFormat="1" x14ac:dyDescent="0.35"/>
    <row r="72488" s="8" customFormat="1" x14ac:dyDescent="0.35"/>
    <row r="72489" s="8" customFormat="1" x14ac:dyDescent="0.35"/>
    <row r="72490" s="8" customFormat="1" x14ac:dyDescent="0.35"/>
    <row r="72491" s="8" customFormat="1" x14ac:dyDescent="0.35"/>
    <row r="72492" s="8" customFormat="1" x14ac:dyDescent="0.35"/>
    <row r="72493" s="8" customFormat="1" x14ac:dyDescent="0.35"/>
    <row r="72494" s="8" customFormat="1" x14ac:dyDescent="0.35"/>
    <row r="72495" s="8" customFormat="1" x14ac:dyDescent="0.35"/>
    <row r="72496" s="8" customFormat="1" x14ac:dyDescent="0.35"/>
    <row r="72497" s="8" customFormat="1" x14ac:dyDescent="0.35"/>
    <row r="72498" s="8" customFormat="1" x14ac:dyDescent="0.35"/>
    <row r="72499" s="8" customFormat="1" x14ac:dyDescent="0.35"/>
    <row r="72500" s="8" customFormat="1" x14ac:dyDescent="0.35"/>
    <row r="72501" s="8" customFormat="1" x14ac:dyDescent="0.35"/>
    <row r="72502" s="8" customFormat="1" x14ac:dyDescent="0.35"/>
    <row r="72503" s="8" customFormat="1" x14ac:dyDescent="0.35"/>
    <row r="72504" s="8" customFormat="1" x14ac:dyDescent="0.35"/>
    <row r="72505" s="8" customFormat="1" x14ac:dyDescent="0.35"/>
    <row r="72506" s="8" customFormat="1" x14ac:dyDescent="0.35"/>
    <row r="72507" s="8" customFormat="1" x14ac:dyDescent="0.35"/>
    <row r="72508" s="8" customFormat="1" x14ac:dyDescent="0.35"/>
    <row r="72509" s="8" customFormat="1" x14ac:dyDescent="0.35"/>
    <row r="72510" s="8" customFormat="1" x14ac:dyDescent="0.35"/>
    <row r="72511" s="8" customFormat="1" x14ac:dyDescent="0.35"/>
    <row r="72512" s="8" customFormat="1" x14ac:dyDescent="0.35"/>
    <row r="72513" s="8" customFormat="1" x14ac:dyDescent="0.35"/>
    <row r="72514" s="8" customFormat="1" x14ac:dyDescent="0.35"/>
    <row r="72515" s="8" customFormat="1" x14ac:dyDescent="0.35"/>
    <row r="72516" s="8" customFormat="1" x14ac:dyDescent="0.35"/>
    <row r="72517" s="8" customFormat="1" x14ac:dyDescent="0.35"/>
    <row r="72518" s="8" customFormat="1" x14ac:dyDescent="0.35"/>
    <row r="72519" s="8" customFormat="1" x14ac:dyDescent="0.35"/>
    <row r="72520" s="8" customFormat="1" x14ac:dyDescent="0.35"/>
    <row r="72521" s="8" customFormat="1" x14ac:dyDescent="0.35"/>
    <row r="72522" s="8" customFormat="1" x14ac:dyDescent="0.35"/>
    <row r="72523" s="8" customFormat="1" x14ac:dyDescent="0.35"/>
    <row r="72524" s="8" customFormat="1" x14ac:dyDescent="0.35"/>
    <row r="72525" s="8" customFormat="1" x14ac:dyDescent="0.35"/>
    <row r="72526" s="8" customFormat="1" x14ac:dyDescent="0.35"/>
    <row r="72527" s="8" customFormat="1" x14ac:dyDescent="0.35"/>
    <row r="72528" s="8" customFormat="1" x14ac:dyDescent="0.35"/>
    <row r="72529" s="8" customFormat="1" x14ac:dyDescent="0.35"/>
    <row r="72530" s="8" customFormat="1" x14ac:dyDescent="0.35"/>
    <row r="72531" s="8" customFormat="1" x14ac:dyDescent="0.35"/>
    <row r="72532" s="8" customFormat="1" x14ac:dyDescent="0.35"/>
    <row r="72533" s="8" customFormat="1" x14ac:dyDescent="0.35"/>
    <row r="72534" s="8" customFormat="1" x14ac:dyDescent="0.35"/>
    <row r="72535" s="8" customFormat="1" x14ac:dyDescent="0.35"/>
    <row r="72536" s="8" customFormat="1" x14ac:dyDescent="0.35"/>
    <row r="72537" s="8" customFormat="1" x14ac:dyDescent="0.35"/>
    <row r="72538" s="8" customFormat="1" x14ac:dyDescent="0.35"/>
    <row r="72539" s="8" customFormat="1" x14ac:dyDescent="0.35"/>
    <row r="72540" s="8" customFormat="1" x14ac:dyDescent="0.35"/>
    <row r="72541" s="8" customFormat="1" x14ac:dyDescent="0.35"/>
    <row r="72542" s="8" customFormat="1" x14ac:dyDescent="0.35"/>
    <row r="72543" s="8" customFormat="1" x14ac:dyDescent="0.35"/>
    <row r="72544" s="8" customFormat="1" x14ac:dyDescent="0.35"/>
    <row r="72545" s="8" customFormat="1" x14ac:dyDescent="0.35"/>
    <row r="72546" s="8" customFormat="1" x14ac:dyDescent="0.35"/>
    <row r="72547" s="8" customFormat="1" x14ac:dyDescent="0.35"/>
    <row r="72548" s="8" customFormat="1" x14ac:dyDescent="0.35"/>
    <row r="72549" s="8" customFormat="1" x14ac:dyDescent="0.35"/>
    <row r="72550" s="8" customFormat="1" x14ac:dyDescent="0.35"/>
    <row r="72551" s="8" customFormat="1" x14ac:dyDescent="0.35"/>
    <row r="72552" s="8" customFormat="1" x14ac:dyDescent="0.35"/>
    <row r="72553" s="8" customFormat="1" x14ac:dyDescent="0.35"/>
    <row r="72554" s="8" customFormat="1" x14ac:dyDescent="0.35"/>
    <row r="72555" s="8" customFormat="1" x14ac:dyDescent="0.35"/>
    <row r="72556" s="8" customFormat="1" x14ac:dyDescent="0.35"/>
    <row r="72557" s="8" customFormat="1" x14ac:dyDescent="0.35"/>
    <row r="72558" s="8" customFormat="1" x14ac:dyDescent="0.35"/>
    <row r="72559" s="8" customFormat="1" x14ac:dyDescent="0.35"/>
    <row r="72560" s="8" customFormat="1" x14ac:dyDescent="0.35"/>
    <row r="72561" s="8" customFormat="1" x14ac:dyDescent="0.35"/>
    <row r="72562" s="8" customFormat="1" x14ac:dyDescent="0.35"/>
    <row r="72563" s="8" customFormat="1" x14ac:dyDescent="0.35"/>
    <row r="72564" s="8" customFormat="1" x14ac:dyDescent="0.35"/>
    <row r="72565" s="8" customFormat="1" x14ac:dyDescent="0.35"/>
    <row r="72566" s="8" customFormat="1" x14ac:dyDescent="0.35"/>
    <row r="72567" s="8" customFormat="1" x14ac:dyDescent="0.35"/>
    <row r="72568" s="8" customFormat="1" x14ac:dyDescent="0.35"/>
    <row r="72569" s="8" customFormat="1" x14ac:dyDescent="0.35"/>
    <row r="72570" s="8" customFormat="1" x14ac:dyDescent="0.35"/>
    <row r="72571" s="8" customFormat="1" x14ac:dyDescent="0.35"/>
    <row r="72572" s="8" customFormat="1" x14ac:dyDescent="0.35"/>
    <row r="72573" s="8" customFormat="1" x14ac:dyDescent="0.35"/>
    <row r="72574" s="8" customFormat="1" x14ac:dyDescent="0.35"/>
    <row r="72575" s="8" customFormat="1" x14ac:dyDescent="0.35"/>
    <row r="72576" s="8" customFormat="1" x14ac:dyDescent="0.35"/>
    <row r="72577" s="8" customFormat="1" x14ac:dyDescent="0.35"/>
    <row r="72578" s="8" customFormat="1" x14ac:dyDescent="0.35"/>
    <row r="72579" s="8" customFormat="1" x14ac:dyDescent="0.35"/>
    <row r="72580" s="8" customFormat="1" x14ac:dyDescent="0.35"/>
    <row r="72581" s="8" customFormat="1" x14ac:dyDescent="0.35"/>
    <row r="72582" s="8" customFormat="1" x14ac:dyDescent="0.35"/>
    <row r="72583" s="8" customFormat="1" x14ac:dyDescent="0.35"/>
    <row r="72584" s="8" customFormat="1" x14ac:dyDescent="0.35"/>
    <row r="72585" s="8" customFormat="1" x14ac:dyDescent="0.35"/>
    <row r="72586" s="8" customFormat="1" x14ac:dyDescent="0.35"/>
    <row r="72587" s="8" customFormat="1" x14ac:dyDescent="0.35"/>
    <row r="72588" s="8" customFormat="1" x14ac:dyDescent="0.35"/>
    <row r="72589" s="8" customFormat="1" x14ac:dyDescent="0.35"/>
    <row r="72590" s="8" customFormat="1" x14ac:dyDescent="0.35"/>
    <row r="72591" s="8" customFormat="1" x14ac:dyDescent="0.35"/>
    <row r="72592" s="8" customFormat="1" x14ac:dyDescent="0.35"/>
    <row r="72593" s="8" customFormat="1" x14ac:dyDescent="0.35"/>
    <row r="72594" s="8" customFormat="1" x14ac:dyDescent="0.35"/>
    <row r="72595" s="8" customFormat="1" x14ac:dyDescent="0.35"/>
    <row r="72596" s="8" customFormat="1" x14ac:dyDescent="0.35"/>
    <row r="72597" s="8" customFormat="1" x14ac:dyDescent="0.35"/>
    <row r="72598" s="8" customFormat="1" x14ac:dyDescent="0.35"/>
    <row r="72599" s="8" customFormat="1" x14ac:dyDescent="0.35"/>
    <row r="72600" s="8" customFormat="1" x14ac:dyDescent="0.35"/>
    <row r="72601" s="8" customFormat="1" x14ac:dyDescent="0.35"/>
    <row r="72602" s="8" customFormat="1" x14ac:dyDescent="0.35"/>
    <row r="72603" s="8" customFormat="1" x14ac:dyDescent="0.35"/>
    <row r="72604" s="8" customFormat="1" x14ac:dyDescent="0.35"/>
    <row r="72605" s="8" customFormat="1" x14ac:dyDescent="0.35"/>
    <row r="72606" s="8" customFormat="1" x14ac:dyDescent="0.35"/>
    <row r="72607" s="8" customFormat="1" x14ac:dyDescent="0.35"/>
    <row r="72608" s="8" customFormat="1" x14ac:dyDescent="0.35"/>
    <row r="72609" s="8" customFormat="1" x14ac:dyDescent="0.35"/>
    <row r="72610" s="8" customFormat="1" x14ac:dyDescent="0.35"/>
    <row r="72611" s="8" customFormat="1" x14ac:dyDescent="0.35"/>
    <row r="72612" s="8" customFormat="1" x14ac:dyDescent="0.35"/>
    <row r="72613" s="8" customFormat="1" x14ac:dyDescent="0.35"/>
    <row r="72614" s="8" customFormat="1" x14ac:dyDescent="0.35"/>
    <row r="72615" s="8" customFormat="1" x14ac:dyDescent="0.35"/>
    <row r="72616" s="8" customFormat="1" x14ac:dyDescent="0.35"/>
    <row r="72617" s="8" customFormat="1" x14ac:dyDescent="0.35"/>
    <row r="72618" s="8" customFormat="1" x14ac:dyDescent="0.35"/>
    <row r="72619" s="8" customFormat="1" x14ac:dyDescent="0.35"/>
    <row r="72620" s="8" customFormat="1" x14ac:dyDescent="0.35"/>
    <row r="72621" s="8" customFormat="1" x14ac:dyDescent="0.35"/>
    <row r="72622" s="8" customFormat="1" x14ac:dyDescent="0.35"/>
    <row r="72623" s="8" customFormat="1" x14ac:dyDescent="0.35"/>
    <row r="72624" s="8" customFormat="1" x14ac:dyDescent="0.35"/>
    <row r="72625" s="8" customFormat="1" x14ac:dyDescent="0.35"/>
    <row r="72626" s="8" customFormat="1" x14ac:dyDescent="0.35"/>
    <row r="72627" s="8" customFormat="1" x14ac:dyDescent="0.35"/>
    <row r="72628" s="8" customFormat="1" x14ac:dyDescent="0.35"/>
    <row r="72629" s="8" customFormat="1" x14ac:dyDescent="0.35"/>
    <row r="72630" s="8" customFormat="1" x14ac:dyDescent="0.35"/>
    <row r="72631" s="8" customFormat="1" x14ac:dyDescent="0.35"/>
    <row r="72632" s="8" customFormat="1" x14ac:dyDescent="0.35"/>
    <row r="72633" s="8" customFormat="1" x14ac:dyDescent="0.35"/>
    <row r="72634" s="8" customFormat="1" x14ac:dyDescent="0.35"/>
    <row r="72635" s="8" customFormat="1" x14ac:dyDescent="0.35"/>
    <row r="72636" s="8" customFormat="1" x14ac:dyDescent="0.35"/>
    <row r="72637" s="8" customFormat="1" x14ac:dyDescent="0.35"/>
    <row r="72638" s="8" customFormat="1" x14ac:dyDescent="0.35"/>
    <row r="72639" s="8" customFormat="1" x14ac:dyDescent="0.35"/>
    <row r="72640" s="8" customFormat="1" x14ac:dyDescent="0.35"/>
    <row r="72641" s="8" customFormat="1" x14ac:dyDescent="0.35"/>
    <row r="72642" s="8" customFormat="1" x14ac:dyDescent="0.35"/>
    <row r="72643" s="8" customFormat="1" x14ac:dyDescent="0.35"/>
    <row r="72644" s="8" customFormat="1" x14ac:dyDescent="0.35"/>
    <row r="72645" s="8" customFormat="1" x14ac:dyDescent="0.35"/>
    <row r="72646" s="8" customFormat="1" x14ac:dyDescent="0.35"/>
    <row r="72647" s="8" customFormat="1" x14ac:dyDescent="0.35"/>
    <row r="72648" s="8" customFormat="1" x14ac:dyDescent="0.35"/>
    <row r="72649" s="8" customFormat="1" x14ac:dyDescent="0.35"/>
    <row r="72650" s="8" customFormat="1" x14ac:dyDescent="0.35"/>
    <row r="72651" s="8" customFormat="1" x14ac:dyDescent="0.35"/>
    <row r="72652" s="8" customFormat="1" x14ac:dyDescent="0.35"/>
    <row r="72653" s="8" customFormat="1" x14ac:dyDescent="0.35"/>
    <row r="72654" s="8" customFormat="1" x14ac:dyDescent="0.35"/>
    <row r="72655" s="8" customFormat="1" x14ac:dyDescent="0.35"/>
    <row r="72656" s="8" customFormat="1" x14ac:dyDescent="0.35"/>
    <row r="72657" s="8" customFormat="1" x14ac:dyDescent="0.35"/>
    <row r="72658" s="8" customFormat="1" x14ac:dyDescent="0.35"/>
    <row r="72659" s="8" customFormat="1" x14ac:dyDescent="0.35"/>
    <row r="72660" s="8" customFormat="1" x14ac:dyDescent="0.35"/>
    <row r="72661" s="8" customFormat="1" x14ac:dyDescent="0.35"/>
    <row r="72662" s="8" customFormat="1" x14ac:dyDescent="0.35"/>
    <row r="72663" s="8" customFormat="1" x14ac:dyDescent="0.35"/>
    <row r="72664" s="8" customFormat="1" x14ac:dyDescent="0.35"/>
    <row r="72665" s="8" customFormat="1" x14ac:dyDescent="0.35"/>
    <row r="72666" s="8" customFormat="1" x14ac:dyDescent="0.35"/>
    <row r="72667" s="8" customFormat="1" x14ac:dyDescent="0.35"/>
    <row r="72668" s="8" customFormat="1" x14ac:dyDescent="0.35"/>
    <row r="72669" s="8" customFormat="1" x14ac:dyDescent="0.35"/>
    <row r="72670" s="8" customFormat="1" x14ac:dyDescent="0.35"/>
    <row r="72671" s="8" customFormat="1" x14ac:dyDescent="0.35"/>
    <row r="72672" s="8" customFormat="1" x14ac:dyDescent="0.35"/>
    <row r="72673" s="8" customFormat="1" x14ac:dyDescent="0.35"/>
    <row r="72674" s="8" customFormat="1" x14ac:dyDescent="0.35"/>
    <row r="72675" s="8" customFormat="1" x14ac:dyDescent="0.35"/>
    <row r="72676" s="8" customFormat="1" x14ac:dyDescent="0.35"/>
    <row r="72677" s="8" customFormat="1" x14ac:dyDescent="0.35"/>
    <row r="72678" s="8" customFormat="1" x14ac:dyDescent="0.35"/>
    <row r="72679" s="8" customFormat="1" x14ac:dyDescent="0.35"/>
    <row r="72680" s="8" customFormat="1" x14ac:dyDescent="0.35"/>
    <row r="72681" s="8" customFormat="1" x14ac:dyDescent="0.35"/>
    <row r="72682" s="8" customFormat="1" x14ac:dyDescent="0.35"/>
    <row r="72683" s="8" customFormat="1" x14ac:dyDescent="0.35"/>
    <row r="72684" s="8" customFormat="1" x14ac:dyDescent="0.35"/>
    <row r="72685" s="8" customFormat="1" x14ac:dyDescent="0.35"/>
    <row r="72686" s="8" customFormat="1" x14ac:dyDescent="0.35"/>
    <row r="72687" s="8" customFormat="1" x14ac:dyDescent="0.35"/>
    <row r="72688" s="8" customFormat="1" x14ac:dyDescent="0.35"/>
    <row r="72689" s="8" customFormat="1" x14ac:dyDescent="0.35"/>
    <row r="72690" s="8" customFormat="1" x14ac:dyDescent="0.35"/>
    <row r="72691" s="8" customFormat="1" x14ac:dyDescent="0.35"/>
    <row r="72692" s="8" customFormat="1" x14ac:dyDescent="0.35"/>
    <row r="72693" s="8" customFormat="1" x14ac:dyDescent="0.35"/>
    <row r="72694" s="8" customFormat="1" x14ac:dyDescent="0.35"/>
    <row r="72695" s="8" customFormat="1" x14ac:dyDescent="0.35"/>
    <row r="72696" s="8" customFormat="1" x14ac:dyDescent="0.35"/>
    <row r="72697" s="8" customFormat="1" x14ac:dyDescent="0.35"/>
    <row r="72698" s="8" customFormat="1" x14ac:dyDescent="0.35"/>
    <row r="72699" s="8" customFormat="1" x14ac:dyDescent="0.35"/>
    <row r="72700" s="8" customFormat="1" x14ac:dyDescent="0.35"/>
    <row r="72701" s="8" customFormat="1" x14ac:dyDescent="0.35"/>
    <row r="72702" s="8" customFormat="1" x14ac:dyDescent="0.35"/>
    <row r="72703" s="8" customFormat="1" x14ac:dyDescent="0.35"/>
    <row r="72704" s="8" customFormat="1" x14ac:dyDescent="0.35"/>
    <row r="72705" s="8" customFormat="1" x14ac:dyDescent="0.35"/>
    <row r="72706" s="8" customFormat="1" x14ac:dyDescent="0.35"/>
    <row r="72707" s="8" customFormat="1" x14ac:dyDescent="0.35"/>
    <row r="72708" s="8" customFormat="1" x14ac:dyDescent="0.35"/>
    <row r="72709" s="8" customFormat="1" x14ac:dyDescent="0.35"/>
    <row r="72710" s="8" customFormat="1" x14ac:dyDescent="0.35"/>
    <row r="72711" s="8" customFormat="1" x14ac:dyDescent="0.35"/>
    <row r="72712" s="8" customFormat="1" x14ac:dyDescent="0.35"/>
    <row r="72713" s="8" customFormat="1" x14ac:dyDescent="0.35"/>
    <row r="72714" s="8" customFormat="1" x14ac:dyDescent="0.35"/>
    <row r="72715" s="8" customFormat="1" x14ac:dyDescent="0.35"/>
    <row r="72716" s="8" customFormat="1" x14ac:dyDescent="0.35"/>
    <row r="72717" s="8" customFormat="1" x14ac:dyDescent="0.35"/>
    <row r="72718" s="8" customFormat="1" x14ac:dyDescent="0.35"/>
    <row r="72719" s="8" customFormat="1" x14ac:dyDescent="0.35"/>
    <row r="72720" s="8" customFormat="1" x14ac:dyDescent="0.35"/>
    <row r="72721" s="8" customFormat="1" x14ac:dyDescent="0.35"/>
    <row r="72722" s="8" customFormat="1" x14ac:dyDescent="0.35"/>
    <row r="72723" s="8" customFormat="1" x14ac:dyDescent="0.35"/>
    <row r="72724" s="8" customFormat="1" x14ac:dyDescent="0.35"/>
    <row r="72725" s="8" customFormat="1" x14ac:dyDescent="0.35"/>
    <row r="72726" s="8" customFormat="1" x14ac:dyDescent="0.35"/>
    <row r="72727" s="8" customFormat="1" x14ac:dyDescent="0.35"/>
    <row r="72728" s="8" customFormat="1" x14ac:dyDescent="0.35"/>
    <row r="72729" s="8" customFormat="1" x14ac:dyDescent="0.35"/>
    <row r="72730" s="8" customFormat="1" x14ac:dyDescent="0.35"/>
    <row r="72731" s="8" customFormat="1" x14ac:dyDescent="0.35"/>
    <row r="72732" s="8" customFormat="1" x14ac:dyDescent="0.35"/>
    <row r="72733" s="8" customFormat="1" x14ac:dyDescent="0.35"/>
    <row r="72734" s="8" customFormat="1" x14ac:dyDescent="0.35"/>
    <row r="72735" s="8" customFormat="1" x14ac:dyDescent="0.35"/>
    <row r="72736" s="8" customFormat="1" x14ac:dyDescent="0.35"/>
    <row r="72737" s="8" customFormat="1" x14ac:dyDescent="0.35"/>
    <row r="72738" s="8" customFormat="1" x14ac:dyDescent="0.35"/>
    <row r="72739" s="8" customFormat="1" x14ac:dyDescent="0.35"/>
    <row r="72740" s="8" customFormat="1" x14ac:dyDescent="0.35"/>
    <row r="72741" s="8" customFormat="1" x14ac:dyDescent="0.35"/>
    <row r="72742" s="8" customFormat="1" x14ac:dyDescent="0.35"/>
    <row r="72743" s="8" customFormat="1" x14ac:dyDescent="0.35"/>
    <row r="72744" s="8" customFormat="1" x14ac:dyDescent="0.35"/>
    <row r="72745" s="8" customFormat="1" x14ac:dyDescent="0.35"/>
    <row r="72746" s="8" customFormat="1" x14ac:dyDescent="0.35"/>
    <row r="72747" s="8" customFormat="1" x14ac:dyDescent="0.35"/>
    <row r="72748" s="8" customFormat="1" x14ac:dyDescent="0.35"/>
    <row r="72749" s="8" customFormat="1" x14ac:dyDescent="0.35"/>
    <row r="72750" s="8" customFormat="1" x14ac:dyDescent="0.35"/>
    <row r="72751" s="8" customFormat="1" x14ac:dyDescent="0.35"/>
    <row r="72752" s="8" customFormat="1" x14ac:dyDescent="0.35"/>
    <row r="72753" s="8" customFormat="1" x14ac:dyDescent="0.35"/>
    <row r="72754" s="8" customFormat="1" x14ac:dyDescent="0.35"/>
    <row r="72755" s="8" customFormat="1" x14ac:dyDescent="0.35"/>
    <row r="72756" s="8" customFormat="1" x14ac:dyDescent="0.35"/>
    <row r="72757" s="8" customFormat="1" x14ac:dyDescent="0.35"/>
    <row r="72758" s="8" customFormat="1" x14ac:dyDescent="0.35"/>
    <row r="72759" s="8" customFormat="1" x14ac:dyDescent="0.35"/>
    <row r="72760" s="8" customFormat="1" x14ac:dyDescent="0.35"/>
    <row r="72761" s="8" customFormat="1" x14ac:dyDescent="0.35"/>
    <row r="72762" s="8" customFormat="1" x14ac:dyDescent="0.35"/>
    <row r="72763" s="8" customFormat="1" x14ac:dyDescent="0.35"/>
    <row r="72764" s="8" customFormat="1" x14ac:dyDescent="0.35"/>
    <row r="72765" s="8" customFormat="1" x14ac:dyDescent="0.35"/>
    <row r="72766" s="8" customFormat="1" x14ac:dyDescent="0.35"/>
    <row r="72767" s="8" customFormat="1" x14ac:dyDescent="0.35"/>
    <row r="72768" s="8" customFormat="1" x14ac:dyDescent="0.35"/>
    <row r="72769" s="8" customFormat="1" x14ac:dyDescent="0.35"/>
    <row r="72770" s="8" customFormat="1" x14ac:dyDescent="0.35"/>
    <row r="72771" s="8" customFormat="1" x14ac:dyDescent="0.35"/>
    <row r="72772" s="8" customFormat="1" x14ac:dyDescent="0.35"/>
    <row r="72773" s="8" customFormat="1" x14ac:dyDescent="0.35"/>
    <row r="72774" s="8" customFormat="1" x14ac:dyDescent="0.35"/>
    <row r="72775" s="8" customFormat="1" x14ac:dyDescent="0.35"/>
    <row r="72776" s="8" customFormat="1" x14ac:dyDescent="0.35"/>
    <row r="72777" s="8" customFormat="1" x14ac:dyDescent="0.35"/>
    <row r="72778" s="8" customFormat="1" x14ac:dyDescent="0.35"/>
    <row r="72779" s="8" customFormat="1" x14ac:dyDescent="0.35"/>
    <row r="72780" s="8" customFormat="1" x14ac:dyDescent="0.35"/>
    <row r="72781" s="8" customFormat="1" x14ac:dyDescent="0.35"/>
    <row r="72782" s="8" customFormat="1" x14ac:dyDescent="0.35"/>
    <row r="72783" s="8" customFormat="1" x14ac:dyDescent="0.35"/>
    <row r="72784" s="8" customFormat="1" x14ac:dyDescent="0.35"/>
    <row r="72785" s="8" customFormat="1" x14ac:dyDescent="0.35"/>
    <row r="72786" s="8" customFormat="1" x14ac:dyDescent="0.35"/>
    <row r="72787" s="8" customFormat="1" x14ac:dyDescent="0.35"/>
    <row r="72788" s="8" customFormat="1" x14ac:dyDescent="0.35"/>
    <row r="72789" s="8" customFormat="1" x14ac:dyDescent="0.35"/>
    <row r="72790" s="8" customFormat="1" x14ac:dyDescent="0.35"/>
    <row r="72791" s="8" customFormat="1" x14ac:dyDescent="0.35"/>
    <row r="72792" s="8" customFormat="1" x14ac:dyDescent="0.35"/>
    <row r="72793" s="8" customFormat="1" x14ac:dyDescent="0.35"/>
    <row r="72794" s="8" customFormat="1" x14ac:dyDescent="0.35"/>
    <row r="72795" s="8" customFormat="1" x14ac:dyDescent="0.35"/>
    <row r="72796" s="8" customFormat="1" x14ac:dyDescent="0.35"/>
    <row r="72797" s="8" customFormat="1" x14ac:dyDescent="0.35"/>
    <row r="72798" s="8" customFormat="1" x14ac:dyDescent="0.35"/>
    <row r="72799" s="8" customFormat="1" x14ac:dyDescent="0.35"/>
    <row r="72800" s="8" customFormat="1" x14ac:dyDescent="0.35"/>
    <row r="72801" s="8" customFormat="1" x14ac:dyDescent="0.35"/>
    <row r="72802" s="8" customFormat="1" x14ac:dyDescent="0.35"/>
    <row r="72803" s="8" customFormat="1" x14ac:dyDescent="0.35"/>
    <row r="72804" s="8" customFormat="1" x14ac:dyDescent="0.35"/>
    <row r="72805" s="8" customFormat="1" x14ac:dyDescent="0.35"/>
    <row r="72806" s="8" customFormat="1" x14ac:dyDescent="0.35"/>
    <row r="72807" s="8" customFormat="1" x14ac:dyDescent="0.35"/>
    <row r="72808" s="8" customFormat="1" x14ac:dyDescent="0.35"/>
    <row r="72809" s="8" customFormat="1" x14ac:dyDescent="0.35"/>
    <row r="72810" s="8" customFormat="1" x14ac:dyDescent="0.35"/>
    <row r="72811" s="8" customFormat="1" x14ac:dyDescent="0.35"/>
    <row r="72812" s="8" customFormat="1" x14ac:dyDescent="0.35"/>
    <row r="72813" s="8" customFormat="1" x14ac:dyDescent="0.35"/>
    <row r="72814" s="8" customFormat="1" x14ac:dyDescent="0.35"/>
    <row r="72815" s="8" customFormat="1" x14ac:dyDescent="0.35"/>
    <row r="72816" s="8" customFormat="1" x14ac:dyDescent="0.35"/>
    <row r="72817" s="8" customFormat="1" x14ac:dyDescent="0.35"/>
    <row r="72818" s="8" customFormat="1" x14ac:dyDescent="0.35"/>
    <row r="72819" s="8" customFormat="1" x14ac:dyDescent="0.35"/>
    <row r="72820" s="8" customFormat="1" x14ac:dyDescent="0.35"/>
    <row r="72821" s="8" customFormat="1" x14ac:dyDescent="0.35"/>
    <row r="72822" s="8" customFormat="1" x14ac:dyDescent="0.35"/>
    <row r="72823" s="8" customFormat="1" x14ac:dyDescent="0.35"/>
    <row r="72824" s="8" customFormat="1" x14ac:dyDescent="0.35"/>
    <row r="72825" s="8" customFormat="1" x14ac:dyDescent="0.35"/>
    <row r="72826" s="8" customFormat="1" x14ac:dyDescent="0.35"/>
    <row r="72827" s="8" customFormat="1" x14ac:dyDescent="0.35"/>
    <row r="72828" s="8" customFormat="1" x14ac:dyDescent="0.35"/>
    <row r="72829" s="8" customFormat="1" x14ac:dyDescent="0.35"/>
    <row r="72830" s="8" customFormat="1" x14ac:dyDescent="0.35"/>
    <row r="72831" s="8" customFormat="1" x14ac:dyDescent="0.35"/>
    <row r="72832" s="8" customFormat="1" x14ac:dyDescent="0.35"/>
    <row r="72833" s="8" customFormat="1" x14ac:dyDescent="0.35"/>
    <row r="72834" s="8" customFormat="1" x14ac:dyDescent="0.35"/>
    <row r="72835" s="8" customFormat="1" x14ac:dyDescent="0.35"/>
    <row r="72836" s="8" customFormat="1" x14ac:dyDescent="0.35"/>
    <row r="72837" s="8" customFormat="1" x14ac:dyDescent="0.35"/>
    <row r="72838" s="8" customFormat="1" x14ac:dyDescent="0.35"/>
    <row r="72839" s="8" customFormat="1" x14ac:dyDescent="0.35"/>
    <row r="72840" s="8" customFormat="1" x14ac:dyDescent="0.35"/>
    <row r="72841" s="8" customFormat="1" x14ac:dyDescent="0.35"/>
    <row r="72842" s="8" customFormat="1" x14ac:dyDescent="0.35"/>
    <row r="72843" s="8" customFormat="1" x14ac:dyDescent="0.35"/>
    <row r="72844" s="8" customFormat="1" x14ac:dyDescent="0.35"/>
    <row r="72845" s="8" customFormat="1" x14ac:dyDescent="0.35"/>
    <row r="72846" s="8" customFormat="1" x14ac:dyDescent="0.35"/>
    <row r="72847" s="8" customFormat="1" x14ac:dyDescent="0.35"/>
    <row r="72848" s="8" customFormat="1" x14ac:dyDescent="0.35"/>
    <row r="72849" s="8" customFormat="1" x14ac:dyDescent="0.35"/>
    <row r="72850" s="8" customFormat="1" x14ac:dyDescent="0.35"/>
    <row r="72851" s="8" customFormat="1" x14ac:dyDescent="0.35"/>
    <row r="72852" s="8" customFormat="1" x14ac:dyDescent="0.35"/>
    <row r="72853" s="8" customFormat="1" x14ac:dyDescent="0.35"/>
    <row r="72854" s="8" customFormat="1" x14ac:dyDescent="0.35"/>
    <row r="72855" s="8" customFormat="1" x14ac:dyDescent="0.35"/>
    <row r="72856" s="8" customFormat="1" x14ac:dyDescent="0.35"/>
    <row r="72857" s="8" customFormat="1" x14ac:dyDescent="0.35"/>
    <row r="72858" s="8" customFormat="1" x14ac:dyDescent="0.35"/>
    <row r="72859" s="8" customFormat="1" x14ac:dyDescent="0.35"/>
    <row r="72860" s="8" customFormat="1" x14ac:dyDescent="0.35"/>
    <row r="72861" s="8" customFormat="1" x14ac:dyDescent="0.35"/>
    <row r="72862" s="8" customFormat="1" x14ac:dyDescent="0.35"/>
    <row r="72863" s="8" customFormat="1" x14ac:dyDescent="0.35"/>
    <row r="72864" s="8" customFormat="1" x14ac:dyDescent="0.35"/>
    <row r="72865" s="8" customFormat="1" x14ac:dyDescent="0.35"/>
    <row r="72866" s="8" customFormat="1" x14ac:dyDescent="0.35"/>
    <row r="72867" s="8" customFormat="1" x14ac:dyDescent="0.35"/>
    <row r="72868" s="8" customFormat="1" x14ac:dyDescent="0.35"/>
    <row r="72869" s="8" customFormat="1" x14ac:dyDescent="0.35"/>
    <row r="72870" s="8" customFormat="1" x14ac:dyDescent="0.35"/>
    <row r="72871" s="8" customFormat="1" x14ac:dyDescent="0.35"/>
    <row r="72872" s="8" customFormat="1" x14ac:dyDescent="0.35"/>
    <row r="72873" s="8" customFormat="1" x14ac:dyDescent="0.35"/>
    <row r="72874" s="8" customFormat="1" x14ac:dyDescent="0.35"/>
    <row r="72875" s="8" customFormat="1" x14ac:dyDescent="0.35"/>
    <row r="72876" s="8" customFormat="1" x14ac:dyDescent="0.35"/>
    <row r="72877" s="8" customFormat="1" x14ac:dyDescent="0.35"/>
    <row r="72878" s="8" customFormat="1" x14ac:dyDescent="0.35"/>
    <row r="72879" s="8" customFormat="1" x14ac:dyDescent="0.35"/>
    <row r="72880" s="8" customFormat="1" x14ac:dyDescent="0.35"/>
    <row r="72881" s="8" customFormat="1" x14ac:dyDescent="0.35"/>
    <row r="72882" s="8" customFormat="1" x14ac:dyDescent="0.35"/>
    <row r="72883" s="8" customFormat="1" x14ac:dyDescent="0.35"/>
    <row r="72884" s="8" customFormat="1" x14ac:dyDescent="0.35"/>
    <row r="72885" s="8" customFormat="1" x14ac:dyDescent="0.35"/>
    <row r="72886" s="8" customFormat="1" x14ac:dyDescent="0.35"/>
    <row r="72887" s="8" customFormat="1" x14ac:dyDescent="0.35"/>
    <row r="72888" s="8" customFormat="1" x14ac:dyDescent="0.35"/>
    <row r="72889" s="8" customFormat="1" x14ac:dyDescent="0.35"/>
    <row r="72890" s="8" customFormat="1" x14ac:dyDescent="0.35"/>
    <row r="72891" s="8" customFormat="1" x14ac:dyDescent="0.35"/>
    <row r="72892" s="8" customFormat="1" x14ac:dyDescent="0.35"/>
    <row r="72893" s="8" customFormat="1" x14ac:dyDescent="0.35"/>
    <row r="72894" s="8" customFormat="1" x14ac:dyDescent="0.35"/>
    <row r="72895" s="8" customFormat="1" x14ac:dyDescent="0.35"/>
    <row r="72896" s="8" customFormat="1" x14ac:dyDescent="0.35"/>
    <row r="72897" s="8" customFormat="1" x14ac:dyDescent="0.35"/>
    <row r="72898" s="8" customFormat="1" x14ac:dyDescent="0.35"/>
    <row r="72899" s="8" customFormat="1" x14ac:dyDescent="0.35"/>
    <row r="72900" s="8" customFormat="1" x14ac:dyDescent="0.35"/>
    <row r="72901" s="8" customFormat="1" x14ac:dyDescent="0.35"/>
    <row r="72902" s="8" customFormat="1" x14ac:dyDescent="0.35"/>
    <row r="72903" s="8" customFormat="1" x14ac:dyDescent="0.35"/>
    <row r="72904" s="8" customFormat="1" x14ac:dyDescent="0.35"/>
    <row r="72905" s="8" customFormat="1" x14ac:dyDescent="0.35"/>
    <row r="72906" s="8" customFormat="1" x14ac:dyDescent="0.35"/>
    <row r="72907" s="8" customFormat="1" x14ac:dyDescent="0.35"/>
    <row r="72908" s="8" customFormat="1" x14ac:dyDescent="0.35"/>
    <row r="72909" s="8" customFormat="1" x14ac:dyDescent="0.35"/>
    <row r="72910" s="8" customFormat="1" x14ac:dyDescent="0.35"/>
    <row r="72911" s="8" customFormat="1" x14ac:dyDescent="0.35"/>
    <row r="72912" s="8" customFormat="1" x14ac:dyDescent="0.35"/>
    <row r="72913" s="8" customFormat="1" x14ac:dyDescent="0.35"/>
    <row r="72914" s="8" customFormat="1" x14ac:dyDescent="0.35"/>
    <row r="72915" s="8" customFormat="1" x14ac:dyDescent="0.35"/>
    <row r="72916" s="8" customFormat="1" x14ac:dyDescent="0.35"/>
    <row r="72917" s="8" customFormat="1" x14ac:dyDescent="0.35"/>
    <row r="72918" s="8" customFormat="1" x14ac:dyDescent="0.35"/>
    <row r="72919" s="8" customFormat="1" x14ac:dyDescent="0.35"/>
    <row r="72920" s="8" customFormat="1" x14ac:dyDescent="0.35"/>
    <row r="72921" s="8" customFormat="1" x14ac:dyDescent="0.35"/>
    <row r="72922" s="8" customFormat="1" x14ac:dyDescent="0.35"/>
    <row r="72923" s="8" customFormat="1" x14ac:dyDescent="0.35"/>
    <row r="72924" s="8" customFormat="1" x14ac:dyDescent="0.35"/>
    <row r="72925" s="8" customFormat="1" x14ac:dyDescent="0.35"/>
    <row r="72926" s="8" customFormat="1" x14ac:dyDescent="0.35"/>
    <row r="72927" s="8" customFormat="1" x14ac:dyDescent="0.35"/>
    <row r="72928" s="8" customFormat="1" x14ac:dyDescent="0.35"/>
    <row r="72929" s="8" customFormat="1" x14ac:dyDescent="0.35"/>
    <row r="72930" s="8" customFormat="1" x14ac:dyDescent="0.35"/>
    <row r="72931" s="8" customFormat="1" x14ac:dyDescent="0.35"/>
    <row r="72932" s="8" customFormat="1" x14ac:dyDescent="0.35"/>
    <row r="72933" s="8" customFormat="1" x14ac:dyDescent="0.35"/>
    <row r="72934" s="8" customFormat="1" x14ac:dyDescent="0.35"/>
    <row r="72935" s="8" customFormat="1" x14ac:dyDescent="0.35"/>
    <row r="72936" s="8" customFormat="1" x14ac:dyDescent="0.35"/>
    <row r="72937" s="8" customFormat="1" x14ac:dyDescent="0.35"/>
    <row r="72938" s="8" customFormat="1" x14ac:dyDescent="0.35"/>
    <row r="72939" s="8" customFormat="1" x14ac:dyDescent="0.35"/>
    <row r="72940" s="8" customFormat="1" x14ac:dyDescent="0.35"/>
    <row r="72941" s="8" customFormat="1" x14ac:dyDescent="0.35"/>
    <row r="72942" s="8" customFormat="1" x14ac:dyDescent="0.35"/>
    <row r="72943" s="8" customFormat="1" x14ac:dyDescent="0.35"/>
    <row r="72944" s="8" customFormat="1" x14ac:dyDescent="0.35"/>
    <row r="72945" s="8" customFormat="1" x14ac:dyDescent="0.35"/>
    <row r="72946" s="8" customFormat="1" x14ac:dyDescent="0.35"/>
    <row r="72947" s="8" customFormat="1" x14ac:dyDescent="0.35"/>
    <row r="72948" s="8" customFormat="1" x14ac:dyDescent="0.35"/>
    <row r="72949" s="8" customFormat="1" x14ac:dyDescent="0.35"/>
    <row r="72950" s="8" customFormat="1" x14ac:dyDescent="0.35"/>
    <row r="72951" s="8" customFormat="1" x14ac:dyDescent="0.35"/>
    <row r="72952" s="8" customFormat="1" x14ac:dyDescent="0.35"/>
    <row r="72953" s="8" customFormat="1" x14ac:dyDescent="0.35"/>
    <row r="72954" s="8" customFormat="1" x14ac:dyDescent="0.35"/>
    <row r="72955" s="8" customFormat="1" x14ac:dyDescent="0.35"/>
    <row r="72956" s="8" customFormat="1" x14ac:dyDescent="0.35"/>
    <row r="72957" s="8" customFormat="1" x14ac:dyDescent="0.35"/>
    <row r="72958" s="8" customFormat="1" x14ac:dyDescent="0.35"/>
    <row r="72959" s="8" customFormat="1" x14ac:dyDescent="0.35"/>
    <row r="72960" s="8" customFormat="1" x14ac:dyDescent="0.35"/>
    <row r="72961" s="8" customFormat="1" x14ac:dyDescent="0.35"/>
    <row r="72962" s="8" customFormat="1" x14ac:dyDescent="0.35"/>
    <row r="72963" s="8" customFormat="1" x14ac:dyDescent="0.35"/>
    <row r="72964" s="8" customFormat="1" x14ac:dyDescent="0.35"/>
    <row r="72965" s="8" customFormat="1" x14ac:dyDescent="0.35"/>
    <row r="72966" s="8" customFormat="1" x14ac:dyDescent="0.35"/>
    <row r="72967" s="8" customFormat="1" x14ac:dyDescent="0.35"/>
    <row r="72968" s="8" customFormat="1" x14ac:dyDescent="0.35"/>
    <row r="72969" s="8" customFormat="1" x14ac:dyDescent="0.35"/>
    <row r="72970" s="8" customFormat="1" x14ac:dyDescent="0.35"/>
    <row r="72971" s="8" customFormat="1" x14ac:dyDescent="0.35"/>
    <row r="72972" s="8" customFormat="1" x14ac:dyDescent="0.35"/>
    <row r="72973" s="8" customFormat="1" x14ac:dyDescent="0.35"/>
    <row r="72974" s="8" customFormat="1" x14ac:dyDescent="0.35"/>
    <row r="72975" s="8" customFormat="1" x14ac:dyDescent="0.35"/>
    <row r="72976" s="8" customFormat="1" x14ac:dyDescent="0.35"/>
    <row r="72977" s="8" customFormat="1" x14ac:dyDescent="0.35"/>
    <row r="72978" s="8" customFormat="1" x14ac:dyDescent="0.35"/>
    <row r="72979" s="8" customFormat="1" x14ac:dyDescent="0.35"/>
    <row r="72980" s="8" customFormat="1" x14ac:dyDescent="0.35"/>
    <row r="72981" s="8" customFormat="1" x14ac:dyDescent="0.35"/>
    <row r="72982" s="8" customFormat="1" x14ac:dyDescent="0.35"/>
    <row r="72983" s="8" customFormat="1" x14ac:dyDescent="0.35"/>
    <row r="72984" s="8" customFormat="1" x14ac:dyDescent="0.35"/>
    <row r="72985" s="8" customFormat="1" x14ac:dyDescent="0.35"/>
    <row r="72986" s="8" customFormat="1" x14ac:dyDescent="0.35"/>
    <row r="72987" s="8" customFormat="1" x14ac:dyDescent="0.35"/>
    <row r="72988" s="8" customFormat="1" x14ac:dyDescent="0.35"/>
    <row r="72989" s="8" customFormat="1" x14ac:dyDescent="0.35"/>
    <row r="72990" s="8" customFormat="1" x14ac:dyDescent="0.35"/>
    <row r="72991" s="8" customFormat="1" x14ac:dyDescent="0.35"/>
    <row r="72992" s="8" customFormat="1" x14ac:dyDescent="0.35"/>
    <row r="72993" s="8" customFormat="1" x14ac:dyDescent="0.35"/>
    <row r="72994" s="8" customFormat="1" x14ac:dyDescent="0.35"/>
    <row r="72995" s="8" customFormat="1" x14ac:dyDescent="0.35"/>
    <row r="72996" s="8" customFormat="1" x14ac:dyDescent="0.35"/>
    <row r="72997" s="8" customFormat="1" x14ac:dyDescent="0.35"/>
    <row r="72998" s="8" customFormat="1" x14ac:dyDescent="0.35"/>
    <row r="72999" s="8" customFormat="1" x14ac:dyDescent="0.35"/>
    <row r="73000" s="8" customFormat="1" x14ac:dyDescent="0.35"/>
    <row r="73001" s="8" customFormat="1" x14ac:dyDescent="0.35"/>
    <row r="73002" s="8" customFormat="1" x14ac:dyDescent="0.35"/>
    <row r="73003" s="8" customFormat="1" x14ac:dyDescent="0.35"/>
    <row r="73004" s="8" customFormat="1" x14ac:dyDescent="0.35"/>
    <row r="73005" s="8" customFormat="1" x14ac:dyDescent="0.35"/>
    <row r="73006" s="8" customFormat="1" x14ac:dyDescent="0.35"/>
    <row r="73007" s="8" customFormat="1" x14ac:dyDescent="0.35"/>
    <row r="73008" s="8" customFormat="1" x14ac:dyDescent="0.35"/>
    <row r="73009" s="8" customFormat="1" x14ac:dyDescent="0.35"/>
    <row r="73010" s="8" customFormat="1" x14ac:dyDescent="0.35"/>
    <row r="73011" s="8" customFormat="1" x14ac:dyDescent="0.35"/>
    <row r="73012" s="8" customFormat="1" x14ac:dyDescent="0.35"/>
    <row r="73013" s="8" customFormat="1" x14ac:dyDescent="0.35"/>
    <row r="73014" s="8" customFormat="1" x14ac:dyDescent="0.35"/>
    <row r="73015" s="8" customFormat="1" x14ac:dyDescent="0.35"/>
    <row r="73016" s="8" customFormat="1" x14ac:dyDescent="0.35"/>
    <row r="73017" s="8" customFormat="1" x14ac:dyDescent="0.35"/>
    <row r="73018" s="8" customFormat="1" x14ac:dyDescent="0.35"/>
    <row r="73019" s="8" customFormat="1" x14ac:dyDescent="0.35"/>
    <row r="73020" s="8" customFormat="1" x14ac:dyDescent="0.35"/>
    <row r="73021" s="8" customFormat="1" x14ac:dyDescent="0.35"/>
    <row r="73022" s="8" customFormat="1" x14ac:dyDescent="0.35"/>
    <row r="73023" s="8" customFormat="1" x14ac:dyDescent="0.35"/>
    <row r="73024" s="8" customFormat="1" x14ac:dyDescent="0.35"/>
    <row r="73025" s="8" customFormat="1" x14ac:dyDescent="0.35"/>
    <row r="73026" s="8" customFormat="1" x14ac:dyDescent="0.35"/>
    <row r="73027" s="8" customFormat="1" x14ac:dyDescent="0.35"/>
    <row r="73028" s="8" customFormat="1" x14ac:dyDescent="0.35"/>
    <row r="73029" s="8" customFormat="1" x14ac:dyDescent="0.35"/>
    <row r="73030" s="8" customFormat="1" x14ac:dyDescent="0.35"/>
    <row r="73031" s="8" customFormat="1" x14ac:dyDescent="0.35"/>
    <row r="73032" s="8" customFormat="1" x14ac:dyDescent="0.35"/>
    <row r="73033" s="8" customFormat="1" x14ac:dyDescent="0.35"/>
    <row r="73034" s="8" customFormat="1" x14ac:dyDescent="0.35"/>
    <row r="73035" s="8" customFormat="1" x14ac:dyDescent="0.35"/>
    <row r="73036" s="8" customFormat="1" x14ac:dyDescent="0.35"/>
    <row r="73037" s="8" customFormat="1" x14ac:dyDescent="0.35"/>
    <row r="73038" s="8" customFormat="1" x14ac:dyDescent="0.35"/>
    <row r="73039" s="8" customFormat="1" x14ac:dyDescent="0.35"/>
    <row r="73040" s="8" customFormat="1" x14ac:dyDescent="0.35"/>
    <row r="73041" s="8" customFormat="1" x14ac:dyDescent="0.35"/>
    <row r="73042" s="8" customFormat="1" x14ac:dyDescent="0.35"/>
    <row r="73043" s="8" customFormat="1" x14ac:dyDescent="0.35"/>
    <row r="73044" s="8" customFormat="1" x14ac:dyDescent="0.35"/>
    <row r="73045" s="8" customFormat="1" x14ac:dyDescent="0.35"/>
    <row r="73046" s="8" customFormat="1" x14ac:dyDescent="0.35"/>
    <row r="73047" s="8" customFormat="1" x14ac:dyDescent="0.35"/>
    <row r="73048" s="8" customFormat="1" x14ac:dyDescent="0.35"/>
    <row r="73049" s="8" customFormat="1" x14ac:dyDescent="0.35"/>
    <row r="73050" s="8" customFormat="1" x14ac:dyDescent="0.35"/>
    <row r="73051" s="8" customFormat="1" x14ac:dyDescent="0.35"/>
    <row r="73052" s="8" customFormat="1" x14ac:dyDescent="0.35"/>
    <row r="73053" s="8" customFormat="1" x14ac:dyDescent="0.35"/>
    <row r="73054" s="8" customFormat="1" x14ac:dyDescent="0.35"/>
    <row r="73055" s="8" customFormat="1" x14ac:dyDescent="0.35"/>
    <row r="73056" s="8" customFormat="1" x14ac:dyDescent="0.35"/>
    <row r="73057" s="8" customFormat="1" x14ac:dyDescent="0.35"/>
    <row r="73058" s="8" customFormat="1" x14ac:dyDescent="0.35"/>
    <row r="73059" s="8" customFormat="1" x14ac:dyDescent="0.35"/>
    <row r="73060" s="8" customFormat="1" x14ac:dyDescent="0.35"/>
    <row r="73061" s="8" customFormat="1" x14ac:dyDescent="0.35"/>
    <row r="73062" s="8" customFormat="1" x14ac:dyDescent="0.35"/>
    <row r="73063" s="8" customFormat="1" x14ac:dyDescent="0.35"/>
    <row r="73064" s="8" customFormat="1" x14ac:dyDescent="0.35"/>
    <row r="73065" s="8" customFormat="1" x14ac:dyDescent="0.35"/>
    <row r="73066" s="8" customFormat="1" x14ac:dyDescent="0.35"/>
    <row r="73067" s="8" customFormat="1" x14ac:dyDescent="0.35"/>
    <row r="73068" s="8" customFormat="1" x14ac:dyDescent="0.35"/>
    <row r="73069" s="8" customFormat="1" x14ac:dyDescent="0.35"/>
    <row r="73070" s="8" customFormat="1" x14ac:dyDescent="0.35"/>
    <row r="73071" s="8" customFormat="1" x14ac:dyDescent="0.35"/>
    <row r="73072" s="8" customFormat="1" x14ac:dyDescent="0.35"/>
    <row r="73073" s="8" customFormat="1" x14ac:dyDescent="0.35"/>
    <row r="73074" s="8" customFormat="1" x14ac:dyDescent="0.35"/>
    <row r="73075" s="8" customFormat="1" x14ac:dyDescent="0.35"/>
    <row r="73076" s="8" customFormat="1" x14ac:dyDescent="0.35"/>
    <row r="73077" s="8" customFormat="1" x14ac:dyDescent="0.35"/>
    <row r="73078" s="8" customFormat="1" x14ac:dyDescent="0.35"/>
    <row r="73079" s="8" customFormat="1" x14ac:dyDescent="0.35"/>
    <row r="73080" s="8" customFormat="1" x14ac:dyDescent="0.35"/>
    <row r="73081" s="8" customFormat="1" x14ac:dyDescent="0.35"/>
    <row r="73082" s="8" customFormat="1" x14ac:dyDescent="0.35"/>
    <row r="73083" s="8" customFormat="1" x14ac:dyDescent="0.35"/>
    <row r="73084" s="8" customFormat="1" x14ac:dyDescent="0.35"/>
    <row r="73085" s="8" customFormat="1" x14ac:dyDescent="0.35"/>
    <row r="73086" s="8" customFormat="1" x14ac:dyDescent="0.35"/>
    <row r="73087" s="8" customFormat="1" x14ac:dyDescent="0.35"/>
    <row r="73088" s="8" customFormat="1" x14ac:dyDescent="0.35"/>
    <row r="73089" s="8" customFormat="1" x14ac:dyDescent="0.35"/>
    <row r="73090" s="8" customFormat="1" x14ac:dyDescent="0.35"/>
    <row r="73091" s="8" customFormat="1" x14ac:dyDescent="0.35"/>
    <row r="73092" s="8" customFormat="1" x14ac:dyDescent="0.35"/>
    <row r="73093" s="8" customFormat="1" x14ac:dyDescent="0.35"/>
    <row r="73094" s="8" customFormat="1" x14ac:dyDescent="0.35"/>
    <row r="73095" s="8" customFormat="1" x14ac:dyDescent="0.35"/>
    <row r="73096" s="8" customFormat="1" x14ac:dyDescent="0.35"/>
    <row r="73097" s="8" customFormat="1" x14ac:dyDescent="0.35"/>
    <row r="73098" s="8" customFormat="1" x14ac:dyDescent="0.35"/>
    <row r="73099" s="8" customFormat="1" x14ac:dyDescent="0.35"/>
    <row r="73100" s="8" customFormat="1" x14ac:dyDescent="0.35"/>
    <row r="73101" s="8" customFormat="1" x14ac:dyDescent="0.35"/>
    <row r="73102" s="8" customFormat="1" x14ac:dyDescent="0.35"/>
    <row r="73103" s="8" customFormat="1" x14ac:dyDescent="0.35"/>
    <row r="73104" s="8" customFormat="1" x14ac:dyDescent="0.35"/>
    <row r="73105" s="8" customFormat="1" x14ac:dyDescent="0.35"/>
    <row r="73106" s="8" customFormat="1" x14ac:dyDescent="0.35"/>
    <row r="73107" s="8" customFormat="1" x14ac:dyDescent="0.35"/>
    <row r="73108" s="8" customFormat="1" x14ac:dyDescent="0.35"/>
    <row r="73109" s="8" customFormat="1" x14ac:dyDescent="0.35"/>
    <row r="73110" s="8" customFormat="1" x14ac:dyDescent="0.35"/>
    <row r="73111" s="8" customFormat="1" x14ac:dyDescent="0.35"/>
    <row r="73112" s="8" customFormat="1" x14ac:dyDescent="0.35"/>
    <row r="73113" s="8" customFormat="1" x14ac:dyDescent="0.35"/>
    <row r="73114" s="8" customFormat="1" x14ac:dyDescent="0.35"/>
    <row r="73115" s="8" customFormat="1" x14ac:dyDescent="0.35"/>
    <row r="73116" s="8" customFormat="1" x14ac:dyDescent="0.35"/>
    <row r="73117" s="8" customFormat="1" x14ac:dyDescent="0.35"/>
    <row r="73118" s="8" customFormat="1" x14ac:dyDescent="0.35"/>
    <row r="73119" s="8" customFormat="1" x14ac:dyDescent="0.35"/>
    <row r="73120" s="8" customFormat="1" x14ac:dyDescent="0.35"/>
    <row r="73121" s="8" customFormat="1" x14ac:dyDescent="0.35"/>
    <row r="73122" s="8" customFormat="1" x14ac:dyDescent="0.35"/>
    <row r="73123" s="8" customFormat="1" x14ac:dyDescent="0.35"/>
    <row r="73124" s="8" customFormat="1" x14ac:dyDescent="0.35"/>
    <row r="73125" s="8" customFormat="1" x14ac:dyDescent="0.35"/>
    <row r="73126" s="8" customFormat="1" x14ac:dyDescent="0.35"/>
    <row r="73127" s="8" customFormat="1" x14ac:dyDescent="0.35"/>
    <row r="73128" s="8" customFormat="1" x14ac:dyDescent="0.35"/>
    <row r="73129" s="8" customFormat="1" x14ac:dyDescent="0.35"/>
    <row r="73130" s="8" customFormat="1" x14ac:dyDescent="0.35"/>
    <row r="73131" s="8" customFormat="1" x14ac:dyDescent="0.35"/>
    <row r="73132" s="8" customFormat="1" x14ac:dyDescent="0.35"/>
    <row r="73133" s="8" customFormat="1" x14ac:dyDescent="0.35"/>
    <row r="73134" s="8" customFormat="1" x14ac:dyDescent="0.35"/>
    <row r="73135" s="8" customFormat="1" x14ac:dyDescent="0.35"/>
    <row r="73136" s="8" customFormat="1" x14ac:dyDescent="0.35"/>
    <row r="73137" s="8" customFormat="1" x14ac:dyDescent="0.35"/>
    <row r="73138" s="8" customFormat="1" x14ac:dyDescent="0.35"/>
    <row r="73139" s="8" customFormat="1" x14ac:dyDescent="0.35"/>
    <row r="73140" s="8" customFormat="1" x14ac:dyDescent="0.35"/>
    <row r="73141" s="8" customFormat="1" x14ac:dyDescent="0.35"/>
    <row r="73142" s="8" customFormat="1" x14ac:dyDescent="0.35"/>
    <row r="73143" s="8" customFormat="1" x14ac:dyDescent="0.35"/>
    <row r="73144" s="8" customFormat="1" x14ac:dyDescent="0.35"/>
    <row r="73145" s="8" customFormat="1" x14ac:dyDescent="0.35"/>
    <row r="73146" s="8" customFormat="1" x14ac:dyDescent="0.35"/>
    <row r="73147" s="8" customFormat="1" x14ac:dyDescent="0.35"/>
    <row r="73148" s="8" customFormat="1" x14ac:dyDescent="0.35"/>
    <row r="73149" s="8" customFormat="1" x14ac:dyDescent="0.35"/>
    <row r="73150" s="8" customFormat="1" x14ac:dyDescent="0.35"/>
    <row r="73151" s="8" customFormat="1" x14ac:dyDescent="0.35"/>
    <row r="73152" s="8" customFormat="1" x14ac:dyDescent="0.35"/>
    <row r="73153" s="8" customFormat="1" x14ac:dyDescent="0.35"/>
    <row r="73154" s="8" customFormat="1" x14ac:dyDescent="0.35"/>
    <row r="73155" s="8" customFormat="1" x14ac:dyDescent="0.35"/>
    <row r="73156" s="8" customFormat="1" x14ac:dyDescent="0.35"/>
    <row r="73157" s="8" customFormat="1" x14ac:dyDescent="0.35"/>
    <row r="73158" s="8" customFormat="1" x14ac:dyDescent="0.35"/>
    <row r="73159" s="8" customFormat="1" x14ac:dyDescent="0.35"/>
    <row r="73160" s="8" customFormat="1" x14ac:dyDescent="0.35"/>
    <row r="73161" s="8" customFormat="1" x14ac:dyDescent="0.35"/>
    <row r="73162" s="8" customFormat="1" x14ac:dyDescent="0.35"/>
    <row r="73163" s="8" customFormat="1" x14ac:dyDescent="0.35"/>
    <row r="73164" s="8" customFormat="1" x14ac:dyDescent="0.35"/>
    <row r="73165" s="8" customFormat="1" x14ac:dyDescent="0.35"/>
    <row r="73166" s="8" customFormat="1" x14ac:dyDescent="0.35"/>
    <row r="73167" s="8" customFormat="1" x14ac:dyDescent="0.35"/>
    <row r="73168" s="8" customFormat="1" x14ac:dyDescent="0.35"/>
    <row r="73169" s="8" customFormat="1" x14ac:dyDescent="0.35"/>
    <row r="73170" s="8" customFormat="1" x14ac:dyDescent="0.35"/>
    <row r="73171" s="8" customFormat="1" x14ac:dyDescent="0.35"/>
    <row r="73172" s="8" customFormat="1" x14ac:dyDescent="0.35"/>
    <row r="73173" s="8" customFormat="1" x14ac:dyDescent="0.35"/>
    <row r="73174" s="8" customFormat="1" x14ac:dyDescent="0.35"/>
    <row r="73175" s="8" customFormat="1" x14ac:dyDescent="0.35"/>
    <row r="73176" s="8" customFormat="1" x14ac:dyDescent="0.35"/>
    <row r="73177" s="8" customFormat="1" x14ac:dyDescent="0.35"/>
    <row r="73178" s="8" customFormat="1" x14ac:dyDescent="0.35"/>
    <row r="73179" s="8" customFormat="1" x14ac:dyDescent="0.35"/>
    <row r="73180" s="8" customFormat="1" x14ac:dyDescent="0.35"/>
    <row r="73181" s="8" customFormat="1" x14ac:dyDescent="0.35"/>
    <row r="73182" s="8" customFormat="1" x14ac:dyDescent="0.35"/>
    <row r="73183" s="8" customFormat="1" x14ac:dyDescent="0.35"/>
    <row r="73184" s="8" customFormat="1" x14ac:dyDescent="0.35"/>
    <row r="73185" s="8" customFormat="1" x14ac:dyDescent="0.35"/>
    <row r="73186" s="8" customFormat="1" x14ac:dyDescent="0.35"/>
    <row r="73187" s="8" customFormat="1" x14ac:dyDescent="0.35"/>
    <row r="73188" s="8" customFormat="1" x14ac:dyDescent="0.35"/>
    <row r="73189" s="8" customFormat="1" x14ac:dyDescent="0.35"/>
    <row r="73190" s="8" customFormat="1" x14ac:dyDescent="0.35"/>
    <row r="73191" s="8" customFormat="1" x14ac:dyDescent="0.35"/>
    <row r="73192" s="8" customFormat="1" x14ac:dyDescent="0.35"/>
    <row r="73193" s="8" customFormat="1" x14ac:dyDescent="0.35"/>
    <row r="73194" s="8" customFormat="1" x14ac:dyDescent="0.35"/>
    <row r="73195" s="8" customFormat="1" x14ac:dyDescent="0.35"/>
    <row r="73196" s="8" customFormat="1" x14ac:dyDescent="0.35"/>
    <row r="73197" s="8" customFormat="1" x14ac:dyDescent="0.35"/>
    <row r="73198" s="8" customFormat="1" x14ac:dyDescent="0.35"/>
    <row r="73199" s="8" customFormat="1" x14ac:dyDescent="0.35"/>
    <row r="73200" s="8" customFormat="1" x14ac:dyDescent="0.35"/>
    <row r="73201" s="8" customFormat="1" x14ac:dyDescent="0.35"/>
    <row r="73202" s="8" customFormat="1" x14ac:dyDescent="0.35"/>
    <row r="73203" s="8" customFormat="1" x14ac:dyDescent="0.35"/>
    <row r="73204" s="8" customFormat="1" x14ac:dyDescent="0.35"/>
    <row r="73205" s="8" customFormat="1" x14ac:dyDescent="0.35"/>
    <row r="73206" s="8" customFormat="1" x14ac:dyDescent="0.35"/>
    <row r="73207" s="8" customFormat="1" x14ac:dyDescent="0.35"/>
    <row r="73208" s="8" customFormat="1" x14ac:dyDescent="0.35"/>
    <row r="73209" s="8" customFormat="1" x14ac:dyDescent="0.35"/>
    <row r="73210" s="8" customFormat="1" x14ac:dyDescent="0.35"/>
    <row r="73211" s="8" customFormat="1" x14ac:dyDescent="0.35"/>
    <row r="73212" s="8" customFormat="1" x14ac:dyDescent="0.35"/>
    <row r="73213" s="8" customFormat="1" x14ac:dyDescent="0.35"/>
    <row r="73214" s="8" customFormat="1" x14ac:dyDescent="0.35"/>
    <row r="73215" s="8" customFormat="1" x14ac:dyDescent="0.35"/>
    <row r="73216" s="8" customFormat="1" x14ac:dyDescent="0.35"/>
    <row r="73217" s="8" customFormat="1" x14ac:dyDescent="0.35"/>
    <row r="73218" s="8" customFormat="1" x14ac:dyDescent="0.35"/>
    <row r="73219" s="8" customFormat="1" x14ac:dyDescent="0.35"/>
    <row r="73220" s="8" customFormat="1" x14ac:dyDescent="0.35"/>
    <row r="73221" s="8" customFormat="1" x14ac:dyDescent="0.35"/>
    <row r="73222" s="8" customFormat="1" x14ac:dyDescent="0.35"/>
    <row r="73223" s="8" customFormat="1" x14ac:dyDescent="0.35"/>
    <row r="73224" s="8" customFormat="1" x14ac:dyDescent="0.35"/>
    <row r="73225" s="8" customFormat="1" x14ac:dyDescent="0.35"/>
    <row r="73226" s="8" customFormat="1" x14ac:dyDescent="0.35"/>
    <row r="73227" s="8" customFormat="1" x14ac:dyDescent="0.35"/>
    <row r="73228" s="8" customFormat="1" x14ac:dyDescent="0.35"/>
    <row r="73229" s="8" customFormat="1" x14ac:dyDescent="0.35"/>
    <row r="73230" s="8" customFormat="1" x14ac:dyDescent="0.35"/>
    <row r="73231" s="8" customFormat="1" x14ac:dyDescent="0.35"/>
    <row r="73232" s="8" customFormat="1" x14ac:dyDescent="0.35"/>
    <row r="73233" s="8" customFormat="1" x14ac:dyDescent="0.35"/>
    <row r="73234" s="8" customFormat="1" x14ac:dyDescent="0.35"/>
    <row r="73235" s="8" customFormat="1" x14ac:dyDescent="0.35"/>
    <row r="73236" s="8" customFormat="1" x14ac:dyDescent="0.35"/>
    <row r="73237" s="8" customFormat="1" x14ac:dyDescent="0.35"/>
    <row r="73238" s="8" customFormat="1" x14ac:dyDescent="0.35"/>
    <row r="73239" s="8" customFormat="1" x14ac:dyDescent="0.35"/>
    <row r="73240" s="8" customFormat="1" x14ac:dyDescent="0.35"/>
    <row r="73241" s="8" customFormat="1" x14ac:dyDescent="0.35"/>
    <row r="73242" s="8" customFormat="1" x14ac:dyDescent="0.35"/>
    <row r="73243" s="8" customFormat="1" x14ac:dyDescent="0.35"/>
    <row r="73244" s="8" customFormat="1" x14ac:dyDescent="0.35"/>
    <row r="73245" s="8" customFormat="1" x14ac:dyDescent="0.35"/>
    <row r="73246" s="8" customFormat="1" x14ac:dyDescent="0.35"/>
    <row r="73247" s="8" customFormat="1" x14ac:dyDescent="0.35"/>
    <row r="73248" s="8" customFormat="1" x14ac:dyDescent="0.35"/>
    <row r="73249" s="8" customFormat="1" x14ac:dyDescent="0.35"/>
    <row r="73250" s="8" customFormat="1" x14ac:dyDescent="0.35"/>
    <row r="73251" s="8" customFormat="1" x14ac:dyDescent="0.35"/>
    <row r="73252" s="8" customFormat="1" x14ac:dyDescent="0.35"/>
    <row r="73253" s="8" customFormat="1" x14ac:dyDescent="0.35"/>
    <row r="73254" s="8" customFormat="1" x14ac:dyDescent="0.35"/>
    <row r="73255" s="8" customFormat="1" x14ac:dyDescent="0.35"/>
    <row r="73256" s="8" customFormat="1" x14ac:dyDescent="0.35"/>
    <row r="73257" s="8" customFormat="1" x14ac:dyDescent="0.35"/>
    <row r="73258" s="8" customFormat="1" x14ac:dyDescent="0.35"/>
    <row r="73259" s="8" customFormat="1" x14ac:dyDescent="0.35"/>
    <row r="73260" s="8" customFormat="1" x14ac:dyDescent="0.35"/>
    <row r="73261" s="8" customFormat="1" x14ac:dyDescent="0.35"/>
    <row r="73262" s="8" customFormat="1" x14ac:dyDescent="0.35"/>
    <row r="73263" s="8" customFormat="1" x14ac:dyDescent="0.35"/>
    <row r="73264" s="8" customFormat="1" x14ac:dyDescent="0.35"/>
    <row r="73265" s="8" customFormat="1" x14ac:dyDescent="0.35"/>
    <row r="73266" s="8" customFormat="1" x14ac:dyDescent="0.35"/>
    <row r="73267" s="8" customFormat="1" x14ac:dyDescent="0.35"/>
    <row r="73268" s="8" customFormat="1" x14ac:dyDescent="0.35"/>
    <row r="73269" s="8" customFormat="1" x14ac:dyDescent="0.35"/>
    <row r="73270" s="8" customFormat="1" x14ac:dyDescent="0.35"/>
    <row r="73271" s="8" customFormat="1" x14ac:dyDescent="0.35"/>
    <row r="73272" s="8" customFormat="1" x14ac:dyDescent="0.35"/>
    <row r="73273" s="8" customFormat="1" x14ac:dyDescent="0.35"/>
    <row r="73274" s="8" customFormat="1" x14ac:dyDescent="0.35"/>
    <row r="73275" s="8" customFormat="1" x14ac:dyDescent="0.35"/>
    <row r="73276" s="8" customFormat="1" x14ac:dyDescent="0.35"/>
    <row r="73277" s="8" customFormat="1" x14ac:dyDescent="0.35"/>
    <row r="73278" s="8" customFormat="1" x14ac:dyDescent="0.35"/>
    <row r="73279" s="8" customFormat="1" x14ac:dyDescent="0.35"/>
    <row r="73280" s="8" customFormat="1" x14ac:dyDescent="0.35"/>
    <row r="73281" s="8" customFormat="1" x14ac:dyDescent="0.35"/>
    <row r="73282" s="8" customFormat="1" x14ac:dyDescent="0.35"/>
    <row r="73283" s="8" customFormat="1" x14ac:dyDescent="0.35"/>
    <row r="73284" s="8" customFormat="1" x14ac:dyDescent="0.35"/>
    <row r="73285" s="8" customFormat="1" x14ac:dyDescent="0.35"/>
    <row r="73286" s="8" customFormat="1" x14ac:dyDescent="0.35"/>
    <row r="73287" s="8" customFormat="1" x14ac:dyDescent="0.35"/>
    <row r="73288" s="8" customFormat="1" x14ac:dyDescent="0.35"/>
    <row r="73289" s="8" customFormat="1" x14ac:dyDescent="0.35"/>
    <row r="73290" s="8" customFormat="1" x14ac:dyDescent="0.35"/>
    <row r="73291" s="8" customFormat="1" x14ac:dyDescent="0.35"/>
    <row r="73292" s="8" customFormat="1" x14ac:dyDescent="0.35"/>
    <row r="73293" s="8" customFormat="1" x14ac:dyDescent="0.35"/>
    <row r="73294" s="8" customFormat="1" x14ac:dyDescent="0.35"/>
    <row r="73295" s="8" customFormat="1" x14ac:dyDescent="0.35"/>
    <row r="73296" s="8" customFormat="1" x14ac:dyDescent="0.35"/>
    <row r="73297" s="8" customFormat="1" x14ac:dyDescent="0.35"/>
    <row r="73298" s="8" customFormat="1" x14ac:dyDescent="0.35"/>
    <row r="73299" s="8" customFormat="1" x14ac:dyDescent="0.35"/>
    <row r="73300" s="8" customFormat="1" x14ac:dyDescent="0.35"/>
    <row r="73301" s="8" customFormat="1" x14ac:dyDescent="0.35"/>
    <row r="73302" s="8" customFormat="1" x14ac:dyDescent="0.35"/>
    <row r="73303" s="8" customFormat="1" x14ac:dyDescent="0.35"/>
    <row r="73304" s="8" customFormat="1" x14ac:dyDescent="0.35"/>
    <row r="73305" s="8" customFormat="1" x14ac:dyDescent="0.35"/>
    <row r="73306" s="8" customFormat="1" x14ac:dyDescent="0.35"/>
    <row r="73307" s="8" customFormat="1" x14ac:dyDescent="0.35"/>
    <row r="73308" s="8" customFormat="1" x14ac:dyDescent="0.35"/>
    <row r="73309" s="8" customFormat="1" x14ac:dyDescent="0.35"/>
    <row r="73310" s="8" customFormat="1" x14ac:dyDescent="0.35"/>
    <row r="73311" s="8" customFormat="1" x14ac:dyDescent="0.35"/>
    <row r="73312" s="8" customFormat="1" x14ac:dyDescent="0.35"/>
    <row r="73313" s="8" customFormat="1" x14ac:dyDescent="0.35"/>
    <row r="73314" s="8" customFormat="1" x14ac:dyDescent="0.35"/>
    <row r="73315" s="8" customFormat="1" x14ac:dyDescent="0.35"/>
    <row r="73316" s="8" customFormat="1" x14ac:dyDescent="0.35"/>
    <row r="73317" s="8" customFormat="1" x14ac:dyDescent="0.35"/>
    <row r="73318" s="8" customFormat="1" x14ac:dyDescent="0.35"/>
    <row r="73319" s="8" customFormat="1" x14ac:dyDescent="0.35"/>
    <row r="73320" s="8" customFormat="1" x14ac:dyDescent="0.35"/>
    <row r="73321" s="8" customFormat="1" x14ac:dyDescent="0.35"/>
    <row r="73322" s="8" customFormat="1" x14ac:dyDescent="0.35"/>
    <row r="73323" s="8" customFormat="1" x14ac:dyDescent="0.35"/>
    <row r="73324" s="8" customFormat="1" x14ac:dyDescent="0.35"/>
    <row r="73325" s="8" customFormat="1" x14ac:dyDescent="0.35"/>
    <row r="73326" s="8" customFormat="1" x14ac:dyDescent="0.35"/>
    <row r="73327" s="8" customFormat="1" x14ac:dyDescent="0.35"/>
    <row r="73328" s="8" customFormat="1" x14ac:dyDescent="0.35"/>
    <row r="73329" s="8" customFormat="1" x14ac:dyDescent="0.35"/>
    <row r="73330" s="8" customFormat="1" x14ac:dyDescent="0.35"/>
    <row r="73331" s="8" customFormat="1" x14ac:dyDescent="0.35"/>
    <row r="73332" s="8" customFormat="1" x14ac:dyDescent="0.35"/>
    <row r="73333" s="8" customFormat="1" x14ac:dyDescent="0.35"/>
    <row r="73334" s="8" customFormat="1" x14ac:dyDescent="0.35"/>
    <row r="73335" s="8" customFormat="1" x14ac:dyDescent="0.35"/>
    <row r="73336" s="8" customFormat="1" x14ac:dyDescent="0.35"/>
    <row r="73337" s="8" customFormat="1" x14ac:dyDescent="0.35"/>
    <row r="73338" s="8" customFormat="1" x14ac:dyDescent="0.35"/>
    <row r="73339" s="8" customFormat="1" x14ac:dyDescent="0.35"/>
    <row r="73340" s="8" customFormat="1" x14ac:dyDescent="0.35"/>
    <row r="73341" s="8" customFormat="1" x14ac:dyDescent="0.35"/>
    <row r="73342" s="8" customFormat="1" x14ac:dyDescent="0.35"/>
    <row r="73343" s="8" customFormat="1" x14ac:dyDescent="0.35"/>
    <row r="73344" s="8" customFormat="1" x14ac:dyDescent="0.35"/>
    <row r="73345" s="8" customFormat="1" x14ac:dyDescent="0.35"/>
    <row r="73346" s="8" customFormat="1" x14ac:dyDescent="0.35"/>
    <row r="73347" s="8" customFormat="1" x14ac:dyDescent="0.35"/>
    <row r="73348" s="8" customFormat="1" x14ac:dyDescent="0.35"/>
    <row r="73349" s="8" customFormat="1" x14ac:dyDescent="0.35"/>
    <row r="73350" s="8" customFormat="1" x14ac:dyDescent="0.35"/>
    <row r="73351" s="8" customFormat="1" x14ac:dyDescent="0.35"/>
    <row r="73352" s="8" customFormat="1" x14ac:dyDescent="0.35"/>
    <row r="73353" s="8" customFormat="1" x14ac:dyDescent="0.35"/>
    <row r="73354" s="8" customFormat="1" x14ac:dyDescent="0.35"/>
    <row r="73355" s="8" customFormat="1" x14ac:dyDescent="0.35"/>
    <row r="73356" s="8" customFormat="1" x14ac:dyDescent="0.35"/>
    <row r="73357" s="8" customFormat="1" x14ac:dyDescent="0.35"/>
    <row r="73358" s="8" customFormat="1" x14ac:dyDescent="0.35"/>
    <row r="73359" s="8" customFormat="1" x14ac:dyDescent="0.35"/>
    <row r="73360" s="8" customFormat="1" x14ac:dyDescent="0.35"/>
    <row r="73361" s="8" customFormat="1" x14ac:dyDescent="0.35"/>
    <row r="73362" s="8" customFormat="1" x14ac:dyDescent="0.35"/>
    <row r="73363" s="8" customFormat="1" x14ac:dyDescent="0.35"/>
    <row r="73364" s="8" customFormat="1" x14ac:dyDescent="0.35"/>
    <row r="73365" s="8" customFormat="1" x14ac:dyDescent="0.35"/>
    <row r="73366" s="8" customFormat="1" x14ac:dyDescent="0.35"/>
    <row r="73367" s="8" customFormat="1" x14ac:dyDescent="0.35"/>
    <row r="73368" s="8" customFormat="1" x14ac:dyDescent="0.35"/>
    <row r="73369" s="8" customFormat="1" x14ac:dyDescent="0.35"/>
    <row r="73370" s="8" customFormat="1" x14ac:dyDescent="0.35"/>
    <row r="73371" s="8" customFormat="1" x14ac:dyDescent="0.35"/>
    <row r="73372" s="8" customFormat="1" x14ac:dyDescent="0.35"/>
    <row r="73373" s="8" customFormat="1" x14ac:dyDescent="0.35"/>
    <row r="73374" s="8" customFormat="1" x14ac:dyDescent="0.35"/>
    <row r="73375" s="8" customFormat="1" x14ac:dyDescent="0.35"/>
    <row r="73376" s="8" customFormat="1" x14ac:dyDescent="0.35"/>
    <row r="73377" s="8" customFormat="1" x14ac:dyDescent="0.35"/>
    <row r="73378" s="8" customFormat="1" x14ac:dyDescent="0.35"/>
    <row r="73379" s="8" customFormat="1" x14ac:dyDescent="0.35"/>
    <row r="73380" s="8" customFormat="1" x14ac:dyDescent="0.35"/>
    <row r="73381" s="8" customFormat="1" x14ac:dyDescent="0.35"/>
    <row r="73382" s="8" customFormat="1" x14ac:dyDescent="0.35"/>
    <row r="73383" s="8" customFormat="1" x14ac:dyDescent="0.35"/>
    <row r="73384" s="8" customFormat="1" x14ac:dyDescent="0.35"/>
    <row r="73385" s="8" customFormat="1" x14ac:dyDescent="0.35"/>
    <row r="73386" s="8" customFormat="1" x14ac:dyDescent="0.35"/>
    <row r="73387" s="8" customFormat="1" x14ac:dyDescent="0.35"/>
    <row r="73388" s="8" customFormat="1" x14ac:dyDescent="0.35"/>
    <row r="73389" s="8" customFormat="1" x14ac:dyDescent="0.35"/>
    <row r="73390" s="8" customFormat="1" x14ac:dyDescent="0.35"/>
    <row r="73391" s="8" customFormat="1" x14ac:dyDescent="0.35"/>
    <row r="73392" s="8" customFormat="1" x14ac:dyDescent="0.35"/>
    <row r="73393" s="8" customFormat="1" x14ac:dyDescent="0.35"/>
    <row r="73394" s="8" customFormat="1" x14ac:dyDescent="0.35"/>
    <row r="73395" s="8" customFormat="1" x14ac:dyDescent="0.35"/>
    <row r="73396" s="8" customFormat="1" x14ac:dyDescent="0.35"/>
    <row r="73397" s="8" customFormat="1" x14ac:dyDescent="0.35"/>
    <row r="73398" s="8" customFormat="1" x14ac:dyDescent="0.35"/>
    <row r="73399" s="8" customFormat="1" x14ac:dyDescent="0.35"/>
    <row r="73400" s="8" customFormat="1" x14ac:dyDescent="0.35"/>
    <row r="73401" s="8" customFormat="1" x14ac:dyDescent="0.35"/>
    <row r="73402" s="8" customFormat="1" x14ac:dyDescent="0.35"/>
    <row r="73403" s="8" customFormat="1" x14ac:dyDescent="0.35"/>
    <row r="73404" s="8" customFormat="1" x14ac:dyDescent="0.35"/>
    <row r="73405" s="8" customFormat="1" x14ac:dyDescent="0.35"/>
    <row r="73406" s="8" customFormat="1" x14ac:dyDescent="0.35"/>
    <row r="73407" s="8" customFormat="1" x14ac:dyDescent="0.35"/>
    <row r="73408" s="8" customFormat="1" x14ac:dyDescent="0.35"/>
    <row r="73409" s="8" customFormat="1" x14ac:dyDescent="0.35"/>
    <row r="73410" s="8" customFormat="1" x14ac:dyDescent="0.35"/>
    <row r="73411" s="8" customFormat="1" x14ac:dyDescent="0.35"/>
    <row r="73412" s="8" customFormat="1" x14ac:dyDescent="0.35"/>
    <row r="73413" s="8" customFormat="1" x14ac:dyDescent="0.35"/>
    <row r="73414" s="8" customFormat="1" x14ac:dyDescent="0.35"/>
    <row r="73415" s="8" customFormat="1" x14ac:dyDescent="0.35"/>
    <row r="73416" s="8" customFormat="1" x14ac:dyDescent="0.35"/>
    <row r="73417" s="8" customFormat="1" x14ac:dyDescent="0.35"/>
    <row r="73418" s="8" customFormat="1" x14ac:dyDescent="0.35"/>
    <row r="73419" s="8" customFormat="1" x14ac:dyDescent="0.35"/>
    <row r="73420" s="8" customFormat="1" x14ac:dyDescent="0.35"/>
    <row r="73421" s="8" customFormat="1" x14ac:dyDescent="0.35"/>
    <row r="73422" s="8" customFormat="1" x14ac:dyDescent="0.35"/>
    <row r="73423" s="8" customFormat="1" x14ac:dyDescent="0.35"/>
    <row r="73424" s="8" customFormat="1" x14ac:dyDescent="0.35"/>
    <row r="73425" s="8" customFormat="1" x14ac:dyDescent="0.35"/>
    <row r="73426" s="8" customFormat="1" x14ac:dyDescent="0.35"/>
    <row r="73427" s="8" customFormat="1" x14ac:dyDescent="0.35"/>
    <row r="73428" s="8" customFormat="1" x14ac:dyDescent="0.35"/>
    <row r="73429" s="8" customFormat="1" x14ac:dyDescent="0.35"/>
    <row r="73430" s="8" customFormat="1" x14ac:dyDescent="0.35"/>
    <row r="73431" s="8" customFormat="1" x14ac:dyDescent="0.35"/>
    <row r="73432" s="8" customFormat="1" x14ac:dyDescent="0.35"/>
    <row r="73433" s="8" customFormat="1" x14ac:dyDescent="0.35"/>
    <row r="73434" s="8" customFormat="1" x14ac:dyDescent="0.35"/>
    <row r="73435" s="8" customFormat="1" x14ac:dyDescent="0.35"/>
    <row r="73436" s="8" customFormat="1" x14ac:dyDescent="0.35"/>
    <row r="73437" s="8" customFormat="1" x14ac:dyDescent="0.35"/>
    <row r="73438" s="8" customFormat="1" x14ac:dyDescent="0.35"/>
    <row r="73439" s="8" customFormat="1" x14ac:dyDescent="0.35"/>
    <row r="73440" s="8" customFormat="1" x14ac:dyDescent="0.35"/>
    <row r="73441" s="8" customFormat="1" x14ac:dyDescent="0.35"/>
    <row r="73442" s="8" customFormat="1" x14ac:dyDescent="0.35"/>
    <row r="73443" s="8" customFormat="1" x14ac:dyDescent="0.35"/>
    <row r="73444" s="8" customFormat="1" x14ac:dyDescent="0.35"/>
    <row r="73445" s="8" customFormat="1" x14ac:dyDescent="0.35"/>
    <row r="73446" s="8" customFormat="1" x14ac:dyDescent="0.35"/>
    <row r="73447" s="8" customFormat="1" x14ac:dyDescent="0.35"/>
    <row r="73448" s="8" customFormat="1" x14ac:dyDescent="0.35"/>
    <row r="73449" s="8" customFormat="1" x14ac:dyDescent="0.35"/>
    <row r="73450" s="8" customFormat="1" x14ac:dyDescent="0.35"/>
    <row r="73451" s="8" customFormat="1" x14ac:dyDescent="0.35"/>
    <row r="73452" s="8" customFormat="1" x14ac:dyDescent="0.35"/>
    <row r="73453" s="8" customFormat="1" x14ac:dyDescent="0.35"/>
    <row r="73454" s="8" customFormat="1" x14ac:dyDescent="0.35"/>
    <row r="73455" s="8" customFormat="1" x14ac:dyDescent="0.35"/>
    <row r="73456" s="8" customFormat="1" x14ac:dyDescent="0.35"/>
    <row r="73457" s="8" customFormat="1" x14ac:dyDescent="0.35"/>
    <row r="73458" s="8" customFormat="1" x14ac:dyDescent="0.35"/>
    <row r="73459" s="8" customFormat="1" x14ac:dyDescent="0.35"/>
    <row r="73460" s="8" customFormat="1" x14ac:dyDescent="0.35"/>
    <row r="73461" s="8" customFormat="1" x14ac:dyDescent="0.35"/>
    <row r="73462" s="8" customFormat="1" x14ac:dyDescent="0.35"/>
    <row r="73463" s="8" customFormat="1" x14ac:dyDescent="0.35"/>
    <row r="73464" s="8" customFormat="1" x14ac:dyDescent="0.35"/>
    <row r="73465" s="8" customFormat="1" x14ac:dyDescent="0.35"/>
    <row r="73466" s="8" customFormat="1" x14ac:dyDescent="0.35"/>
    <row r="73467" s="8" customFormat="1" x14ac:dyDescent="0.35"/>
    <row r="73468" s="8" customFormat="1" x14ac:dyDescent="0.35"/>
    <row r="73469" s="8" customFormat="1" x14ac:dyDescent="0.35"/>
    <row r="73470" s="8" customFormat="1" x14ac:dyDescent="0.35"/>
    <row r="73471" s="8" customFormat="1" x14ac:dyDescent="0.35"/>
    <row r="73472" s="8" customFormat="1" x14ac:dyDescent="0.35"/>
    <row r="73473" s="8" customFormat="1" x14ac:dyDescent="0.35"/>
    <row r="73474" s="8" customFormat="1" x14ac:dyDescent="0.35"/>
    <row r="73475" s="8" customFormat="1" x14ac:dyDescent="0.35"/>
    <row r="73476" s="8" customFormat="1" x14ac:dyDescent="0.35"/>
    <row r="73477" s="8" customFormat="1" x14ac:dyDescent="0.35"/>
    <row r="73478" s="8" customFormat="1" x14ac:dyDescent="0.35"/>
    <row r="73479" s="8" customFormat="1" x14ac:dyDescent="0.35"/>
    <row r="73480" s="8" customFormat="1" x14ac:dyDescent="0.35"/>
    <row r="73481" s="8" customFormat="1" x14ac:dyDescent="0.35"/>
    <row r="73482" s="8" customFormat="1" x14ac:dyDescent="0.35"/>
    <row r="73483" s="8" customFormat="1" x14ac:dyDescent="0.35"/>
    <row r="73484" s="8" customFormat="1" x14ac:dyDescent="0.35"/>
    <row r="73485" s="8" customFormat="1" x14ac:dyDescent="0.35"/>
    <row r="73486" s="8" customFormat="1" x14ac:dyDescent="0.35"/>
    <row r="73487" s="8" customFormat="1" x14ac:dyDescent="0.35"/>
    <row r="73488" s="8" customFormat="1" x14ac:dyDescent="0.35"/>
    <row r="73489" s="8" customFormat="1" x14ac:dyDescent="0.35"/>
    <row r="73490" s="8" customFormat="1" x14ac:dyDescent="0.35"/>
    <row r="73491" s="8" customFormat="1" x14ac:dyDescent="0.35"/>
    <row r="73492" s="8" customFormat="1" x14ac:dyDescent="0.35"/>
    <row r="73493" s="8" customFormat="1" x14ac:dyDescent="0.35"/>
    <row r="73494" s="8" customFormat="1" x14ac:dyDescent="0.35"/>
    <row r="73495" s="8" customFormat="1" x14ac:dyDescent="0.35"/>
    <row r="73496" s="8" customFormat="1" x14ac:dyDescent="0.35"/>
    <row r="73497" s="8" customFormat="1" x14ac:dyDescent="0.35"/>
    <row r="73498" s="8" customFormat="1" x14ac:dyDescent="0.35"/>
    <row r="73499" s="8" customFormat="1" x14ac:dyDescent="0.35"/>
    <row r="73500" s="8" customFormat="1" x14ac:dyDescent="0.35"/>
    <row r="73501" s="8" customFormat="1" x14ac:dyDescent="0.35"/>
    <row r="73502" s="8" customFormat="1" x14ac:dyDescent="0.35"/>
    <row r="73503" s="8" customFormat="1" x14ac:dyDescent="0.35"/>
    <row r="73504" s="8" customFormat="1" x14ac:dyDescent="0.35"/>
    <row r="73505" s="8" customFormat="1" x14ac:dyDescent="0.35"/>
    <row r="73506" s="8" customFormat="1" x14ac:dyDescent="0.35"/>
    <row r="73507" s="8" customFormat="1" x14ac:dyDescent="0.35"/>
    <row r="73508" s="8" customFormat="1" x14ac:dyDescent="0.35"/>
    <row r="73509" s="8" customFormat="1" x14ac:dyDescent="0.35"/>
    <row r="73510" s="8" customFormat="1" x14ac:dyDescent="0.35"/>
    <row r="73511" s="8" customFormat="1" x14ac:dyDescent="0.35"/>
    <row r="73512" s="8" customFormat="1" x14ac:dyDescent="0.35"/>
    <row r="73513" s="8" customFormat="1" x14ac:dyDescent="0.35"/>
    <row r="73514" s="8" customFormat="1" x14ac:dyDescent="0.35"/>
    <row r="73515" s="8" customFormat="1" x14ac:dyDescent="0.35"/>
    <row r="73516" s="8" customFormat="1" x14ac:dyDescent="0.35"/>
    <row r="73517" s="8" customFormat="1" x14ac:dyDescent="0.35"/>
    <row r="73518" s="8" customFormat="1" x14ac:dyDescent="0.35"/>
    <row r="73519" s="8" customFormat="1" x14ac:dyDescent="0.35"/>
    <row r="73520" s="8" customFormat="1" x14ac:dyDescent="0.35"/>
    <row r="73521" s="8" customFormat="1" x14ac:dyDescent="0.35"/>
    <row r="73522" s="8" customFormat="1" x14ac:dyDescent="0.35"/>
    <row r="73523" s="8" customFormat="1" x14ac:dyDescent="0.35"/>
    <row r="73524" s="8" customFormat="1" x14ac:dyDescent="0.35"/>
    <row r="73525" s="8" customFormat="1" x14ac:dyDescent="0.35"/>
    <row r="73526" s="8" customFormat="1" x14ac:dyDescent="0.35"/>
    <row r="73527" s="8" customFormat="1" x14ac:dyDescent="0.35"/>
    <row r="73528" s="8" customFormat="1" x14ac:dyDescent="0.35"/>
    <row r="73529" s="8" customFormat="1" x14ac:dyDescent="0.35"/>
    <row r="73530" s="8" customFormat="1" x14ac:dyDescent="0.35"/>
    <row r="73531" s="8" customFormat="1" x14ac:dyDescent="0.35"/>
    <row r="73532" s="8" customFormat="1" x14ac:dyDescent="0.35"/>
    <row r="73533" s="8" customFormat="1" x14ac:dyDescent="0.35"/>
    <row r="73534" s="8" customFormat="1" x14ac:dyDescent="0.35"/>
    <row r="73535" s="8" customFormat="1" x14ac:dyDescent="0.35"/>
    <row r="73536" s="8" customFormat="1" x14ac:dyDescent="0.35"/>
    <row r="73537" s="8" customFormat="1" x14ac:dyDescent="0.35"/>
    <row r="73538" s="8" customFormat="1" x14ac:dyDescent="0.35"/>
    <row r="73539" s="8" customFormat="1" x14ac:dyDescent="0.35"/>
    <row r="73540" s="8" customFormat="1" x14ac:dyDescent="0.35"/>
    <row r="73541" s="8" customFormat="1" x14ac:dyDescent="0.35"/>
    <row r="73542" s="8" customFormat="1" x14ac:dyDescent="0.35"/>
    <row r="73543" s="8" customFormat="1" x14ac:dyDescent="0.35"/>
    <row r="73544" s="8" customFormat="1" x14ac:dyDescent="0.35"/>
    <row r="73545" s="8" customFormat="1" x14ac:dyDescent="0.35"/>
    <row r="73546" s="8" customFormat="1" x14ac:dyDescent="0.35"/>
    <row r="73547" s="8" customFormat="1" x14ac:dyDescent="0.35"/>
    <row r="73548" s="8" customFormat="1" x14ac:dyDescent="0.35"/>
    <row r="73549" s="8" customFormat="1" x14ac:dyDescent="0.35"/>
    <row r="73550" s="8" customFormat="1" x14ac:dyDescent="0.35"/>
    <row r="73551" s="8" customFormat="1" x14ac:dyDescent="0.35"/>
    <row r="73552" s="8" customFormat="1" x14ac:dyDescent="0.35"/>
    <row r="73553" s="8" customFormat="1" x14ac:dyDescent="0.35"/>
    <row r="73554" s="8" customFormat="1" x14ac:dyDescent="0.35"/>
    <row r="73555" s="8" customFormat="1" x14ac:dyDescent="0.35"/>
    <row r="73556" s="8" customFormat="1" x14ac:dyDescent="0.35"/>
    <row r="73557" s="8" customFormat="1" x14ac:dyDescent="0.35"/>
    <row r="73558" s="8" customFormat="1" x14ac:dyDescent="0.35"/>
    <row r="73559" s="8" customFormat="1" x14ac:dyDescent="0.35"/>
    <row r="73560" s="8" customFormat="1" x14ac:dyDescent="0.35"/>
    <row r="73561" s="8" customFormat="1" x14ac:dyDescent="0.35"/>
    <row r="73562" s="8" customFormat="1" x14ac:dyDescent="0.35"/>
    <row r="73563" s="8" customFormat="1" x14ac:dyDescent="0.35"/>
    <row r="73564" s="8" customFormat="1" x14ac:dyDescent="0.35"/>
    <row r="73565" s="8" customFormat="1" x14ac:dyDescent="0.35"/>
    <row r="73566" s="8" customFormat="1" x14ac:dyDescent="0.35"/>
    <row r="73567" s="8" customFormat="1" x14ac:dyDescent="0.35"/>
    <row r="73568" s="8" customFormat="1" x14ac:dyDescent="0.35"/>
    <row r="73569" s="8" customFormat="1" x14ac:dyDescent="0.35"/>
    <row r="73570" s="8" customFormat="1" x14ac:dyDescent="0.35"/>
    <row r="73571" s="8" customFormat="1" x14ac:dyDescent="0.35"/>
    <row r="73572" s="8" customFormat="1" x14ac:dyDescent="0.35"/>
    <row r="73573" s="8" customFormat="1" x14ac:dyDescent="0.35"/>
    <row r="73574" s="8" customFormat="1" x14ac:dyDescent="0.35"/>
    <row r="73575" s="8" customFormat="1" x14ac:dyDescent="0.35"/>
    <row r="73576" s="8" customFormat="1" x14ac:dyDescent="0.35"/>
    <row r="73577" s="8" customFormat="1" x14ac:dyDescent="0.35"/>
    <row r="73578" s="8" customFormat="1" x14ac:dyDescent="0.35"/>
    <row r="73579" s="8" customFormat="1" x14ac:dyDescent="0.35"/>
    <row r="73580" s="8" customFormat="1" x14ac:dyDescent="0.35"/>
    <row r="73581" s="8" customFormat="1" x14ac:dyDescent="0.35"/>
    <row r="73582" s="8" customFormat="1" x14ac:dyDescent="0.35"/>
    <row r="73583" s="8" customFormat="1" x14ac:dyDescent="0.35"/>
    <row r="73584" s="8" customFormat="1" x14ac:dyDescent="0.35"/>
    <row r="73585" s="8" customFormat="1" x14ac:dyDescent="0.35"/>
    <row r="73586" s="8" customFormat="1" x14ac:dyDescent="0.35"/>
    <row r="73587" s="8" customFormat="1" x14ac:dyDescent="0.35"/>
    <row r="73588" s="8" customFormat="1" x14ac:dyDescent="0.35"/>
    <row r="73589" s="8" customFormat="1" x14ac:dyDescent="0.35"/>
    <row r="73590" s="8" customFormat="1" x14ac:dyDescent="0.35"/>
    <row r="73591" s="8" customFormat="1" x14ac:dyDescent="0.35"/>
    <row r="73592" s="8" customFormat="1" x14ac:dyDescent="0.35"/>
    <row r="73593" s="8" customFormat="1" x14ac:dyDescent="0.35"/>
    <row r="73594" s="8" customFormat="1" x14ac:dyDescent="0.35"/>
    <row r="73595" s="8" customFormat="1" x14ac:dyDescent="0.35"/>
    <row r="73596" s="8" customFormat="1" x14ac:dyDescent="0.35"/>
    <row r="73597" s="8" customFormat="1" x14ac:dyDescent="0.35"/>
    <row r="73598" s="8" customFormat="1" x14ac:dyDescent="0.35"/>
    <row r="73599" s="8" customFormat="1" x14ac:dyDescent="0.35"/>
    <row r="73600" s="8" customFormat="1" x14ac:dyDescent="0.35"/>
    <row r="73601" s="8" customFormat="1" x14ac:dyDescent="0.35"/>
    <row r="73602" s="8" customFormat="1" x14ac:dyDescent="0.35"/>
    <row r="73603" s="8" customFormat="1" x14ac:dyDescent="0.35"/>
    <row r="73604" s="8" customFormat="1" x14ac:dyDescent="0.35"/>
    <row r="73605" s="8" customFormat="1" x14ac:dyDescent="0.35"/>
    <row r="73606" s="8" customFormat="1" x14ac:dyDescent="0.35"/>
    <row r="73607" s="8" customFormat="1" x14ac:dyDescent="0.35"/>
    <row r="73608" s="8" customFormat="1" x14ac:dyDescent="0.35"/>
    <row r="73609" s="8" customFormat="1" x14ac:dyDescent="0.35"/>
    <row r="73610" s="8" customFormat="1" x14ac:dyDescent="0.35"/>
    <row r="73611" s="8" customFormat="1" x14ac:dyDescent="0.35"/>
    <row r="73612" s="8" customFormat="1" x14ac:dyDescent="0.35"/>
    <row r="73613" s="8" customFormat="1" x14ac:dyDescent="0.35"/>
    <row r="73614" s="8" customFormat="1" x14ac:dyDescent="0.35"/>
    <row r="73615" s="8" customFormat="1" x14ac:dyDescent="0.35"/>
    <row r="73616" s="8" customFormat="1" x14ac:dyDescent="0.35"/>
    <row r="73617" s="8" customFormat="1" x14ac:dyDescent="0.35"/>
    <row r="73618" s="8" customFormat="1" x14ac:dyDescent="0.35"/>
    <row r="73619" s="8" customFormat="1" x14ac:dyDescent="0.35"/>
    <row r="73620" s="8" customFormat="1" x14ac:dyDescent="0.35"/>
    <row r="73621" s="8" customFormat="1" x14ac:dyDescent="0.35"/>
    <row r="73622" s="8" customFormat="1" x14ac:dyDescent="0.35"/>
    <row r="73623" s="8" customFormat="1" x14ac:dyDescent="0.35"/>
    <row r="73624" s="8" customFormat="1" x14ac:dyDescent="0.35"/>
    <row r="73625" s="8" customFormat="1" x14ac:dyDescent="0.35"/>
    <row r="73626" s="8" customFormat="1" x14ac:dyDescent="0.35"/>
    <row r="73627" s="8" customFormat="1" x14ac:dyDescent="0.35"/>
    <row r="73628" s="8" customFormat="1" x14ac:dyDescent="0.35"/>
    <row r="73629" s="8" customFormat="1" x14ac:dyDescent="0.35"/>
    <row r="73630" s="8" customFormat="1" x14ac:dyDescent="0.35"/>
    <row r="73631" s="8" customFormat="1" x14ac:dyDescent="0.35"/>
    <row r="73632" s="8" customFormat="1" x14ac:dyDescent="0.35"/>
    <row r="73633" s="8" customFormat="1" x14ac:dyDescent="0.35"/>
    <row r="73634" s="8" customFormat="1" x14ac:dyDescent="0.35"/>
    <row r="73635" s="8" customFormat="1" x14ac:dyDescent="0.35"/>
    <row r="73636" s="8" customFormat="1" x14ac:dyDescent="0.35"/>
    <row r="73637" s="8" customFormat="1" x14ac:dyDescent="0.35"/>
    <row r="73638" s="8" customFormat="1" x14ac:dyDescent="0.35"/>
    <row r="73639" s="8" customFormat="1" x14ac:dyDescent="0.35"/>
    <row r="73640" s="8" customFormat="1" x14ac:dyDescent="0.35"/>
    <row r="73641" s="8" customFormat="1" x14ac:dyDescent="0.35"/>
    <row r="73642" s="8" customFormat="1" x14ac:dyDescent="0.35"/>
    <row r="73643" s="8" customFormat="1" x14ac:dyDescent="0.35"/>
    <row r="73644" s="8" customFormat="1" x14ac:dyDescent="0.35"/>
    <row r="73645" s="8" customFormat="1" x14ac:dyDescent="0.35"/>
    <row r="73646" s="8" customFormat="1" x14ac:dyDescent="0.35"/>
    <row r="73647" s="8" customFormat="1" x14ac:dyDescent="0.35"/>
    <row r="73648" s="8" customFormat="1" x14ac:dyDescent="0.35"/>
    <row r="73649" s="8" customFormat="1" x14ac:dyDescent="0.35"/>
    <row r="73650" s="8" customFormat="1" x14ac:dyDescent="0.35"/>
    <row r="73651" s="8" customFormat="1" x14ac:dyDescent="0.35"/>
    <row r="73652" s="8" customFormat="1" x14ac:dyDescent="0.35"/>
    <row r="73653" s="8" customFormat="1" x14ac:dyDescent="0.35"/>
    <row r="73654" s="8" customFormat="1" x14ac:dyDescent="0.35"/>
    <row r="73655" s="8" customFormat="1" x14ac:dyDescent="0.35"/>
    <row r="73656" s="8" customFormat="1" x14ac:dyDescent="0.35"/>
    <row r="73657" s="8" customFormat="1" x14ac:dyDescent="0.35"/>
    <row r="73658" s="8" customFormat="1" x14ac:dyDescent="0.35"/>
    <row r="73659" s="8" customFormat="1" x14ac:dyDescent="0.35"/>
    <row r="73660" s="8" customFormat="1" x14ac:dyDescent="0.35"/>
    <row r="73661" s="8" customFormat="1" x14ac:dyDescent="0.35"/>
    <row r="73662" s="8" customFormat="1" x14ac:dyDescent="0.35"/>
    <row r="73663" s="8" customFormat="1" x14ac:dyDescent="0.35"/>
    <row r="73664" s="8" customFormat="1" x14ac:dyDescent="0.35"/>
    <row r="73665" s="8" customFormat="1" x14ac:dyDescent="0.35"/>
    <row r="73666" s="8" customFormat="1" x14ac:dyDescent="0.35"/>
    <row r="73667" s="8" customFormat="1" x14ac:dyDescent="0.35"/>
    <row r="73668" s="8" customFormat="1" x14ac:dyDescent="0.35"/>
    <row r="73669" s="8" customFormat="1" x14ac:dyDescent="0.35"/>
    <row r="73670" s="8" customFormat="1" x14ac:dyDescent="0.35"/>
    <row r="73671" s="8" customFormat="1" x14ac:dyDescent="0.35"/>
    <row r="73672" s="8" customFormat="1" x14ac:dyDescent="0.35"/>
    <row r="73673" s="8" customFormat="1" x14ac:dyDescent="0.35"/>
    <row r="73674" s="8" customFormat="1" x14ac:dyDescent="0.35"/>
    <row r="73675" s="8" customFormat="1" x14ac:dyDescent="0.35"/>
    <row r="73676" s="8" customFormat="1" x14ac:dyDescent="0.35"/>
    <row r="73677" s="8" customFormat="1" x14ac:dyDescent="0.35"/>
    <row r="73678" s="8" customFormat="1" x14ac:dyDescent="0.35"/>
    <row r="73679" s="8" customFormat="1" x14ac:dyDescent="0.35"/>
    <row r="73680" s="8" customFormat="1" x14ac:dyDescent="0.35"/>
    <row r="73681" s="8" customFormat="1" x14ac:dyDescent="0.35"/>
    <row r="73682" s="8" customFormat="1" x14ac:dyDescent="0.35"/>
    <row r="73683" s="8" customFormat="1" x14ac:dyDescent="0.35"/>
    <row r="73684" s="8" customFormat="1" x14ac:dyDescent="0.35"/>
    <row r="73685" s="8" customFormat="1" x14ac:dyDescent="0.35"/>
    <row r="73686" s="8" customFormat="1" x14ac:dyDescent="0.35"/>
    <row r="73687" s="8" customFormat="1" x14ac:dyDescent="0.35"/>
    <row r="73688" s="8" customFormat="1" x14ac:dyDescent="0.35"/>
    <row r="73689" s="8" customFormat="1" x14ac:dyDescent="0.35"/>
    <row r="73690" s="8" customFormat="1" x14ac:dyDescent="0.35"/>
    <row r="73691" s="8" customFormat="1" x14ac:dyDescent="0.35"/>
    <row r="73692" s="8" customFormat="1" x14ac:dyDescent="0.35"/>
    <row r="73693" s="8" customFormat="1" x14ac:dyDescent="0.35"/>
    <row r="73694" s="8" customFormat="1" x14ac:dyDescent="0.35"/>
    <row r="73695" s="8" customFormat="1" x14ac:dyDescent="0.35"/>
    <row r="73696" s="8" customFormat="1" x14ac:dyDescent="0.35"/>
    <row r="73697" s="8" customFormat="1" x14ac:dyDescent="0.35"/>
    <row r="73698" s="8" customFormat="1" x14ac:dyDescent="0.35"/>
    <row r="73699" s="8" customFormat="1" x14ac:dyDescent="0.35"/>
    <row r="73700" s="8" customFormat="1" x14ac:dyDescent="0.35"/>
    <row r="73701" s="8" customFormat="1" x14ac:dyDescent="0.35"/>
    <row r="73702" s="8" customFormat="1" x14ac:dyDescent="0.35"/>
    <row r="73703" s="8" customFormat="1" x14ac:dyDescent="0.35"/>
    <row r="73704" s="8" customFormat="1" x14ac:dyDescent="0.35"/>
    <row r="73705" s="8" customFormat="1" x14ac:dyDescent="0.35"/>
    <row r="73706" s="8" customFormat="1" x14ac:dyDescent="0.35"/>
    <row r="73707" s="8" customFormat="1" x14ac:dyDescent="0.35"/>
    <row r="73708" s="8" customFormat="1" x14ac:dyDescent="0.35"/>
    <row r="73709" s="8" customFormat="1" x14ac:dyDescent="0.35"/>
    <row r="73710" s="8" customFormat="1" x14ac:dyDescent="0.35"/>
    <row r="73711" s="8" customFormat="1" x14ac:dyDescent="0.35"/>
    <row r="73712" s="8" customFormat="1" x14ac:dyDescent="0.35"/>
    <row r="73713" s="8" customFormat="1" x14ac:dyDescent="0.35"/>
    <row r="73714" s="8" customFormat="1" x14ac:dyDescent="0.35"/>
    <row r="73715" s="8" customFormat="1" x14ac:dyDescent="0.35"/>
    <row r="73716" s="8" customFormat="1" x14ac:dyDescent="0.35"/>
    <row r="73717" s="8" customFormat="1" x14ac:dyDescent="0.35"/>
    <row r="73718" s="8" customFormat="1" x14ac:dyDescent="0.35"/>
    <row r="73719" s="8" customFormat="1" x14ac:dyDescent="0.35"/>
    <row r="73720" s="8" customFormat="1" x14ac:dyDescent="0.35"/>
    <row r="73721" s="8" customFormat="1" x14ac:dyDescent="0.35"/>
    <row r="73722" s="8" customFormat="1" x14ac:dyDescent="0.35"/>
    <row r="73723" s="8" customFormat="1" x14ac:dyDescent="0.35"/>
    <row r="73724" s="8" customFormat="1" x14ac:dyDescent="0.35"/>
    <row r="73725" s="8" customFormat="1" x14ac:dyDescent="0.35"/>
    <row r="73726" s="8" customFormat="1" x14ac:dyDescent="0.35"/>
    <row r="73727" s="8" customFormat="1" x14ac:dyDescent="0.35"/>
    <row r="73728" s="8" customFormat="1" x14ac:dyDescent="0.35"/>
    <row r="73729" s="8" customFormat="1" x14ac:dyDescent="0.35"/>
    <row r="73730" s="8" customFormat="1" x14ac:dyDescent="0.35"/>
    <row r="73731" s="8" customFormat="1" x14ac:dyDescent="0.35"/>
    <row r="73732" s="8" customFormat="1" x14ac:dyDescent="0.35"/>
    <row r="73733" s="8" customFormat="1" x14ac:dyDescent="0.35"/>
    <row r="73734" s="8" customFormat="1" x14ac:dyDescent="0.35"/>
    <row r="73735" s="8" customFormat="1" x14ac:dyDescent="0.35"/>
    <row r="73736" s="8" customFormat="1" x14ac:dyDescent="0.35"/>
    <row r="73737" s="8" customFormat="1" x14ac:dyDescent="0.35"/>
    <row r="73738" s="8" customFormat="1" x14ac:dyDescent="0.35"/>
    <row r="73739" s="8" customFormat="1" x14ac:dyDescent="0.35"/>
    <row r="73740" s="8" customFormat="1" x14ac:dyDescent="0.35"/>
    <row r="73741" s="8" customFormat="1" x14ac:dyDescent="0.35"/>
    <row r="73742" s="8" customFormat="1" x14ac:dyDescent="0.35"/>
    <row r="73743" s="8" customFormat="1" x14ac:dyDescent="0.35"/>
    <row r="73744" s="8" customFormat="1" x14ac:dyDescent="0.35"/>
    <row r="73745" s="8" customFormat="1" x14ac:dyDescent="0.35"/>
    <row r="73746" s="8" customFormat="1" x14ac:dyDescent="0.35"/>
    <row r="73747" s="8" customFormat="1" x14ac:dyDescent="0.35"/>
    <row r="73748" s="8" customFormat="1" x14ac:dyDescent="0.35"/>
    <row r="73749" s="8" customFormat="1" x14ac:dyDescent="0.35"/>
    <row r="73750" s="8" customFormat="1" x14ac:dyDescent="0.35"/>
    <row r="73751" s="8" customFormat="1" x14ac:dyDescent="0.35"/>
    <row r="73752" s="8" customFormat="1" x14ac:dyDescent="0.35"/>
    <row r="73753" s="8" customFormat="1" x14ac:dyDescent="0.35"/>
    <row r="73754" s="8" customFormat="1" x14ac:dyDescent="0.35"/>
    <row r="73755" s="8" customFormat="1" x14ac:dyDescent="0.35"/>
    <row r="73756" s="8" customFormat="1" x14ac:dyDescent="0.35"/>
    <row r="73757" s="8" customFormat="1" x14ac:dyDescent="0.35"/>
    <row r="73758" s="8" customFormat="1" x14ac:dyDescent="0.35"/>
    <row r="73759" s="8" customFormat="1" x14ac:dyDescent="0.35"/>
    <row r="73760" s="8" customFormat="1" x14ac:dyDescent="0.35"/>
    <row r="73761" s="8" customFormat="1" x14ac:dyDescent="0.35"/>
    <row r="73762" s="8" customFormat="1" x14ac:dyDescent="0.35"/>
    <row r="73763" s="8" customFormat="1" x14ac:dyDescent="0.35"/>
    <row r="73764" s="8" customFormat="1" x14ac:dyDescent="0.35"/>
    <row r="73765" s="8" customFormat="1" x14ac:dyDescent="0.35"/>
    <row r="73766" s="8" customFormat="1" x14ac:dyDescent="0.35"/>
    <row r="73767" s="8" customFormat="1" x14ac:dyDescent="0.35"/>
    <row r="73768" s="8" customFormat="1" x14ac:dyDescent="0.35"/>
    <row r="73769" s="8" customFormat="1" x14ac:dyDescent="0.35"/>
    <row r="73770" s="8" customFormat="1" x14ac:dyDescent="0.35"/>
    <row r="73771" s="8" customFormat="1" x14ac:dyDescent="0.35"/>
    <row r="73772" s="8" customFormat="1" x14ac:dyDescent="0.35"/>
    <row r="73773" s="8" customFormat="1" x14ac:dyDescent="0.35"/>
    <row r="73774" s="8" customFormat="1" x14ac:dyDescent="0.35"/>
    <row r="73775" s="8" customFormat="1" x14ac:dyDescent="0.35"/>
    <row r="73776" s="8" customFormat="1" x14ac:dyDescent="0.35"/>
    <row r="73777" s="8" customFormat="1" x14ac:dyDescent="0.35"/>
    <row r="73778" s="8" customFormat="1" x14ac:dyDescent="0.35"/>
    <row r="73779" s="8" customFormat="1" x14ac:dyDescent="0.35"/>
    <row r="73780" s="8" customFormat="1" x14ac:dyDescent="0.35"/>
    <row r="73781" s="8" customFormat="1" x14ac:dyDescent="0.35"/>
    <row r="73782" s="8" customFormat="1" x14ac:dyDescent="0.35"/>
    <row r="73783" s="8" customFormat="1" x14ac:dyDescent="0.35"/>
    <row r="73784" s="8" customFormat="1" x14ac:dyDescent="0.35"/>
    <row r="73785" s="8" customFormat="1" x14ac:dyDescent="0.35"/>
    <row r="73786" s="8" customFormat="1" x14ac:dyDescent="0.35"/>
    <row r="73787" s="8" customFormat="1" x14ac:dyDescent="0.35"/>
    <row r="73788" s="8" customFormat="1" x14ac:dyDescent="0.35"/>
    <row r="73789" s="8" customFormat="1" x14ac:dyDescent="0.35"/>
    <row r="73790" s="8" customFormat="1" x14ac:dyDescent="0.35"/>
    <row r="73791" s="8" customFormat="1" x14ac:dyDescent="0.35"/>
    <row r="73792" s="8" customFormat="1" x14ac:dyDescent="0.35"/>
    <row r="73793" s="8" customFormat="1" x14ac:dyDescent="0.35"/>
    <row r="73794" s="8" customFormat="1" x14ac:dyDescent="0.35"/>
    <row r="73795" s="8" customFormat="1" x14ac:dyDescent="0.35"/>
    <row r="73796" s="8" customFormat="1" x14ac:dyDescent="0.35"/>
    <row r="73797" s="8" customFormat="1" x14ac:dyDescent="0.35"/>
    <row r="73798" s="8" customFormat="1" x14ac:dyDescent="0.35"/>
    <row r="73799" s="8" customFormat="1" x14ac:dyDescent="0.35"/>
    <row r="73800" s="8" customFormat="1" x14ac:dyDescent="0.35"/>
    <row r="73801" s="8" customFormat="1" x14ac:dyDescent="0.35"/>
    <row r="73802" s="8" customFormat="1" x14ac:dyDescent="0.35"/>
    <row r="73803" s="8" customFormat="1" x14ac:dyDescent="0.35"/>
    <row r="73804" s="8" customFormat="1" x14ac:dyDescent="0.35"/>
    <row r="73805" s="8" customFormat="1" x14ac:dyDescent="0.35"/>
    <row r="73806" s="8" customFormat="1" x14ac:dyDescent="0.35"/>
    <row r="73807" s="8" customFormat="1" x14ac:dyDescent="0.35"/>
    <row r="73808" s="8" customFormat="1" x14ac:dyDescent="0.35"/>
    <row r="73809" s="8" customFormat="1" x14ac:dyDescent="0.35"/>
    <row r="73810" s="8" customFormat="1" x14ac:dyDescent="0.35"/>
    <row r="73811" s="8" customFormat="1" x14ac:dyDescent="0.35"/>
    <row r="73812" s="8" customFormat="1" x14ac:dyDescent="0.35"/>
    <row r="73813" s="8" customFormat="1" x14ac:dyDescent="0.35"/>
    <row r="73814" s="8" customFormat="1" x14ac:dyDescent="0.35"/>
    <row r="73815" s="8" customFormat="1" x14ac:dyDescent="0.35"/>
    <row r="73816" s="8" customFormat="1" x14ac:dyDescent="0.35"/>
    <row r="73817" s="8" customFormat="1" x14ac:dyDescent="0.35"/>
    <row r="73818" s="8" customFormat="1" x14ac:dyDescent="0.35"/>
    <row r="73819" s="8" customFormat="1" x14ac:dyDescent="0.35"/>
    <row r="73820" s="8" customFormat="1" x14ac:dyDescent="0.35"/>
    <row r="73821" s="8" customFormat="1" x14ac:dyDescent="0.35"/>
    <row r="73822" s="8" customFormat="1" x14ac:dyDescent="0.35"/>
    <row r="73823" s="8" customFormat="1" x14ac:dyDescent="0.35"/>
    <row r="73824" s="8" customFormat="1" x14ac:dyDescent="0.35"/>
    <row r="73825" s="8" customFormat="1" x14ac:dyDescent="0.35"/>
    <row r="73826" s="8" customFormat="1" x14ac:dyDescent="0.35"/>
    <row r="73827" s="8" customFormat="1" x14ac:dyDescent="0.35"/>
    <row r="73828" s="8" customFormat="1" x14ac:dyDescent="0.35"/>
    <row r="73829" s="8" customFormat="1" x14ac:dyDescent="0.35"/>
    <row r="73830" s="8" customFormat="1" x14ac:dyDescent="0.35"/>
    <row r="73831" s="8" customFormat="1" x14ac:dyDescent="0.35"/>
    <row r="73832" s="8" customFormat="1" x14ac:dyDescent="0.35"/>
    <row r="73833" s="8" customFormat="1" x14ac:dyDescent="0.35"/>
    <row r="73834" s="8" customFormat="1" x14ac:dyDescent="0.35"/>
    <row r="73835" s="8" customFormat="1" x14ac:dyDescent="0.35"/>
    <row r="73836" s="8" customFormat="1" x14ac:dyDescent="0.35"/>
    <row r="73837" s="8" customFormat="1" x14ac:dyDescent="0.35"/>
    <row r="73838" s="8" customFormat="1" x14ac:dyDescent="0.35"/>
    <row r="73839" s="8" customFormat="1" x14ac:dyDescent="0.35"/>
    <row r="73840" s="8" customFormat="1" x14ac:dyDescent="0.35"/>
    <row r="73841" s="8" customFormat="1" x14ac:dyDescent="0.35"/>
    <row r="73842" s="8" customFormat="1" x14ac:dyDescent="0.35"/>
    <row r="73843" s="8" customFormat="1" x14ac:dyDescent="0.35"/>
    <row r="73844" s="8" customFormat="1" x14ac:dyDescent="0.35"/>
    <row r="73845" s="8" customFormat="1" x14ac:dyDescent="0.35"/>
    <row r="73846" s="8" customFormat="1" x14ac:dyDescent="0.35"/>
    <row r="73847" s="8" customFormat="1" x14ac:dyDescent="0.35"/>
    <row r="73848" s="8" customFormat="1" x14ac:dyDescent="0.35"/>
    <row r="73849" s="8" customFormat="1" x14ac:dyDescent="0.35"/>
    <row r="73850" s="8" customFormat="1" x14ac:dyDescent="0.35"/>
    <row r="73851" s="8" customFormat="1" x14ac:dyDescent="0.35"/>
    <row r="73852" s="8" customFormat="1" x14ac:dyDescent="0.35"/>
    <row r="73853" s="8" customFormat="1" x14ac:dyDescent="0.35"/>
    <row r="73854" s="8" customFormat="1" x14ac:dyDescent="0.35"/>
    <row r="73855" s="8" customFormat="1" x14ac:dyDescent="0.35"/>
    <row r="73856" s="8" customFormat="1" x14ac:dyDescent="0.35"/>
    <row r="73857" s="8" customFormat="1" x14ac:dyDescent="0.35"/>
    <row r="73858" s="8" customFormat="1" x14ac:dyDescent="0.35"/>
    <row r="73859" s="8" customFormat="1" x14ac:dyDescent="0.35"/>
    <row r="73860" s="8" customFormat="1" x14ac:dyDescent="0.35"/>
    <row r="73861" s="8" customFormat="1" x14ac:dyDescent="0.35"/>
    <row r="73862" s="8" customFormat="1" x14ac:dyDescent="0.35"/>
    <row r="73863" s="8" customFormat="1" x14ac:dyDescent="0.35"/>
    <row r="73864" s="8" customFormat="1" x14ac:dyDescent="0.35"/>
    <row r="73865" s="8" customFormat="1" x14ac:dyDescent="0.35"/>
    <row r="73866" s="8" customFormat="1" x14ac:dyDescent="0.35"/>
    <row r="73867" s="8" customFormat="1" x14ac:dyDescent="0.35"/>
    <row r="73868" s="8" customFormat="1" x14ac:dyDescent="0.35"/>
    <row r="73869" s="8" customFormat="1" x14ac:dyDescent="0.35"/>
    <row r="73870" s="8" customFormat="1" x14ac:dyDescent="0.35"/>
    <row r="73871" s="8" customFormat="1" x14ac:dyDescent="0.35"/>
    <row r="73872" s="8" customFormat="1" x14ac:dyDescent="0.35"/>
    <row r="73873" s="8" customFormat="1" x14ac:dyDescent="0.35"/>
    <row r="73874" s="8" customFormat="1" x14ac:dyDescent="0.35"/>
    <row r="73875" s="8" customFormat="1" x14ac:dyDescent="0.35"/>
    <row r="73876" s="8" customFormat="1" x14ac:dyDescent="0.35"/>
    <row r="73877" s="8" customFormat="1" x14ac:dyDescent="0.35"/>
    <row r="73878" s="8" customFormat="1" x14ac:dyDescent="0.35"/>
    <row r="73879" s="8" customFormat="1" x14ac:dyDescent="0.35"/>
    <row r="73880" s="8" customFormat="1" x14ac:dyDescent="0.35"/>
    <row r="73881" s="8" customFormat="1" x14ac:dyDescent="0.35"/>
    <row r="73882" s="8" customFormat="1" x14ac:dyDescent="0.35"/>
    <row r="73883" s="8" customFormat="1" x14ac:dyDescent="0.35"/>
    <row r="73884" s="8" customFormat="1" x14ac:dyDescent="0.35"/>
    <row r="73885" s="8" customFormat="1" x14ac:dyDescent="0.35"/>
    <row r="73886" s="8" customFormat="1" x14ac:dyDescent="0.35"/>
    <row r="73887" s="8" customFormat="1" x14ac:dyDescent="0.35"/>
    <row r="73888" s="8" customFormat="1" x14ac:dyDescent="0.35"/>
    <row r="73889" s="8" customFormat="1" x14ac:dyDescent="0.35"/>
    <row r="73890" s="8" customFormat="1" x14ac:dyDescent="0.35"/>
    <row r="73891" s="8" customFormat="1" x14ac:dyDescent="0.35"/>
    <row r="73892" s="8" customFormat="1" x14ac:dyDescent="0.35"/>
    <row r="73893" s="8" customFormat="1" x14ac:dyDescent="0.35"/>
    <row r="73894" s="8" customFormat="1" x14ac:dyDescent="0.35"/>
    <row r="73895" s="8" customFormat="1" x14ac:dyDescent="0.35"/>
    <row r="73896" s="8" customFormat="1" x14ac:dyDescent="0.35"/>
    <row r="73897" s="8" customFormat="1" x14ac:dyDescent="0.35"/>
    <row r="73898" s="8" customFormat="1" x14ac:dyDescent="0.35"/>
    <row r="73899" s="8" customFormat="1" x14ac:dyDescent="0.35"/>
    <row r="73900" s="8" customFormat="1" x14ac:dyDescent="0.35"/>
    <row r="73901" s="8" customFormat="1" x14ac:dyDescent="0.35"/>
    <row r="73902" s="8" customFormat="1" x14ac:dyDescent="0.35"/>
    <row r="73903" s="8" customFormat="1" x14ac:dyDescent="0.35"/>
    <row r="73904" s="8" customFormat="1" x14ac:dyDescent="0.35"/>
    <row r="73905" s="8" customFormat="1" x14ac:dyDescent="0.35"/>
    <row r="73906" s="8" customFormat="1" x14ac:dyDescent="0.35"/>
    <row r="73907" s="8" customFormat="1" x14ac:dyDescent="0.35"/>
    <row r="73908" s="8" customFormat="1" x14ac:dyDescent="0.35"/>
    <row r="73909" s="8" customFormat="1" x14ac:dyDescent="0.35"/>
    <row r="73910" s="8" customFormat="1" x14ac:dyDescent="0.35"/>
    <row r="73911" s="8" customFormat="1" x14ac:dyDescent="0.35"/>
    <row r="73912" s="8" customFormat="1" x14ac:dyDescent="0.35"/>
    <row r="73913" s="8" customFormat="1" x14ac:dyDescent="0.35"/>
    <row r="73914" s="8" customFormat="1" x14ac:dyDescent="0.35"/>
    <row r="73915" s="8" customFormat="1" x14ac:dyDescent="0.35"/>
    <row r="73916" s="8" customFormat="1" x14ac:dyDescent="0.35"/>
    <row r="73917" s="8" customFormat="1" x14ac:dyDescent="0.35"/>
    <row r="73918" s="8" customFormat="1" x14ac:dyDescent="0.35"/>
    <row r="73919" s="8" customFormat="1" x14ac:dyDescent="0.35"/>
    <row r="73920" s="8" customFormat="1" x14ac:dyDescent="0.35"/>
    <row r="73921" s="8" customFormat="1" x14ac:dyDescent="0.35"/>
    <row r="73922" s="8" customFormat="1" x14ac:dyDescent="0.35"/>
    <row r="73923" s="8" customFormat="1" x14ac:dyDescent="0.35"/>
    <row r="73924" s="8" customFormat="1" x14ac:dyDescent="0.35"/>
    <row r="73925" s="8" customFormat="1" x14ac:dyDescent="0.35"/>
    <row r="73926" s="8" customFormat="1" x14ac:dyDescent="0.35"/>
    <row r="73927" s="8" customFormat="1" x14ac:dyDescent="0.35"/>
    <row r="73928" s="8" customFormat="1" x14ac:dyDescent="0.35"/>
    <row r="73929" s="8" customFormat="1" x14ac:dyDescent="0.35"/>
    <row r="73930" s="8" customFormat="1" x14ac:dyDescent="0.35"/>
    <row r="73931" s="8" customFormat="1" x14ac:dyDescent="0.35"/>
    <row r="73932" s="8" customFormat="1" x14ac:dyDescent="0.35"/>
    <row r="73933" s="8" customFormat="1" x14ac:dyDescent="0.35"/>
    <row r="73934" s="8" customFormat="1" x14ac:dyDescent="0.35"/>
    <row r="73935" s="8" customFormat="1" x14ac:dyDescent="0.35"/>
    <row r="73936" s="8" customFormat="1" x14ac:dyDescent="0.35"/>
    <row r="73937" s="8" customFormat="1" x14ac:dyDescent="0.35"/>
    <row r="73938" s="8" customFormat="1" x14ac:dyDescent="0.35"/>
    <row r="73939" s="8" customFormat="1" x14ac:dyDescent="0.35"/>
    <row r="73940" s="8" customFormat="1" x14ac:dyDescent="0.35"/>
    <row r="73941" s="8" customFormat="1" x14ac:dyDescent="0.35"/>
    <row r="73942" s="8" customFormat="1" x14ac:dyDescent="0.35"/>
    <row r="73943" s="8" customFormat="1" x14ac:dyDescent="0.35"/>
    <row r="73944" s="8" customFormat="1" x14ac:dyDescent="0.35"/>
    <row r="73945" s="8" customFormat="1" x14ac:dyDescent="0.35"/>
    <row r="73946" s="8" customFormat="1" x14ac:dyDescent="0.35"/>
    <row r="73947" s="8" customFormat="1" x14ac:dyDescent="0.35"/>
    <row r="73948" s="8" customFormat="1" x14ac:dyDescent="0.35"/>
    <row r="73949" s="8" customFormat="1" x14ac:dyDescent="0.35"/>
    <row r="73950" s="8" customFormat="1" x14ac:dyDescent="0.35"/>
    <row r="73951" s="8" customFormat="1" x14ac:dyDescent="0.35"/>
    <row r="73952" s="8" customFormat="1" x14ac:dyDescent="0.35"/>
    <row r="73953" s="8" customFormat="1" x14ac:dyDescent="0.35"/>
    <row r="73954" s="8" customFormat="1" x14ac:dyDescent="0.35"/>
    <row r="73955" s="8" customFormat="1" x14ac:dyDescent="0.35"/>
    <row r="73956" s="8" customFormat="1" x14ac:dyDescent="0.35"/>
    <row r="73957" s="8" customFormat="1" x14ac:dyDescent="0.35"/>
    <row r="73958" s="8" customFormat="1" x14ac:dyDescent="0.35"/>
    <row r="73959" s="8" customFormat="1" x14ac:dyDescent="0.35"/>
    <row r="73960" s="8" customFormat="1" x14ac:dyDescent="0.35"/>
    <row r="73961" s="8" customFormat="1" x14ac:dyDescent="0.35"/>
    <row r="73962" s="8" customFormat="1" x14ac:dyDescent="0.35"/>
    <row r="73963" s="8" customFormat="1" x14ac:dyDescent="0.35"/>
    <row r="73964" s="8" customFormat="1" x14ac:dyDescent="0.35"/>
    <row r="73965" s="8" customFormat="1" x14ac:dyDescent="0.35"/>
    <row r="73966" s="8" customFormat="1" x14ac:dyDescent="0.35"/>
    <row r="73967" s="8" customFormat="1" x14ac:dyDescent="0.35"/>
    <row r="73968" s="8" customFormat="1" x14ac:dyDescent="0.35"/>
    <row r="73969" s="8" customFormat="1" x14ac:dyDescent="0.35"/>
    <row r="73970" s="8" customFormat="1" x14ac:dyDescent="0.35"/>
    <row r="73971" s="8" customFormat="1" x14ac:dyDescent="0.35"/>
    <row r="73972" s="8" customFormat="1" x14ac:dyDescent="0.35"/>
    <row r="73973" s="8" customFormat="1" x14ac:dyDescent="0.35"/>
    <row r="73974" s="8" customFormat="1" x14ac:dyDescent="0.35"/>
    <row r="73975" s="8" customFormat="1" x14ac:dyDescent="0.35"/>
    <row r="73976" s="8" customFormat="1" x14ac:dyDescent="0.35"/>
    <row r="73977" s="8" customFormat="1" x14ac:dyDescent="0.35"/>
    <row r="73978" s="8" customFormat="1" x14ac:dyDescent="0.35"/>
    <row r="73979" s="8" customFormat="1" x14ac:dyDescent="0.35"/>
    <row r="73980" s="8" customFormat="1" x14ac:dyDescent="0.35"/>
    <row r="73981" s="8" customFormat="1" x14ac:dyDescent="0.35"/>
    <row r="73982" s="8" customFormat="1" x14ac:dyDescent="0.35"/>
    <row r="73983" s="8" customFormat="1" x14ac:dyDescent="0.35"/>
    <row r="73984" s="8" customFormat="1" x14ac:dyDescent="0.35"/>
    <row r="73985" s="8" customFormat="1" x14ac:dyDescent="0.35"/>
    <row r="73986" s="8" customFormat="1" x14ac:dyDescent="0.35"/>
    <row r="73987" s="8" customFormat="1" x14ac:dyDescent="0.35"/>
    <row r="73988" s="8" customFormat="1" x14ac:dyDescent="0.35"/>
    <row r="73989" s="8" customFormat="1" x14ac:dyDescent="0.35"/>
    <row r="73990" s="8" customFormat="1" x14ac:dyDescent="0.35"/>
    <row r="73991" s="8" customFormat="1" x14ac:dyDescent="0.35"/>
    <row r="73992" s="8" customFormat="1" x14ac:dyDescent="0.35"/>
    <row r="73993" s="8" customFormat="1" x14ac:dyDescent="0.35"/>
    <row r="73994" s="8" customFormat="1" x14ac:dyDescent="0.35"/>
    <row r="73995" s="8" customFormat="1" x14ac:dyDescent="0.35"/>
    <row r="73996" s="8" customFormat="1" x14ac:dyDescent="0.35"/>
    <row r="73997" s="8" customFormat="1" x14ac:dyDescent="0.35"/>
    <row r="73998" s="8" customFormat="1" x14ac:dyDescent="0.35"/>
    <row r="73999" s="8" customFormat="1" x14ac:dyDescent="0.35"/>
    <row r="74000" s="8" customFormat="1" x14ac:dyDescent="0.35"/>
    <row r="74001" s="8" customFormat="1" x14ac:dyDescent="0.35"/>
    <row r="74002" s="8" customFormat="1" x14ac:dyDescent="0.35"/>
    <row r="74003" s="8" customFormat="1" x14ac:dyDescent="0.35"/>
    <row r="74004" s="8" customFormat="1" x14ac:dyDescent="0.35"/>
    <row r="74005" s="8" customFormat="1" x14ac:dyDescent="0.35"/>
    <row r="74006" s="8" customFormat="1" x14ac:dyDescent="0.35"/>
    <row r="74007" s="8" customFormat="1" x14ac:dyDescent="0.35"/>
    <row r="74008" s="8" customFormat="1" x14ac:dyDescent="0.35"/>
    <row r="74009" s="8" customFormat="1" x14ac:dyDescent="0.35"/>
    <row r="74010" s="8" customFormat="1" x14ac:dyDescent="0.35"/>
    <row r="74011" s="8" customFormat="1" x14ac:dyDescent="0.35"/>
    <row r="74012" s="8" customFormat="1" x14ac:dyDescent="0.35"/>
    <row r="74013" s="8" customFormat="1" x14ac:dyDescent="0.35"/>
    <row r="74014" s="8" customFormat="1" x14ac:dyDescent="0.35"/>
    <row r="74015" s="8" customFormat="1" x14ac:dyDescent="0.35"/>
    <row r="74016" s="8" customFormat="1" x14ac:dyDescent="0.35"/>
    <row r="74017" s="8" customFormat="1" x14ac:dyDescent="0.35"/>
    <row r="74018" s="8" customFormat="1" x14ac:dyDescent="0.35"/>
    <row r="74019" s="8" customFormat="1" x14ac:dyDescent="0.35"/>
    <row r="74020" s="8" customFormat="1" x14ac:dyDescent="0.35"/>
    <row r="74021" s="8" customFormat="1" x14ac:dyDescent="0.35"/>
    <row r="74022" s="8" customFormat="1" x14ac:dyDescent="0.35"/>
    <row r="74023" s="8" customFormat="1" x14ac:dyDescent="0.35"/>
    <row r="74024" s="8" customFormat="1" x14ac:dyDescent="0.35"/>
    <row r="74025" s="8" customFormat="1" x14ac:dyDescent="0.35"/>
    <row r="74026" s="8" customFormat="1" x14ac:dyDescent="0.35"/>
    <row r="74027" s="8" customFormat="1" x14ac:dyDescent="0.35"/>
    <row r="74028" s="8" customFormat="1" x14ac:dyDescent="0.35"/>
    <row r="74029" s="8" customFormat="1" x14ac:dyDescent="0.35"/>
    <row r="74030" s="8" customFormat="1" x14ac:dyDescent="0.35"/>
    <row r="74031" s="8" customFormat="1" x14ac:dyDescent="0.35"/>
    <row r="74032" s="8" customFormat="1" x14ac:dyDescent="0.35"/>
    <row r="74033" s="8" customFormat="1" x14ac:dyDescent="0.35"/>
    <row r="74034" s="8" customFormat="1" x14ac:dyDescent="0.35"/>
    <row r="74035" s="8" customFormat="1" x14ac:dyDescent="0.35"/>
    <row r="74036" s="8" customFormat="1" x14ac:dyDescent="0.35"/>
    <row r="74037" s="8" customFormat="1" x14ac:dyDescent="0.35"/>
    <row r="74038" s="8" customFormat="1" x14ac:dyDescent="0.35"/>
    <row r="74039" s="8" customFormat="1" x14ac:dyDescent="0.35"/>
    <row r="74040" s="8" customFormat="1" x14ac:dyDescent="0.35"/>
    <row r="74041" s="8" customFormat="1" x14ac:dyDescent="0.35"/>
    <row r="74042" s="8" customFormat="1" x14ac:dyDescent="0.35"/>
    <row r="74043" s="8" customFormat="1" x14ac:dyDescent="0.35"/>
    <row r="74044" s="8" customFormat="1" x14ac:dyDescent="0.35"/>
    <row r="74045" s="8" customFormat="1" x14ac:dyDescent="0.35"/>
    <row r="74046" s="8" customFormat="1" x14ac:dyDescent="0.35"/>
    <row r="74047" s="8" customFormat="1" x14ac:dyDescent="0.35"/>
    <row r="74048" s="8" customFormat="1" x14ac:dyDescent="0.35"/>
    <row r="74049" s="8" customFormat="1" x14ac:dyDescent="0.35"/>
    <row r="74050" s="8" customFormat="1" x14ac:dyDescent="0.35"/>
    <row r="74051" s="8" customFormat="1" x14ac:dyDescent="0.35"/>
    <row r="74052" s="8" customFormat="1" x14ac:dyDescent="0.35"/>
    <row r="74053" s="8" customFormat="1" x14ac:dyDescent="0.35"/>
    <row r="74054" s="8" customFormat="1" x14ac:dyDescent="0.35"/>
    <row r="74055" s="8" customFormat="1" x14ac:dyDescent="0.35"/>
    <row r="74056" s="8" customFormat="1" x14ac:dyDescent="0.35"/>
    <row r="74057" s="8" customFormat="1" x14ac:dyDescent="0.35"/>
    <row r="74058" s="8" customFormat="1" x14ac:dyDescent="0.35"/>
    <row r="74059" s="8" customFormat="1" x14ac:dyDescent="0.35"/>
    <row r="74060" s="8" customFormat="1" x14ac:dyDescent="0.35"/>
    <row r="74061" s="8" customFormat="1" x14ac:dyDescent="0.35"/>
    <row r="74062" s="8" customFormat="1" x14ac:dyDescent="0.35"/>
    <row r="74063" s="8" customFormat="1" x14ac:dyDescent="0.35"/>
    <row r="74064" s="8" customFormat="1" x14ac:dyDescent="0.35"/>
    <row r="74065" s="8" customFormat="1" x14ac:dyDescent="0.35"/>
    <row r="74066" s="8" customFormat="1" x14ac:dyDescent="0.35"/>
    <row r="74067" s="8" customFormat="1" x14ac:dyDescent="0.35"/>
    <row r="74068" s="8" customFormat="1" x14ac:dyDescent="0.35"/>
    <row r="74069" s="8" customFormat="1" x14ac:dyDescent="0.35"/>
    <row r="74070" s="8" customFormat="1" x14ac:dyDescent="0.35"/>
    <row r="74071" s="8" customFormat="1" x14ac:dyDescent="0.35"/>
    <row r="74072" s="8" customFormat="1" x14ac:dyDescent="0.35"/>
    <row r="74073" s="8" customFormat="1" x14ac:dyDescent="0.35"/>
    <row r="74074" s="8" customFormat="1" x14ac:dyDescent="0.35"/>
    <row r="74075" s="8" customFormat="1" x14ac:dyDescent="0.35"/>
    <row r="74076" s="8" customFormat="1" x14ac:dyDescent="0.35"/>
    <row r="74077" s="8" customFormat="1" x14ac:dyDescent="0.35"/>
    <row r="74078" s="8" customFormat="1" x14ac:dyDescent="0.35"/>
    <row r="74079" s="8" customFormat="1" x14ac:dyDescent="0.35"/>
    <row r="74080" s="8" customFormat="1" x14ac:dyDescent="0.35"/>
    <row r="74081" s="8" customFormat="1" x14ac:dyDescent="0.35"/>
    <row r="74082" s="8" customFormat="1" x14ac:dyDescent="0.35"/>
    <row r="74083" s="8" customFormat="1" x14ac:dyDescent="0.35"/>
    <row r="74084" s="8" customFormat="1" x14ac:dyDescent="0.35"/>
    <row r="74085" s="8" customFormat="1" x14ac:dyDescent="0.35"/>
    <row r="74086" s="8" customFormat="1" x14ac:dyDescent="0.35"/>
    <row r="74087" s="8" customFormat="1" x14ac:dyDescent="0.35"/>
    <row r="74088" s="8" customFormat="1" x14ac:dyDescent="0.35"/>
    <row r="74089" s="8" customFormat="1" x14ac:dyDescent="0.35"/>
    <row r="74090" s="8" customFormat="1" x14ac:dyDescent="0.35"/>
    <row r="74091" s="8" customFormat="1" x14ac:dyDescent="0.35"/>
    <row r="74092" s="8" customFormat="1" x14ac:dyDescent="0.35"/>
    <row r="74093" s="8" customFormat="1" x14ac:dyDescent="0.35"/>
    <row r="74094" s="8" customFormat="1" x14ac:dyDescent="0.35"/>
    <row r="74095" s="8" customFormat="1" x14ac:dyDescent="0.35"/>
    <row r="74096" s="8" customFormat="1" x14ac:dyDescent="0.35"/>
    <row r="74097" s="8" customFormat="1" x14ac:dyDescent="0.35"/>
    <row r="74098" s="8" customFormat="1" x14ac:dyDescent="0.35"/>
    <row r="74099" s="8" customFormat="1" x14ac:dyDescent="0.35"/>
    <row r="74100" s="8" customFormat="1" x14ac:dyDescent="0.35"/>
    <row r="74101" s="8" customFormat="1" x14ac:dyDescent="0.35"/>
    <row r="74102" s="8" customFormat="1" x14ac:dyDescent="0.35"/>
    <row r="74103" s="8" customFormat="1" x14ac:dyDescent="0.35"/>
    <row r="74104" s="8" customFormat="1" x14ac:dyDescent="0.35"/>
    <row r="74105" s="8" customFormat="1" x14ac:dyDescent="0.35"/>
    <row r="74106" s="8" customFormat="1" x14ac:dyDescent="0.35"/>
    <row r="74107" s="8" customFormat="1" x14ac:dyDescent="0.35"/>
    <row r="74108" s="8" customFormat="1" x14ac:dyDescent="0.35"/>
    <row r="74109" s="8" customFormat="1" x14ac:dyDescent="0.35"/>
    <row r="74110" s="8" customFormat="1" x14ac:dyDescent="0.35"/>
    <row r="74111" s="8" customFormat="1" x14ac:dyDescent="0.35"/>
    <row r="74112" s="8" customFormat="1" x14ac:dyDescent="0.35"/>
    <row r="74113" s="8" customFormat="1" x14ac:dyDescent="0.35"/>
    <row r="74114" s="8" customFormat="1" x14ac:dyDescent="0.35"/>
    <row r="74115" s="8" customFormat="1" x14ac:dyDescent="0.35"/>
    <row r="74116" s="8" customFormat="1" x14ac:dyDescent="0.35"/>
    <row r="74117" s="8" customFormat="1" x14ac:dyDescent="0.35"/>
    <row r="74118" s="8" customFormat="1" x14ac:dyDescent="0.35"/>
    <row r="74119" s="8" customFormat="1" x14ac:dyDescent="0.35"/>
    <row r="74120" s="8" customFormat="1" x14ac:dyDescent="0.35"/>
    <row r="74121" s="8" customFormat="1" x14ac:dyDescent="0.35"/>
    <row r="74122" s="8" customFormat="1" x14ac:dyDescent="0.35"/>
    <row r="74123" s="8" customFormat="1" x14ac:dyDescent="0.35"/>
    <row r="74124" s="8" customFormat="1" x14ac:dyDescent="0.35"/>
    <row r="74125" s="8" customFormat="1" x14ac:dyDescent="0.35"/>
    <row r="74126" s="8" customFormat="1" x14ac:dyDescent="0.35"/>
    <row r="74127" s="8" customFormat="1" x14ac:dyDescent="0.35"/>
    <row r="74128" s="8" customFormat="1" x14ac:dyDescent="0.35"/>
    <row r="74129" s="8" customFormat="1" x14ac:dyDescent="0.35"/>
    <row r="74130" s="8" customFormat="1" x14ac:dyDescent="0.35"/>
    <row r="74131" s="8" customFormat="1" x14ac:dyDescent="0.35"/>
    <row r="74132" s="8" customFormat="1" x14ac:dyDescent="0.35"/>
    <row r="74133" s="8" customFormat="1" x14ac:dyDescent="0.35"/>
    <row r="74134" s="8" customFormat="1" x14ac:dyDescent="0.35"/>
    <row r="74135" s="8" customFormat="1" x14ac:dyDescent="0.35"/>
    <row r="74136" s="8" customFormat="1" x14ac:dyDescent="0.35"/>
    <row r="74137" s="8" customFormat="1" x14ac:dyDescent="0.35"/>
    <row r="74138" s="8" customFormat="1" x14ac:dyDescent="0.35"/>
    <row r="74139" s="8" customFormat="1" x14ac:dyDescent="0.35"/>
    <row r="74140" s="8" customFormat="1" x14ac:dyDescent="0.35"/>
    <row r="74141" s="8" customFormat="1" x14ac:dyDescent="0.35"/>
    <row r="74142" s="8" customFormat="1" x14ac:dyDescent="0.35"/>
    <row r="74143" s="8" customFormat="1" x14ac:dyDescent="0.35"/>
    <row r="74144" s="8" customFormat="1" x14ac:dyDescent="0.35"/>
    <row r="74145" s="8" customFormat="1" x14ac:dyDescent="0.35"/>
    <row r="74146" s="8" customFormat="1" x14ac:dyDescent="0.35"/>
    <row r="74147" s="8" customFormat="1" x14ac:dyDescent="0.35"/>
    <row r="74148" s="8" customFormat="1" x14ac:dyDescent="0.35"/>
    <row r="74149" s="8" customFormat="1" x14ac:dyDescent="0.35"/>
    <row r="74150" s="8" customFormat="1" x14ac:dyDescent="0.35"/>
    <row r="74151" s="8" customFormat="1" x14ac:dyDescent="0.35"/>
    <row r="74152" s="8" customFormat="1" x14ac:dyDescent="0.35"/>
    <row r="74153" s="8" customFormat="1" x14ac:dyDescent="0.35"/>
    <row r="74154" s="8" customFormat="1" x14ac:dyDescent="0.35"/>
    <row r="74155" s="8" customFormat="1" x14ac:dyDescent="0.35"/>
    <row r="74156" s="8" customFormat="1" x14ac:dyDescent="0.35"/>
    <row r="74157" s="8" customFormat="1" x14ac:dyDescent="0.35"/>
    <row r="74158" s="8" customFormat="1" x14ac:dyDescent="0.35"/>
    <row r="74159" s="8" customFormat="1" x14ac:dyDescent="0.35"/>
    <row r="74160" s="8" customFormat="1" x14ac:dyDescent="0.35"/>
    <row r="74161" s="8" customFormat="1" x14ac:dyDescent="0.35"/>
    <row r="74162" s="8" customFormat="1" x14ac:dyDescent="0.35"/>
    <row r="74163" s="8" customFormat="1" x14ac:dyDescent="0.35"/>
    <row r="74164" s="8" customFormat="1" x14ac:dyDescent="0.35"/>
    <row r="74165" s="8" customFormat="1" x14ac:dyDescent="0.35"/>
    <row r="74166" s="8" customFormat="1" x14ac:dyDescent="0.35"/>
    <row r="74167" s="8" customFormat="1" x14ac:dyDescent="0.35"/>
    <row r="74168" s="8" customFormat="1" x14ac:dyDescent="0.35"/>
    <row r="74169" s="8" customFormat="1" x14ac:dyDescent="0.35"/>
    <row r="74170" s="8" customFormat="1" x14ac:dyDescent="0.35"/>
    <row r="74171" s="8" customFormat="1" x14ac:dyDescent="0.35"/>
    <row r="74172" s="8" customFormat="1" x14ac:dyDescent="0.35"/>
    <row r="74173" s="8" customFormat="1" x14ac:dyDescent="0.35"/>
    <row r="74174" s="8" customFormat="1" x14ac:dyDescent="0.35"/>
    <row r="74175" s="8" customFormat="1" x14ac:dyDescent="0.35"/>
    <row r="74176" s="8" customFormat="1" x14ac:dyDescent="0.35"/>
    <row r="74177" s="8" customFormat="1" x14ac:dyDescent="0.35"/>
    <row r="74178" s="8" customFormat="1" x14ac:dyDescent="0.35"/>
    <row r="74179" s="8" customFormat="1" x14ac:dyDescent="0.35"/>
    <row r="74180" s="8" customFormat="1" x14ac:dyDescent="0.35"/>
    <row r="74181" s="8" customFormat="1" x14ac:dyDescent="0.35"/>
    <row r="74182" s="8" customFormat="1" x14ac:dyDescent="0.35"/>
    <row r="74183" s="8" customFormat="1" x14ac:dyDescent="0.35"/>
    <row r="74184" s="8" customFormat="1" x14ac:dyDescent="0.35"/>
    <row r="74185" s="8" customFormat="1" x14ac:dyDescent="0.35"/>
    <row r="74186" s="8" customFormat="1" x14ac:dyDescent="0.35"/>
    <row r="74187" s="8" customFormat="1" x14ac:dyDescent="0.35"/>
    <row r="74188" s="8" customFormat="1" x14ac:dyDescent="0.35"/>
    <row r="74189" s="8" customFormat="1" x14ac:dyDescent="0.35"/>
    <row r="74190" s="8" customFormat="1" x14ac:dyDescent="0.35"/>
    <row r="74191" s="8" customFormat="1" x14ac:dyDescent="0.35"/>
    <row r="74192" s="8" customFormat="1" x14ac:dyDescent="0.35"/>
    <row r="74193" s="8" customFormat="1" x14ac:dyDescent="0.35"/>
    <row r="74194" s="8" customFormat="1" x14ac:dyDescent="0.35"/>
    <row r="74195" s="8" customFormat="1" x14ac:dyDescent="0.35"/>
    <row r="74196" s="8" customFormat="1" x14ac:dyDescent="0.35"/>
    <row r="74197" s="8" customFormat="1" x14ac:dyDescent="0.35"/>
    <row r="74198" s="8" customFormat="1" x14ac:dyDescent="0.35"/>
    <row r="74199" s="8" customFormat="1" x14ac:dyDescent="0.35"/>
    <row r="74200" s="8" customFormat="1" x14ac:dyDescent="0.35"/>
    <row r="74201" s="8" customFormat="1" x14ac:dyDescent="0.35"/>
    <row r="74202" s="8" customFormat="1" x14ac:dyDescent="0.35"/>
    <row r="74203" s="8" customFormat="1" x14ac:dyDescent="0.35"/>
    <row r="74204" s="8" customFormat="1" x14ac:dyDescent="0.35"/>
    <row r="74205" s="8" customFormat="1" x14ac:dyDescent="0.35"/>
    <row r="74206" s="8" customFormat="1" x14ac:dyDescent="0.35"/>
    <row r="74207" s="8" customFormat="1" x14ac:dyDescent="0.35"/>
    <row r="74208" s="8" customFormat="1" x14ac:dyDescent="0.35"/>
    <row r="74209" s="8" customFormat="1" x14ac:dyDescent="0.35"/>
    <row r="74210" s="8" customFormat="1" x14ac:dyDescent="0.35"/>
    <row r="74211" s="8" customFormat="1" x14ac:dyDescent="0.35"/>
    <row r="74212" s="8" customFormat="1" x14ac:dyDescent="0.35"/>
    <row r="74213" s="8" customFormat="1" x14ac:dyDescent="0.35"/>
    <row r="74214" s="8" customFormat="1" x14ac:dyDescent="0.35"/>
    <row r="74215" s="8" customFormat="1" x14ac:dyDescent="0.35"/>
    <row r="74216" s="8" customFormat="1" x14ac:dyDescent="0.35"/>
    <row r="74217" s="8" customFormat="1" x14ac:dyDescent="0.35"/>
    <row r="74218" s="8" customFormat="1" x14ac:dyDescent="0.35"/>
    <row r="74219" s="8" customFormat="1" x14ac:dyDescent="0.35"/>
    <row r="74220" s="8" customFormat="1" x14ac:dyDescent="0.35"/>
    <row r="74221" s="8" customFormat="1" x14ac:dyDescent="0.35"/>
    <row r="74222" s="8" customFormat="1" x14ac:dyDescent="0.35"/>
    <row r="74223" s="8" customFormat="1" x14ac:dyDescent="0.35"/>
    <row r="74224" s="8" customFormat="1" x14ac:dyDescent="0.35"/>
    <row r="74225" s="8" customFormat="1" x14ac:dyDescent="0.35"/>
    <row r="74226" s="8" customFormat="1" x14ac:dyDescent="0.35"/>
    <row r="74227" s="8" customFormat="1" x14ac:dyDescent="0.35"/>
    <row r="74228" s="8" customFormat="1" x14ac:dyDescent="0.35"/>
    <row r="74229" s="8" customFormat="1" x14ac:dyDescent="0.35"/>
    <row r="74230" s="8" customFormat="1" x14ac:dyDescent="0.35"/>
    <row r="74231" s="8" customFormat="1" x14ac:dyDescent="0.35"/>
    <row r="74232" s="8" customFormat="1" x14ac:dyDescent="0.35"/>
    <row r="74233" s="8" customFormat="1" x14ac:dyDescent="0.35"/>
    <row r="74234" s="8" customFormat="1" x14ac:dyDescent="0.35"/>
    <row r="74235" s="8" customFormat="1" x14ac:dyDescent="0.35"/>
    <row r="74236" s="8" customFormat="1" x14ac:dyDescent="0.35"/>
    <row r="74237" s="8" customFormat="1" x14ac:dyDescent="0.35"/>
    <row r="74238" s="8" customFormat="1" x14ac:dyDescent="0.35"/>
    <row r="74239" s="8" customFormat="1" x14ac:dyDescent="0.35"/>
    <row r="74240" s="8" customFormat="1" x14ac:dyDescent="0.35"/>
    <row r="74241" s="8" customFormat="1" x14ac:dyDescent="0.35"/>
    <row r="74242" s="8" customFormat="1" x14ac:dyDescent="0.35"/>
    <row r="74243" s="8" customFormat="1" x14ac:dyDescent="0.35"/>
    <row r="74244" s="8" customFormat="1" x14ac:dyDescent="0.35"/>
    <row r="74245" s="8" customFormat="1" x14ac:dyDescent="0.35"/>
    <row r="74246" s="8" customFormat="1" x14ac:dyDescent="0.35"/>
    <row r="74247" s="8" customFormat="1" x14ac:dyDescent="0.35"/>
    <row r="74248" s="8" customFormat="1" x14ac:dyDescent="0.35"/>
    <row r="74249" s="8" customFormat="1" x14ac:dyDescent="0.35"/>
    <row r="74250" s="8" customFormat="1" x14ac:dyDescent="0.35"/>
    <row r="74251" s="8" customFormat="1" x14ac:dyDescent="0.35"/>
    <row r="74252" s="8" customFormat="1" x14ac:dyDescent="0.35"/>
    <row r="74253" s="8" customFormat="1" x14ac:dyDescent="0.35"/>
    <row r="74254" s="8" customFormat="1" x14ac:dyDescent="0.35"/>
    <row r="74255" s="8" customFormat="1" x14ac:dyDescent="0.35"/>
    <row r="74256" s="8" customFormat="1" x14ac:dyDescent="0.35"/>
    <row r="74257" s="8" customFormat="1" x14ac:dyDescent="0.35"/>
    <row r="74258" s="8" customFormat="1" x14ac:dyDescent="0.35"/>
    <row r="74259" s="8" customFormat="1" x14ac:dyDescent="0.35"/>
    <row r="74260" s="8" customFormat="1" x14ac:dyDescent="0.35"/>
    <row r="74261" s="8" customFormat="1" x14ac:dyDescent="0.35"/>
    <row r="74262" s="8" customFormat="1" x14ac:dyDescent="0.35"/>
    <row r="74263" s="8" customFormat="1" x14ac:dyDescent="0.35"/>
    <row r="74264" s="8" customFormat="1" x14ac:dyDescent="0.35"/>
    <row r="74265" s="8" customFormat="1" x14ac:dyDescent="0.35"/>
    <row r="74266" s="8" customFormat="1" x14ac:dyDescent="0.35"/>
    <row r="74267" s="8" customFormat="1" x14ac:dyDescent="0.35"/>
    <row r="74268" s="8" customFormat="1" x14ac:dyDescent="0.35"/>
    <row r="74269" s="8" customFormat="1" x14ac:dyDescent="0.35"/>
    <row r="74270" s="8" customFormat="1" x14ac:dyDescent="0.35"/>
    <row r="74271" s="8" customFormat="1" x14ac:dyDescent="0.35"/>
    <row r="74272" s="8" customFormat="1" x14ac:dyDescent="0.35"/>
    <row r="74273" s="8" customFormat="1" x14ac:dyDescent="0.35"/>
    <row r="74274" s="8" customFormat="1" x14ac:dyDescent="0.35"/>
    <row r="74275" s="8" customFormat="1" x14ac:dyDescent="0.35"/>
    <row r="74276" s="8" customFormat="1" x14ac:dyDescent="0.35"/>
    <row r="74277" s="8" customFormat="1" x14ac:dyDescent="0.35"/>
    <row r="74278" s="8" customFormat="1" x14ac:dyDescent="0.35"/>
    <row r="74279" s="8" customFormat="1" x14ac:dyDescent="0.35"/>
    <row r="74280" s="8" customFormat="1" x14ac:dyDescent="0.35"/>
    <row r="74281" s="8" customFormat="1" x14ac:dyDescent="0.35"/>
    <row r="74282" s="8" customFormat="1" x14ac:dyDescent="0.35"/>
    <row r="74283" s="8" customFormat="1" x14ac:dyDescent="0.35"/>
    <row r="74284" s="8" customFormat="1" x14ac:dyDescent="0.35"/>
    <row r="74285" s="8" customFormat="1" x14ac:dyDescent="0.35"/>
    <row r="74286" s="8" customFormat="1" x14ac:dyDescent="0.35"/>
    <row r="74287" s="8" customFormat="1" x14ac:dyDescent="0.35"/>
    <row r="74288" s="8" customFormat="1" x14ac:dyDescent="0.35"/>
    <row r="74289" s="8" customFormat="1" x14ac:dyDescent="0.35"/>
    <row r="74290" s="8" customFormat="1" x14ac:dyDescent="0.35"/>
    <row r="74291" s="8" customFormat="1" x14ac:dyDescent="0.35"/>
    <row r="74292" s="8" customFormat="1" x14ac:dyDescent="0.35"/>
    <row r="74293" s="8" customFormat="1" x14ac:dyDescent="0.35"/>
    <row r="74294" s="8" customFormat="1" x14ac:dyDescent="0.35"/>
    <row r="74295" s="8" customFormat="1" x14ac:dyDescent="0.35"/>
    <row r="74296" s="8" customFormat="1" x14ac:dyDescent="0.35"/>
    <row r="74297" s="8" customFormat="1" x14ac:dyDescent="0.35"/>
    <row r="74298" s="8" customFormat="1" x14ac:dyDescent="0.35"/>
    <row r="74299" s="8" customFormat="1" x14ac:dyDescent="0.35"/>
    <row r="74300" s="8" customFormat="1" x14ac:dyDescent="0.35"/>
    <row r="74301" s="8" customFormat="1" x14ac:dyDescent="0.35"/>
    <row r="74302" s="8" customFormat="1" x14ac:dyDescent="0.35"/>
    <row r="74303" s="8" customFormat="1" x14ac:dyDescent="0.35"/>
    <row r="74304" s="8" customFormat="1" x14ac:dyDescent="0.35"/>
    <row r="74305" s="8" customFormat="1" x14ac:dyDescent="0.35"/>
    <row r="74306" s="8" customFormat="1" x14ac:dyDescent="0.35"/>
    <row r="74307" s="8" customFormat="1" x14ac:dyDescent="0.35"/>
    <row r="74308" s="8" customFormat="1" x14ac:dyDescent="0.35"/>
    <row r="74309" s="8" customFormat="1" x14ac:dyDescent="0.35"/>
    <row r="74310" s="8" customFormat="1" x14ac:dyDescent="0.35"/>
    <row r="74311" s="8" customFormat="1" x14ac:dyDescent="0.35"/>
    <row r="74312" s="8" customFormat="1" x14ac:dyDescent="0.35"/>
    <row r="74313" s="8" customFormat="1" x14ac:dyDescent="0.35"/>
    <row r="74314" s="8" customFormat="1" x14ac:dyDescent="0.35"/>
    <row r="74315" s="8" customFormat="1" x14ac:dyDescent="0.35"/>
    <row r="74316" s="8" customFormat="1" x14ac:dyDescent="0.35"/>
    <row r="74317" s="8" customFormat="1" x14ac:dyDescent="0.35"/>
    <row r="74318" s="8" customFormat="1" x14ac:dyDescent="0.35"/>
    <row r="74319" s="8" customFormat="1" x14ac:dyDescent="0.35"/>
    <row r="74320" s="8" customFormat="1" x14ac:dyDescent="0.35"/>
    <row r="74321" s="8" customFormat="1" x14ac:dyDescent="0.35"/>
    <row r="74322" s="8" customFormat="1" x14ac:dyDescent="0.35"/>
    <row r="74323" s="8" customFormat="1" x14ac:dyDescent="0.35"/>
    <row r="74324" s="8" customFormat="1" x14ac:dyDescent="0.35"/>
    <row r="74325" s="8" customFormat="1" x14ac:dyDescent="0.35"/>
    <row r="74326" s="8" customFormat="1" x14ac:dyDescent="0.35"/>
    <row r="74327" s="8" customFormat="1" x14ac:dyDescent="0.35"/>
    <row r="74328" s="8" customFormat="1" x14ac:dyDescent="0.35"/>
    <row r="74329" s="8" customFormat="1" x14ac:dyDescent="0.35"/>
    <row r="74330" s="8" customFormat="1" x14ac:dyDescent="0.35"/>
    <row r="74331" s="8" customFormat="1" x14ac:dyDescent="0.35"/>
    <row r="74332" s="8" customFormat="1" x14ac:dyDescent="0.35"/>
    <row r="74333" s="8" customFormat="1" x14ac:dyDescent="0.35"/>
    <row r="74334" s="8" customFormat="1" x14ac:dyDescent="0.35"/>
    <row r="74335" s="8" customFormat="1" x14ac:dyDescent="0.35"/>
    <row r="74336" s="8" customFormat="1" x14ac:dyDescent="0.35"/>
    <row r="74337" s="8" customFormat="1" x14ac:dyDescent="0.35"/>
    <row r="74338" s="8" customFormat="1" x14ac:dyDescent="0.35"/>
    <row r="74339" s="8" customFormat="1" x14ac:dyDescent="0.35"/>
    <row r="74340" s="8" customFormat="1" x14ac:dyDescent="0.35"/>
    <row r="74341" s="8" customFormat="1" x14ac:dyDescent="0.35"/>
    <row r="74342" s="8" customFormat="1" x14ac:dyDescent="0.35"/>
    <row r="74343" s="8" customFormat="1" x14ac:dyDescent="0.35"/>
    <row r="74344" s="8" customFormat="1" x14ac:dyDescent="0.35"/>
    <row r="74345" s="8" customFormat="1" x14ac:dyDescent="0.35"/>
    <row r="74346" s="8" customFormat="1" x14ac:dyDescent="0.35"/>
    <row r="74347" s="8" customFormat="1" x14ac:dyDescent="0.35"/>
    <row r="74348" s="8" customFormat="1" x14ac:dyDescent="0.35"/>
    <row r="74349" s="8" customFormat="1" x14ac:dyDescent="0.35"/>
    <row r="74350" s="8" customFormat="1" x14ac:dyDescent="0.35"/>
    <row r="74351" s="8" customFormat="1" x14ac:dyDescent="0.35"/>
    <row r="74352" s="8" customFormat="1" x14ac:dyDescent="0.35"/>
    <row r="74353" s="8" customFormat="1" x14ac:dyDescent="0.35"/>
    <row r="74354" s="8" customFormat="1" x14ac:dyDescent="0.35"/>
    <row r="74355" s="8" customFormat="1" x14ac:dyDescent="0.35"/>
    <row r="74356" s="8" customFormat="1" x14ac:dyDescent="0.35"/>
    <row r="74357" s="8" customFormat="1" x14ac:dyDescent="0.35"/>
    <row r="74358" s="8" customFormat="1" x14ac:dyDescent="0.35"/>
    <row r="74359" s="8" customFormat="1" x14ac:dyDescent="0.35"/>
    <row r="74360" s="8" customFormat="1" x14ac:dyDescent="0.35"/>
    <row r="74361" s="8" customFormat="1" x14ac:dyDescent="0.35"/>
    <row r="74362" s="8" customFormat="1" x14ac:dyDescent="0.35"/>
    <row r="74363" s="8" customFormat="1" x14ac:dyDescent="0.35"/>
    <row r="74364" s="8" customFormat="1" x14ac:dyDescent="0.35"/>
    <row r="74365" s="8" customFormat="1" x14ac:dyDescent="0.35"/>
    <row r="74366" s="8" customFormat="1" x14ac:dyDescent="0.35"/>
    <row r="74367" s="8" customFormat="1" x14ac:dyDescent="0.35"/>
    <row r="74368" s="8" customFormat="1" x14ac:dyDescent="0.35"/>
    <row r="74369" s="8" customFormat="1" x14ac:dyDescent="0.35"/>
    <row r="74370" s="8" customFormat="1" x14ac:dyDescent="0.35"/>
    <row r="74371" s="8" customFormat="1" x14ac:dyDescent="0.35"/>
    <row r="74372" s="8" customFormat="1" x14ac:dyDescent="0.35"/>
    <row r="74373" s="8" customFormat="1" x14ac:dyDescent="0.35"/>
    <row r="74374" s="8" customFormat="1" x14ac:dyDescent="0.35"/>
    <row r="74375" s="8" customFormat="1" x14ac:dyDescent="0.35"/>
    <row r="74376" s="8" customFormat="1" x14ac:dyDescent="0.35"/>
    <row r="74377" s="8" customFormat="1" x14ac:dyDescent="0.35"/>
    <row r="74378" s="8" customFormat="1" x14ac:dyDescent="0.35"/>
    <row r="74379" s="8" customFormat="1" x14ac:dyDescent="0.35"/>
    <row r="74380" s="8" customFormat="1" x14ac:dyDescent="0.35"/>
    <row r="74381" s="8" customFormat="1" x14ac:dyDescent="0.35"/>
    <row r="74382" s="8" customFormat="1" x14ac:dyDescent="0.35"/>
    <row r="74383" s="8" customFormat="1" x14ac:dyDescent="0.35"/>
    <row r="74384" s="8" customFormat="1" x14ac:dyDescent="0.35"/>
    <row r="74385" s="8" customFormat="1" x14ac:dyDescent="0.35"/>
    <row r="74386" s="8" customFormat="1" x14ac:dyDescent="0.35"/>
    <row r="74387" s="8" customFormat="1" x14ac:dyDescent="0.35"/>
    <row r="74388" s="8" customFormat="1" x14ac:dyDescent="0.35"/>
    <row r="74389" s="8" customFormat="1" x14ac:dyDescent="0.35"/>
    <row r="74390" s="8" customFormat="1" x14ac:dyDescent="0.35"/>
    <row r="74391" s="8" customFormat="1" x14ac:dyDescent="0.35"/>
    <row r="74392" s="8" customFormat="1" x14ac:dyDescent="0.35"/>
    <row r="74393" s="8" customFormat="1" x14ac:dyDescent="0.35"/>
    <row r="74394" s="8" customFormat="1" x14ac:dyDescent="0.35"/>
    <row r="74395" s="8" customFormat="1" x14ac:dyDescent="0.35"/>
    <row r="74396" s="8" customFormat="1" x14ac:dyDescent="0.35"/>
    <row r="74397" s="8" customFormat="1" x14ac:dyDescent="0.35"/>
    <row r="74398" s="8" customFormat="1" x14ac:dyDescent="0.35"/>
    <row r="74399" s="8" customFormat="1" x14ac:dyDescent="0.35"/>
    <row r="74400" s="8" customFormat="1" x14ac:dyDescent="0.35"/>
    <row r="74401" s="8" customFormat="1" x14ac:dyDescent="0.35"/>
    <row r="74402" s="8" customFormat="1" x14ac:dyDescent="0.35"/>
    <row r="74403" s="8" customFormat="1" x14ac:dyDescent="0.35"/>
    <row r="74404" s="8" customFormat="1" x14ac:dyDescent="0.35"/>
    <row r="74405" s="8" customFormat="1" x14ac:dyDescent="0.35"/>
    <row r="74406" s="8" customFormat="1" x14ac:dyDescent="0.35"/>
    <row r="74407" s="8" customFormat="1" x14ac:dyDescent="0.35"/>
    <row r="74408" s="8" customFormat="1" x14ac:dyDescent="0.35"/>
    <row r="74409" s="8" customFormat="1" x14ac:dyDescent="0.35"/>
    <row r="74410" s="8" customFormat="1" x14ac:dyDescent="0.35"/>
    <row r="74411" s="8" customFormat="1" x14ac:dyDescent="0.35"/>
    <row r="74412" s="8" customFormat="1" x14ac:dyDescent="0.35"/>
    <row r="74413" s="8" customFormat="1" x14ac:dyDescent="0.35"/>
    <row r="74414" s="8" customFormat="1" x14ac:dyDescent="0.35"/>
    <row r="74415" s="8" customFormat="1" x14ac:dyDescent="0.35"/>
    <row r="74416" s="8" customFormat="1" x14ac:dyDescent="0.35"/>
    <row r="74417" s="8" customFormat="1" x14ac:dyDescent="0.35"/>
    <row r="74418" s="8" customFormat="1" x14ac:dyDescent="0.35"/>
    <row r="74419" s="8" customFormat="1" x14ac:dyDescent="0.35"/>
    <row r="74420" s="8" customFormat="1" x14ac:dyDescent="0.35"/>
    <row r="74421" s="8" customFormat="1" x14ac:dyDescent="0.35"/>
    <row r="74422" s="8" customFormat="1" x14ac:dyDescent="0.35"/>
    <row r="74423" s="8" customFormat="1" x14ac:dyDescent="0.35"/>
    <row r="74424" s="8" customFormat="1" x14ac:dyDescent="0.35"/>
    <row r="74425" s="8" customFormat="1" x14ac:dyDescent="0.35"/>
    <row r="74426" s="8" customFormat="1" x14ac:dyDescent="0.35"/>
    <row r="74427" s="8" customFormat="1" x14ac:dyDescent="0.35"/>
    <row r="74428" s="8" customFormat="1" x14ac:dyDescent="0.35"/>
    <row r="74429" s="8" customFormat="1" x14ac:dyDescent="0.35"/>
    <row r="74430" s="8" customFormat="1" x14ac:dyDescent="0.35"/>
    <row r="74431" s="8" customFormat="1" x14ac:dyDescent="0.35"/>
    <row r="74432" s="8" customFormat="1" x14ac:dyDescent="0.35"/>
    <row r="74433" s="8" customFormat="1" x14ac:dyDescent="0.35"/>
    <row r="74434" s="8" customFormat="1" x14ac:dyDescent="0.35"/>
    <row r="74435" s="8" customFormat="1" x14ac:dyDescent="0.35"/>
    <row r="74436" s="8" customFormat="1" x14ac:dyDescent="0.35"/>
    <row r="74437" s="8" customFormat="1" x14ac:dyDescent="0.35"/>
    <row r="74438" s="8" customFormat="1" x14ac:dyDescent="0.35"/>
    <row r="74439" s="8" customFormat="1" x14ac:dyDescent="0.35"/>
    <row r="74440" s="8" customFormat="1" x14ac:dyDescent="0.35"/>
    <row r="74441" s="8" customFormat="1" x14ac:dyDescent="0.35"/>
    <row r="74442" s="8" customFormat="1" x14ac:dyDescent="0.35"/>
    <row r="74443" s="8" customFormat="1" x14ac:dyDescent="0.35"/>
    <row r="74444" s="8" customFormat="1" x14ac:dyDescent="0.35"/>
    <row r="74445" s="8" customFormat="1" x14ac:dyDescent="0.35"/>
    <row r="74446" s="8" customFormat="1" x14ac:dyDescent="0.35"/>
    <row r="74447" s="8" customFormat="1" x14ac:dyDescent="0.35"/>
    <row r="74448" s="8" customFormat="1" x14ac:dyDescent="0.35"/>
    <row r="74449" s="8" customFormat="1" x14ac:dyDescent="0.35"/>
    <row r="74450" s="8" customFormat="1" x14ac:dyDescent="0.35"/>
    <row r="74451" s="8" customFormat="1" x14ac:dyDescent="0.35"/>
    <row r="74452" s="8" customFormat="1" x14ac:dyDescent="0.35"/>
    <row r="74453" s="8" customFormat="1" x14ac:dyDescent="0.35"/>
    <row r="74454" s="8" customFormat="1" x14ac:dyDescent="0.35"/>
    <row r="74455" s="8" customFormat="1" x14ac:dyDescent="0.35"/>
    <row r="74456" s="8" customFormat="1" x14ac:dyDescent="0.35"/>
    <row r="74457" s="8" customFormat="1" x14ac:dyDescent="0.35"/>
    <row r="74458" s="8" customFormat="1" x14ac:dyDescent="0.35"/>
    <row r="74459" s="8" customFormat="1" x14ac:dyDescent="0.35"/>
    <row r="74460" s="8" customFormat="1" x14ac:dyDescent="0.35"/>
    <row r="74461" s="8" customFormat="1" x14ac:dyDescent="0.35"/>
    <row r="74462" s="8" customFormat="1" x14ac:dyDescent="0.35"/>
    <row r="74463" s="8" customFormat="1" x14ac:dyDescent="0.35"/>
    <row r="74464" s="8" customFormat="1" x14ac:dyDescent="0.35"/>
    <row r="74465" s="8" customFormat="1" x14ac:dyDescent="0.35"/>
    <row r="74466" s="8" customFormat="1" x14ac:dyDescent="0.35"/>
    <row r="74467" s="8" customFormat="1" x14ac:dyDescent="0.35"/>
    <row r="74468" s="8" customFormat="1" x14ac:dyDescent="0.35"/>
    <row r="74469" s="8" customFormat="1" x14ac:dyDescent="0.35"/>
    <row r="74470" s="8" customFormat="1" x14ac:dyDescent="0.35"/>
    <row r="74471" s="8" customFormat="1" x14ac:dyDescent="0.35"/>
    <row r="74472" s="8" customFormat="1" x14ac:dyDescent="0.35"/>
    <row r="74473" s="8" customFormat="1" x14ac:dyDescent="0.35"/>
    <row r="74474" s="8" customFormat="1" x14ac:dyDescent="0.35"/>
    <row r="74475" s="8" customFormat="1" x14ac:dyDescent="0.35"/>
    <row r="74476" s="8" customFormat="1" x14ac:dyDescent="0.35"/>
    <row r="74477" s="8" customFormat="1" x14ac:dyDescent="0.35"/>
    <row r="74478" s="8" customFormat="1" x14ac:dyDescent="0.35"/>
    <row r="74479" s="8" customFormat="1" x14ac:dyDescent="0.35"/>
    <row r="74480" s="8" customFormat="1" x14ac:dyDescent="0.35"/>
    <row r="74481" s="8" customFormat="1" x14ac:dyDescent="0.35"/>
    <row r="74482" s="8" customFormat="1" x14ac:dyDescent="0.35"/>
    <row r="74483" s="8" customFormat="1" x14ac:dyDescent="0.35"/>
    <row r="74484" s="8" customFormat="1" x14ac:dyDescent="0.35"/>
    <row r="74485" s="8" customFormat="1" x14ac:dyDescent="0.35"/>
    <row r="74486" s="8" customFormat="1" x14ac:dyDescent="0.35"/>
    <row r="74487" s="8" customFormat="1" x14ac:dyDescent="0.35"/>
    <row r="74488" s="8" customFormat="1" x14ac:dyDescent="0.35"/>
    <row r="74489" s="8" customFormat="1" x14ac:dyDescent="0.35"/>
    <row r="74490" s="8" customFormat="1" x14ac:dyDescent="0.35"/>
    <row r="74491" s="8" customFormat="1" x14ac:dyDescent="0.35"/>
    <row r="74492" s="8" customFormat="1" x14ac:dyDescent="0.35"/>
    <row r="74493" s="8" customFormat="1" x14ac:dyDescent="0.35"/>
    <row r="74494" s="8" customFormat="1" x14ac:dyDescent="0.35"/>
    <row r="74495" s="8" customFormat="1" x14ac:dyDescent="0.35"/>
    <row r="74496" s="8" customFormat="1" x14ac:dyDescent="0.35"/>
    <row r="74497" s="8" customFormat="1" x14ac:dyDescent="0.35"/>
    <row r="74498" s="8" customFormat="1" x14ac:dyDescent="0.35"/>
    <row r="74499" s="8" customFormat="1" x14ac:dyDescent="0.35"/>
    <row r="74500" s="8" customFormat="1" x14ac:dyDescent="0.35"/>
    <row r="74501" s="8" customFormat="1" x14ac:dyDescent="0.35"/>
    <row r="74502" s="8" customFormat="1" x14ac:dyDescent="0.35"/>
    <row r="74503" s="8" customFormat="1" x14ac:dyDescent="0.35"/>
    <row r="74504" s="8" customFormat="1" x14ac:dyDescent="0.35"/>
    <row r="74505" s="8" customFormat="1" x14ac:dyDescent="0.35"/>
    <row r="74506" s="8" customFormat="1" x14ac:dyDescent="0.35"/>
    <row r="74507" s="8" customFormat="1" x14ac:dyDescent="0.35"/>
    <row r="74508" s="8" customFormat="1" x14ac:dyDescent="0.35"/>
    <row r="74509" s="8" customFormat="1" x14ac:dyDescent="0.35"/>
    <row r="74510" s="8" customFormat="1" x14ac:dyDescent="0.35"/>
    <row r="74511" s="8" customFormat="1" x14ac:dyDescent="0.35"/>
    <row r="74512" s="8" customFormat="1" x14ac:dyDescent="0.35"/>
    <row r="74513" s="8" customFormat="1" x14ac:dyDescent="0.35"/>
    <row r="74514" s="8" customFormat="1" x14ac:dyDescent="0.35"/>
    <row r="74515" s="8" customFormat="1" x14ac:dyDescent="0.35"/>
    <row r="74516" s="8" customFormat="1" x14ac:dyDescent="0.35"/>
    <row r="74517" s="8" customFormat="1" x14ac:dyDescent="0.35"/>
    <row r="74518" s="8" customFormat="1" x14ac:dyDescent="0.35"/>
    <row r="74519" s="8" customFormat="1" x14ac:dyDescent="0.35"/>
    <row r="74520" s="8" customFormat="1" x14ac:dyDescent="0.35"/>
    <row r="74521" s="8" customFormat="1" x14ac:dyDescent="0.35"/>
    <row r="74522" s="8" customFormat="1" x14ac:dyDescent="0.35"/>
    <row r="74523" s="8" customFormat="1" x14ac:dyDescent="0.35"/>
    <row r="74524" s="8" customFormat="1" x14ac:dyDescent="0.35"/>
    <row r="74525" s="8" customFormat="1" x14ac:dyDescent="0.35"/>
    <row r="74526" s="8" customFormat="1" x14ac:dyDescent="0.35"/>
    <row r="74527" s="8" customFormat="1" x14ac:dyDescent="0.35"/>
    <row r="74528" s="8" customFormat="1" x14ac:dyDescent="0.35"/>
    <row r="74529" s="8" customFormat="1" x14ac:dyDescent="0.35"/>
    <row r="74530" s="8" customFormat="1" x14ac:dyDescent="0.35"/>
    <row r="74531" s="8" customFormat="1" x14ac:dyDescent="0.35"/>
    <row r="74532" s="8" customFormat="1" x14ac:dyDescent="0.35"/>
    <row r="74533" s="8" customFormat="1" x14ac:dyDescent="0.35"/>
    <row r="74534" s="8" customFormat="1" x14ac:dyDescent="0.35"/>
    <row r="74535" s="8" customFormat="1" x14ac:dyDescent="0.35"/>
    <row r="74536" s="8" customFormat="1" x14ac:dyDescent="0.35"/>
    <row r="74537" s="8" customFormat="1" x14ac:dyDescent="0.35"/>
    <row r="74538" s="8" customFormat="1" x14ac:dyDescent="0.35"/>
    <row r="74539" s="8" customFormat="1" x14ac:dyDescent="0.35"/>
    <row r="74540" s="8" customFormat="1" x14ac:dyDescent="0.35"/>
    <row r="74541" s="8" customFormat="1" x14ac:dyDescent="0.35"/>
    <row r="74542" s="8" customFormat="1" x14ac:dyDescent="0.35"/>
    <row r="74543" s="8" customFormat="1" x14ac:dyDescent="0.35"/>
    <row r="74544" s="8" customFormat="1" x14ac:dyDescent="0.35"/>
    <row r="74545" s="8" customFormat="1" x14ac:dyDescent="0.35"/>
    <row r="74546" s="8" customFormat="1" x14ac:dyDescent="0.35"/>
    <row r="74547" s="8" customFormat="1" x14ac:dyDescent="0.35"/>
    <row r="74548" s="8" customFormat="1" x14ac:dyDescent="0.35"/>
    <row r="74549" s="8" customFormat="1" x14ac:dyDescent="0.35"/>
    <row r="74550" s="8" customFormat="1" x14ac:dyDescent="0.35"/>
    <row r="74551" s="8" customFormat="1" x14ac:dyDescent="0.35"/>
    <row r="74552" s="8" customFormat="1" x14ac:dyDescent="0.35"/>
    <row r="74553" s="8" customFormat="1" x14ac:dyDescent="0.35"/>
    <row r="74554" s="8" customFormat="1" x14ac:dyDescent="0.35"/>
    <row r="74555" s="8" customFormat="1" x14ac:dyDescent="0.35"/>
    <row r="74556" s="8" customFormat="1" x14ac:dyDescent="0.35"/>
    <row r="74557" s="8" customFormat="1" x14ac:dyDescent="0.35"/>
    <row r="74558" s="8" customFormat="1" x14ac:dyDescent="0.35"/>
    <row r="74559" s="8" customFormat="1" x14ac:dyDescent="0.35"/>
    <row r="74560" s="8" customFormat="1" x14ac:dyDescent="0.35"/>
    <row r="74561" s="8" customFormat="1" x14ac:dyDescent="0.35"/>
    <row r="74562" s="8" customFormat="1" x14ac:dyDescent="0.35"/>
    <row r="74563" s="8" customFormat="1" x14ac:dyDescent="0.35"/>
    <row r="74564" s="8" customFormat="1" x14ac:dyDescent="0.35"/>
    <row r="74565" s="8" customFormat="1" x14ac:dyDescent="0.35"/>
    <row r="74566" s="8" customFormat="1" x14ac:dyDescent="0.35"/>
    <row r="74567" s="8" customFormat="1" x14ac:dyDescent="0.35"/>
    <row r="74568" s="8" customFormat="1" x14ac:dyDescent="0.35"/>
    <row r="74569" s="8" customFormat="1" x14ac:dyDescent="0.35"/>
    <row r="74570" s="8" customFormat="1" x14ac:dyDescent="0.35"/>
    <row r="74571" s="8" customFormat="1" x14ac:dyDescent="0.35"/>
    <row r="74572" s="8" customFormat="1" x14ac:dyDescent="0.35"/>
    <row r="74573" s="8" customFormat="1" x14ac:dyDescent="0.35"/>
    <row r="74574" s="8" customFormat="1" x14ac:dyDescent="0.35"/>
    <row r="74575" s="8" customFormat="1" x14ac:dyDescent="0.35"/>
    <row r="74576" s="8" customFormat="1" x14ac:dyDescent="0.35"/>
    <row r="74577" s="8" customFormat="1" x14ac:dyDescent="0.35"/>
    <row r="74578" s="8" customFormat="1" x14ac:dyDescent="0.35"/>
    <row r="74579" s="8" customFormat="1" x14ac:dyDescent="0.35"/>
    <row r="74580" s="8" customFormat="1" x14ac:dyDescent="0.35"/>
    <row r="74581" s="8" customFormat="1" x14ac:dyDescent="0.35"/>
    <row r="74582" s="8" customFormat="1" x14ac:dyDescent="0.35"/>
    <row r="74583" s="8" customFormat="1" x14ac:dyDescent="0.35"/>
    <row r="74584" s="8" customFormat="1" x14ac:dyDescent="0.35"/>
    <row r="74585" s="8" customFormat="1" x14ac:dyDescent="0.35"/>
    <row r="74586" s="8" customFormat="1" x14ac:dyDescent="0.35"/>
    <row r="74587" s="8" customFormat="1" x14ac:dyDescent="0.35"/>
    <row r="74588" s="8" customFormat="1" x14ac:dyDescent="0.35"/>
    <row r="74589" s="8" customFormat="1" x14ac:dyDescent="0.35"/>
    <row r="74590" s="8" customFormat="1" x14ac:dyDescent="0.35"/>
    <row r="74591" s="8" customFormat="1" x14ac:dyDescent="0.35"/>
    <row r="74592" s="8" customFormat="1" x14ac:dyDescent="0.35"/>
    <row r="74593" s="8" customFormat="1" x14ac:dyDescent="0.35"/>
    <row r="74594" s="8" customFormat="1" x14ac:dyDescent="0.35"/>
    <row r="74595" s="8" customFormat="1" x14ac:dyDescent="0.35"/>
    <row r="74596" s="8" customFormat="1" x14ac:dyDescent="0.35"/>
    <row r="74597" s="8" customFormat="1" x14ac:dyDescent="0.35"/>
    <row r="74598" s="8" customFormat="1" x14ac:dyDescent="0.35"/>
    <row r="74599" s="8" customFormat="1" x14ac:dyDescent="0.35"/>
    <row r="74600" s="8" customFormat="1" x14ac:dyDescent="0.35"/>
    <row r="74601" s="8" customFormat="1" x14ac:dyDescent="0.35"/>
    <row r="74602" s="8" customFormat="1" x14ac:dyDescent="0.35"/>
    <row r="74603" s="8" customFormat="1" x14ac:dyDescent="0.35"/>
    <row r="74604" s="8" customFormat="1" x14ac:dyDescent="0.35"/>
    <row r="74605" s="8" customFormat="1" x14ac:dyDescent="0.35"/>
    <row r="74606" s="8" customFormat="1" x14ac:dyDescent="0.35"/>
    <row r="74607" s="8" customFormat="1" x14ac:dyDescent="0.35"/>
    <row r="74608" s="8" customFormat="1" x14ac:dyDescent="0.35"/>
    <row r="74609" s="8" customFormat="1" x14ac:dyDescent="0.35"/>
    <row r="74610" s="8" customFormat="1" x14ac:dyDescent="0.35"/>
    <row r="74611" s="8" customFormat="1" x14ac:dyDescent="0.35"/>
    <row r="74612" s="8" customFormat="1" x14ac:dyDescent="0.35"/>
    <row r="74613" s="8" customFormat="1" x14ac:dyDescent="0.35"/>
    <row r="74614" s="8" customFormat="1" x14ac:dyDescent="0.35"/>
    <row r="74615" s="8" customFormat="1" x14ac:dyDescent="0.35"/>
    <row r="74616" s="8" customFormat="1" x14ac:dyDescent="0.35"/>
    <row r="74617" s="8" customFormat="1" x14ac:dyDescent="0.35"/>
    <row r="74618" s="8" customFormat="1" x14ac:dyDescent="0.35"/>
    <row r="74619" s="8" customFormat="1" x14ac:dyDescent="0.35"/>
    <row r="74620" s="8" customFormat="1" x14ac:dyDescent="0.35"/>
    <row r="74621" s="8" customFormat="1" x14ac:dyDescent="0.35"/>
    <row r="74622" s="8" customFormat="1" x14ac:dyDescent="0.35"/>
    <row r="74623" s="8" customFormat="1" x14ac:dyDescent="0.35"/>
    <row r="74624" s="8" customFormat="1" x14ac:dyDescent="0.35"/>
    <row r="74625" s="8" customFormat="1" x14ac:dyDescent="0.35"/>
    <row r="74626" s="8" customFormat="1" x14ac:dyDescent="0.35"/>
    <row r="74627" s="8" customFormat="1" x14ac:dyDescent="0.35"/>
    <row r="74628" s="8" customFormat="1" x14ac:dyDescent="0.35"/>
    <row r="74629" s="8" customFormat="1" x14ac:dyDescent="0.35"/>
    <row r="74630" s="8" customFormat="1" x14ac:dyDescent="0.35"/>
    <row r="74631" s="8" customFormat="1" x14ac:dyDescent="0.35"/>
    <row r="74632" s="8" customFormat="1" x14ac:dyDescent="0.35"/>
    <row r="74633" s="8" customFormat="1" x14ac:dyDescent="0.35"/>
    <row r="74634" s="8" customFormat="1" x14ac:dyDescent="0.35"/>
    <row r="74635" s="8" customFormat="1" x14ac:dyDescent="0.35"/>
    <row r="74636" s="8" customFormat="1" x14ac:dyDescent="0.35"/>
    <row r="74637" s="8" customFormat="1" x14ac:dyDescent="0.35"/>
    <row r="74638" s="8" customFormat="1" x14ac:dyDescent="0.35"/>
    <row r="74639" s="8" customFormat="1" x14ac:dyDescent="0.35"/>
    <row r="74640" s="8" customFormat="1" x14ac:dyDescent="0.35"/>
    <row r="74641" s="8" customFormat="1" x14ac:dyDescent="0.35"/>
    <row r="74642" s="8" customFormat="1" x14ac:dyDescent="0.35"/>
    <row r="74643" s="8" customFormat="1" x14ac:dyDescent="0.35"/>
    <row r="74644" s="8" customFormat="1" x14ac:dyDescent="0.35"/>
    <row r="74645" s="8" customFormat="1" x14ac:dyDescent="0.35"/>
    <row r="74646" s="8" customFormat="1" x14ac:dyDescent="0.35"/>
    <row r="74647" s="8" customFormat="1" x14ac:dyDescent="0.35"/>
    <row r="74648" s="8" customFormat="1" x14ac:dyDescent="0.35"/>
    <row r="74649" s="8" customFormat="1" x14ac:dyDescent="0.35"/>
    <row r="74650" s="8" customFormat="1" x14ac:dyDescent="0.35"/>
    <row r="74651" s="8" customFormat="1" x14ac:dyDescent="0.35"/>
    <row r="74652" s="8" customFormat="1" x14ac:dyDescent="0.35"/>
    <row r="74653" s="8" customFormat="1" x14ac:dyDescent="0.35"/>
    <row r="74654" s="8" customFormat="1" x14ac:dyDescent="0.35"/>
    <row r="74655" s="8" customFormat="1" x14ac:dyDescent="0.35"/>
    <row r="74656" s="8" customFormat="1" x14ac:dyDescent="0.35"/>
    <row r="74657" s="8" customFormat="1" x14ac:dyDescent="0.35"/>
    <row r="74658" s="8" customFormat="1" x14ac:dyDescent="0.35"/>
    <row r="74659" s="8" customFormat="1" x14ac:dyDescent="0.35"/>
    <row r="74660" s="8" customFormat="1" x14ac:dyDescent="0.35"/>
    <row r="74661" s="8" customFormat="1" x14ac:dyDescent="0.35"/>
    <row r="74662" s="8" customFormat="1" x14ac:dyDescent="0.35"/>
    <row r="74663" s="8" customFormat="1" x14ac:dyDescent="0.35"/>
    <row r="74664" s="8" customFormat="1" x14ac:dyDescent="0.35"/>
    <row r="74665" s="8" customFormat="1" x14ac:dyDescent="0.35"/>
    <row r="74666" s="8" customFormat="1" x14ac:dyDescent="0.35"/>
    <row r="74667" s="8" customFormat="1" x14ac:dyDescent="0.35"/>
    <row r="74668" s="8" customFormat="1" x14ac:dyDescent="0.35"/>
    <row r="74669" s="8" customFormat="1" x14ac:dyDescent="0.35"/>
    <row r="74670" s="8" customFormat="1" x14ac:dyDescent="0.35"/>
    <row r="74671" s="8" customFormat="1" x14ac:dyDescent="0.35"/>
    <row r="74672" s="8" customFormat="1" x14ac:dyDescent="0.35"/>
    <row r="74673" s="8" customFormat="1" x14ac:dyDescent="0.35"/>
    <row r="74674" s="8" customFormat="1" x14ac:dyDescent="0.35"/>
    <row r="74675" s="8" customFormat="1" x14ac:dyDescent="0.35"/>
    <row r="74676" s="8" customFormat="1" x14ac:dyDescent="0.35"/>
    <row r="74677" s="8" customFormat="1" x14ac:dyDescent="0.35"/>
    <row r="74678" s="8" customFormat="1" x14ac:dyDescent="0.35"/>
    <row r="74679" s="8" customFormat="1" x14ac:dyDescent="0.35"/>
    <row r="74680" s="8" customFormat="1" x14ac:dyDescent="0.35"/>
    <row r="74681" s="8" customFormat="1" x14ac:dyDescent="0.35"/>
    <row r="74682" s="8" customFormat="1" x14ac:dyDescent="0.35"/>
    <row r="74683" s="8" customFormat="1" x14ac:dyDescent="0.35"/>
    <row r="74684" s="8" customFormat="1" x14ac:dyDescent="0.35"/>
    <row r="74685" s="8" customFormat="1" x14ac:dyDescent="0.35"/>
    <row r="74686" s="8" customFormat="1" x14ac:dyDescent="0.35"/>
    <row r="74687" s="8" customFormat="1" x14ac:dyDescent="0.35"/>
    <row r="74688" s="8" customFormat="1" x14ac:dyDescent="0.35"/>
    <row r="74689" s="8" customFormat="1" x14ac:dyDescent="0.35"/>
    <row r="74690" s="8" customFormat="1" x14ac:dyDescent="0.35"/>
    <row r="74691" s="8" customFormat="1" x14ac:dyDescent="0.35"/>
    <row r="74692" s="8" customFormat="1" x14ac:dyDescent="0.35"/>
    <row r="74693" s="8" customFormat="1" x14ac:dyDescent="0.35"/>
    <row r="74694" s="8" customFormat="1" x14ac:dyDescent="0.35"/>
    <row r="74695" s="8" customFormat="1" x14ac:dyDescent="0.35"/>
    <row r="74696" s="8" customFormat="1" x14ac:dyDescent="0.35"/>
    <row r="74697" s="8" customFormat="1" x14ac:dyDescent="0.35"/>
    <row r="74698" s="8" customFormat="1" x14ac:dyDescent="0.35"/>
    <row r="74699" s="8" customFormat="1" x14ac:dyDescent="0.35"/>
    <row r="74700" s="8" customFormat="1" x14ac:dyDescent="0.35"/>
    <row r="74701" s="8" customFormat="1" x14ac:dyDescent="0.35"/>
    <row r="74702" s="8" customFormat="1" x14ac:dyDescent="0.35"/>
    <row r="74703" s="8" customFormat="1" x14ac:dyDescent="0.35"/>
    <row r="74704" s="8" customFormat="1" x14ac:dyDescent="0.35"/>
    <row r="74705" s="8" customFormat="1" x14ac:dyDescent="0.35"/>
    <row r="74706" s="8" customFormat="1" x14ac:dyDescent="0.35"/>
    <row r="74707" s="8" customFormat="1" x14ac:dyDescent="0.35"/>
    <row r="74708" s="8" customFormat="1" x14ac:dyDescent="0.35"/>
    <row r="74709" s="8" customFormat="1" x14ac:dyDescent="0.35"/>
    <row r="74710" s="8" customFormat="1" x14ac:dyDescent="0.35"/>
    <row r="74711" s="8" customFormat="1" x14ac:dyDescent="0.35"/>
    <row r="74712" s="8" customFormat="1" x14ac:dyDescent="0.35"/>
    <row r="74713" s="8" customFormat="1" x14ac:dyDescent="0.35"/>
    <row r="74714" s="8" customFormat="1" x14ac:dyDescent="0.35"/>
    <row r="74715" s="8" customFormat="1" x14ac:dyDescent="0.35"/>
    <row r="74716" s="8" customFormat="1" x14ac:dyDescent="0.35"/>
    <row r="74717" s="8" customFormat="1" x14ac:dyDescent="0.35"/>
    <row r="74718" s="8" customFormat="1" x14ac:dyDescent="0.35"/>
    <row r="74719" s="8" customFormat="1" x14ac:dyDescent="0.35"/>
    <row r="74720" s="8" customFormat="1" x14ac:dyDescent="0.35"/>
    <row r="74721" s="8" customFormat="1" x14ac:dyDescent="0.35"/>
    <row r="74722" s="8" customFormat="1" x14ac:dyDescent="0.35"/>
    <row r="74723" s="8" customFormat="1" x14ac:dyDescent="0.35"/>
    <row r="74724" s="8" customFormat="1" x14ac:dyDescent="0.35"/>
    <row r="74725" s="8" customFormat="1" x14ac:dyDescent="0.35"/>
    <row r="74726" s="8" customFormat="1" x14ac:dyDescent="0.35"/>
    <row r="74727" s="8" customFormat="1" x14ac:dyDescent="0.35"/>
    <row r="74728" s="8" customFormat="1" x14ac:dyDescent="0.35"/>
    <row r="74729" s="8" customFormat="1" x14ac:dyDescent="0.35"/>
    <row r="74730" s="8" customFormat="1" x14ac:dyDescent="0.35"/>
    <row r="74731" s="8" customFormat="1" x14ac:dyDescent="0.35"/>
    <row r="74732" s="8" customFormat="1" x14ac:dyDescent="0.35"/>
    <row r="74733" s="8" customFormat="1" x14ac:dyDescent="0.35"/>
    <row r="74734" s="8" customFormat="1" x14ac:dyDescent="0.35"/>
    <row r="74735" s="8" customFormat="1" x14ac:dyDescent="0.35"/>
    <row r="74736" s="8" customFormat="1" x14ac:dyDescent="0.35"/>
    <row r="74737" s="8" customFormat="1" x14ac:dyDescent="0.35"/>
    <row r="74738" s="8" customFormat="1" x14ac:dyDescent="0.35"/>
    <row r="74739" s="8" customFormat="1" x14ac:dyDescent="0.35"/>
    <row r="74740" s="8" customFormat="1" x14ac:dyDescent="0.35"/>
    <row r="74741" s="8" customFormat="1" x14ac:dyDescent="0.35"/>
    <row r="74742" s="8" customFormat="1" x14ac:dyDescent="0.35"/>
    <row r="74743" s="8" customFormat="1" x14ac:dyDescent="0.35"/>
    <row r="74744" s="8" customFormat="1" x14ac:dyDescent="0.35"/>
    <row r="74745" s="8" customFormat="1" x14ac:dyDescent="0.35"/>
    <row r="74746" s="8" customFormat="1" x14ac:dyDescent="0.35"/>
    <row r="74747" s="8" customFormat="1" x14ac:dyDescent="0.35"/>
    <row r="74748" s="8" customFormat="1" x14ac:dyDescent="0.35"/>
    <row r="74749" s="8" customFormat="1" x14ac:dyDescent="0.35"/>
    <row r="74750" s="8" customFormat="1" x14ac:dyDescent="0.35"/>
    <row r="74751" s="8" customFormat="1" x14ac:dyDescent="0.35"/>
    <row r="74752" s="8" customFormat="1" x14ac:dyDescent="0.35"/>
    <row r="74753" s="8" customFormat="1" x14ac:dyDescent="0.35"/>
    <row r="74754" s="8" customFormat="1" x14ac:dyDescent="0.35"/>
    <row r="74755" s="8" customFormat="1" x14ac:dyDescent="0.35"/>
    <row r="74756" s="8" customFormat="1" x14ac:dyDescent="0.35"/>
    <row r="74757" s="8" customFormat="1" x14ac:dyDescent="0.35"/>
    <row r="74758" s="8" customFormat="1" x14ac:dyDescent="0.35"/>
    <row r="74759" s="8" customFormat="1" x14ac:dyDescent="0.35"/>
    <row r="74760" s="8" customFormat="1" x14ac:dyDescent="0.35"/>
    <row r="74761" s="8" customFormat="1" x14ac:dyDescent="0.35"/>
    <row r="74762" s="8" customFormat="1" x14ac:dyDescent="0.35"/>
    <row r="74763" s="8" customFormat="1" x14ac:dyDescent="0.35"/>
    <row r="74764" s="8" customFormat="1" x14ac:dyDescent="0.35"/>
    <row r="74765" s="8" customFormat="1" x14ac:dyDescent="0.35"/>
    <row r="74766" s="8" customFormat="1" x14ac:dyDescent="0.35"/>
    <row r="74767" s="8" customFormat="1" x14ac:dyDescent="0.35"/>
    <row r="74768" s="8" customFormat="1" x14ac:dyDescent="0.35"/>
    <row r="74769" s="8" customFormat="1" x14ac:dyDescent="0.35"/>
    <row r="74770" s="8" customFormat="1" x14ac:dyDescent="0.35"/>
    <row r="74771" s="8" customFormat="1" x14ac:dyDescent="0.35"/>
    <row r="74772" s="8" customFormat="1" x14ac:dyDescent="0.35"/>
    <row r="74773" s="8" customFormat="1" x14ac:dyDescent="0.35"/>
    <row r="74774" s="8" customFormat="1" x14ac:dyDescent="0.35"/>
    <row r="74775" s="8" customFormat="1" x14ac:dyDescent="0.35"/>
    <row r="74776" s="8" customFormat="1" x14ac:dyDescent="0.35"/>
    <row r="74777" s="8" customFormat="1" x14ac:dyDescent="0.35"/>
    <row r="74778" s="8" customFormat="1" x14ac:dyDescent="0.35"/>
    <row r="74779" s="8" customFormat="1" x14ac:dyDescent="0.35"/>
    <row r="74780" s="8" customFormat="1" x14ac:dyDescent="0.35"/>
    <row r="74781" s="8" customFormat="1" x14ac:dyDescent="0.35"/>
    <row r="74782" s="8" customFormat="1" x14ac:dyDescent="0.35"/>
    <row r="74783" s="8" customFormat="1" x14ac:dyDescent="0.35"/>
    <row r="74784" s="8" customFormat="1" x14ac:dyDescent="0.35"/>
    <row r="74785" s="8" customFormat="1" x14ac:dyDescent="0.35"/>
    <row r="74786" s="8" customFormat="1" x14ac:dyDescent="0.35"/>
    <row r="74787" s="8" customFormat="1" x14ac:dyDescent="0.35"/>
    <row r="74788" s="8" customFormat="1" x14ac:dyDescent="0.35"/>
    <row r="74789" s="8" customFormat="1" x14ac:dyDescent="0.35"/>
    <row r="74790" s="8" customFormat="1" x14ac:dyDescent="0.35"/>
    <row r="74791" s="8" customFormat="1" x14ac:dyDescent="0.35"/>
    <row r="74792" s="8" customFormat="1" x14ac:dyDescent="0.35"/>
    <row r="74793" s="8" customFormat="1" x14ac:dyDescent="0.35"/>
    <row r="74794" s="8" customFormat="1" x14ac:dyDescent="0.35"/>
    <row r="74795" s="8" customFormat="1" x14ac:dyDescent="0.35"/>
    <row r="74796" s="8" customFormat="1" x14ac:dyDescent="0.35"/>
    <row r="74797" s="8" customFormat="1" x14ac:dyDescent="0.35"/>
    <row r="74798" s="8" customFormat="1" x14ac:dyDescent="0.35"/>
    <row r="74799" s="8" customFormat="1" x14ac:dyDescent="0.35"/>
    <row r="74800" s="8" customFormat="1" x14ac:dyDescent="0.35"/>
    <row r="74801" s="8" customFormat="1" x14ac:dyDescent="0.35"/>
    <row r="74802" s="8" customFormat="1" x14ac:dyDescent="0.35"/>
    <row r="74803" s="8" customFormat="1" x14ac:dyDescent="0.35"/>
    <row r="74804" s="8" customFormat="1" x14ac:dyDescent="0.35"/>
    <row r="74805" s="8" customFormat="1" x14ac:dyDescent="0.35"/>
    <row r="74806" s="8" customFormat="1" x14ac:dyDescent="0.35"/>
    <row r="74807" s="8" customFormat="1" x14ac:dyDescent="0.35"/>
    <row r="74808" s="8" customFormat="1" x14ac:dyDescent="0.35"/>
    <row r="74809" s="8" customFormat="1" x14ac:dyDescent="0.35"/>
    <row r="74810" s="8" customFormat="1" x14ac:dyDescent="0.35"/>
    <row r="74811" s="8" customFormat="1" x14ac:dyDescent="0.35"/>
    <row r="74812" s="8" customFormat="1" x14ac:dyDescent="0.35"/>
    <row r="74813" s="8" customFormat="1" x14ac:dyDescent="0.35"/>
    <row r="74814" s="8" customFormat="1" x14ac:dyDescent="0.35"/>
    <row r="74815" s="8" customFormat="1" x14ac:dyDescent="0.35"/>
    <row r="74816" s="8" customFormat="1" x14ac:dyDescent="0.35"/>
    <row r="74817" s="8" customFormat="1" x14ac:dyDescent="0.35"/>
    <row r="74818" s="8" customFormat="1" x14ac:dyDescent="0.35"/>
    <row r="74819" s="8" customFormat="1" x14ac:dyDescent="0.35"/>
    <row r="74820" s="8" customFormat="1" x14ac:dyDescent="0.35"/>
    <row r="74821" s="8" customFormat="1" x14ac:dyDescent="0.35"/>
    <row r="74822" s="8" customFormat="1" x14ac:dyDescent="0.35"/>
    <row r="74823" s="8" customFormat="1" x14ac:dyDescent="0.35"/>
    <row r="74824" s="8" customFormat="1" x14ac:dyDescent="0.35"/>
    <row r="74825" s="8" customFormat="1" x14ac:dyDescent="0.35"/>
    <row r="74826" s="8" customFormat="1" x14ac:dyDescent="0.35"/>
    <row r="74827" s="8" customFormat="1" x14ac:dyDescent="0.35"/>
    <row r="74828" s="8" customFormat="1" x14ac:dyDescent="0.35"/>
    <row r="74829" s="8" customFormat="1" x14ac:dyDescent="0.35"/>
    <row r="74830" s="8" customFormat="1" x14ac:dyDescent="0.35"/>
    <row r="74831" s="8" customFormat="1" x14ac:dyDescent="0.35"/>
    <row r="74832" s="8" customFormat="1" x14ac:dyDescent="0.35"/>
    <row r="74833" s="8" customFormat="1" x14ac:dyDescent="0.35"/>
    <row r="74834" s="8" customFormat="1" x14ac:dyDescent="0.35"/>
    <row r="74835" s="8" customFormat="1" x14ac:dyDescent="0.35"/>
    <row r="74836" s="8" customFormat="1" x14ac:dyDescent="0.35"/>
    <row r="74837" s="8" customFormat="1" x14ac:dyDescent="0.35"/>
    <row r="74838" s="8" customFormat="1" x14ac:dyDescent="0.35"/>
    <row r="74839" s="8" customFormat="1" x14ac:dyDescent="0.35"/>
    <row r="74840" s="8" customFormat="1" x14ac:dyDescent="0.35"/>
    <row r="74841" s="8" customFormat="1" x14ac:dyDescent="0.35"/>
    <row r="74842" s="8" customFormat="1" x14ac:dyDescent="0.35"/>
    <row r="74843" s="8" customFormat="1" x14ac:dyDescent="0.35"/>
    <row r="74844" s="8" customFormat="1" x14ac:dyDescent="0.35"/>
    <row r="74845" s="8" customFormat="1" x14ac:dyDescent="0.35"/>
    <row r="74846" s="8" customFormat="1" x14ac:dyDescent="0.35"/>
    <row r="74847" s="8" customFormat="1" x14ac:dyDescent="0.35"/>
    <row r="74848" s="8" customFormat="1" x14ac:dyDescent="0.35"/>
    <row r="74849" s="8" customFormat="1" x14ac:dyDescent="0.35"/>
    <row r="74850" s="8" customFormat="1" x14ac:dyDescent="0.35"/>
    <row r="74851" s="8" customFormat="1" x14ac:dyDescent="0.35"/>
    <row r="74852" s="8" customFormat="1" x14ac:dyDescent="0.35"/>
    <row r="74853" s="8" customFormat="1" x14ac:dyDescent="0.35"/>
    <row r="74854" s="8" customFormat="1" x14ac:dyDescent="0.35"/>
    <row r="74855" s="8" customFormat="1" x14ac:dyDescent="0.35"/>
    <row r="74856" s="8" customFormat="1" x14ac:dyDescent="0.35"/>
    <row r="74857" s="8" customFormat="1" x14ac:dyDescent="0.35"/>
    <row r="74858" s="8" customFormat="1" x14ac:dyDescent="0.35"/>
    <row r="74859" s="8" customFormat="1" x14ac:dyDescent="0.35"/>
    <row r="74860" s="8" customFormat="1" x14ac:dyDescent="0.35"/>
    <row r="74861" s="8" customFormat="1" x14ac:dyDescent="0.35"/>
    <row r="74862" s="8" customFormat="1" x14ac:dyDescent="0.35"/>
    <row r="74863" s="8" customFormat="1" x14ac:dyDescent="0.35"/>
    <row r="74864" s="8" customFormat="1" x14ac:dyDescent="0.35"/>
    <row r="74865" s="8" customFormat="1" x14ac:dyDescent="0.35"/>
    <row r="74866" s="8" customFormat="1" x14ac:dyDescent="0.35"/>
    <row r="74867" s="8" customFormat="1" x14ac:dyDescent="0.35"/>
    <row r="74868" s="8" customFormat="1" x14ac:dyDescent="0.35"/>
    <row r="74869" s="8" customFormat="1" x14ac:dyDescent="0.35"/>
    <row r="74870" s="8" customFormat="1" x14ac:dyDescent="0.35"/>
    <row r="74871" s="8" customFormat="1" x14ac:dyDescent="0.35"/>
    <row r="74872" s="8" customFormat="1" x14ac:dyDescent="0.35"/>
    <row r="74873" s="8" customFormat="1" x14ac:dyDescent="0.35"/>
    <row r="74874" s="8" customFormat="1" x14ac:dyDescent="0.35"/>
    <row r="74875" s="8" customFormat="1" x14ac:dyDescent="0.35"/>
    <row r="74876" s="8" customFormat="1" x14ac:dyDescent="0.35"/>
    <row r="74877" s="8" customFormat="1" x14ac:dyDescent="0.35"/>
    <row r="74878" s="8" customFormat="1" x14ac:dyDescent="0.35"/>
    <row r="74879" s="8" customFormat="1" x14ac:dyDescent="0.35"/>
    <row r="74880" s="8" customFormat="1" x14ac:dyDescent="0.35"/>
    <row r="74881" s="8" customFormat="1" x14ac:dyDescent="0.35"/>
    <row r="74882" s="8" customFormat="1" x14ac:dyDescent="0.35"/>
    <row r="74883" s="8" customFormat="1" x14ac:dyDescent="0.35"/>
    <row r="74884" s="8" customFormat="1" x14ac:dyDescent="0.35"/>
    <row r="74885" s="8" customFormat="1" x14ac:dyDescent="0.35"/>
    <row r="74886" s="8" customFormat="1" x14ac:dyDescent="0.35"/>
    <row r="74887" s="8" customFormat="1" x14ac:dyDescent="0.35"/>
    <row r="74888" s="8" customFormat="1" x14ac:dyDescent="0.35"/>
    <row r="74889" s="8" customFormat="1" x14ac:dyDescent="0.35"/>
    <row r="74890" s="8" customFormat="1" x14ac:dyDescent="0.35"/>
    <row r="74891" s="8" customFormat="1" x14ac:dyDescent="0.35"/>
    <row r="74892" s="8" customFormat="1" x14ac:dyDescent="0.35"/>
    <row r="74893" s="8" customFormat="1" x14ac:dyDescent="0.35"/>
    <row r="74894" s="8" customFormat="1" x14ac:dyDescent="0.35"/>
    <row r="74895" s="8" customFormat="1" x14ac:dyDescent="0.35"/>
    <row r="74896" s="8" customFormat="1" x14ac:dyDescent="0.35"/>
    <row r="74897" s="8" customFormat="1" x14ac:dyDescent="0.35"/>
    <row r="74898" s="8" customFormat="1" x14ac:dyDescent="0.35"/>
    <row r="74899" s="8" customFormat="1" x14ac:dyDescent="0.35"/>
    <row r="74900" s="8" customFormat="1" x14ac:dyDescent="0.35"/>
    <row r="74901" s="8" customFormat="1" x14ac:dyDescent="0.35"/>
    <row r="74902" s="8" customFormat="1" x14ac:dyDescent="0.35"/>
    <row r="74903" s="8" customFormat="1" x14ac:dyDescent="0.35"/>
    <row r="74904" s="8" customFormat="1" x14ac:dyDescent="0.35"/>
    <row r="74905" s="8" customFormat="1" x14ac:dyDescent="0.35"/>
    <row r="74906" s="8" customFormat="1" x14ac:dyDescent="0.35"/>
    <row r="74907" s="8" customFormat="1" x14ac:dyDescent="0.35"/>
    <row r="74908" s="8" customFormat="1" x14ac:dyDescent="0.35"/>
    <row r="74909" s="8" customFormat="1" x14ac:dyDescent="0.35"/>
    <row r="74910" s="8" customFormat="1" x14ac:dyDescent="0.35"/>
    <row r="74911" s="8" customFormat="1" x14ac:dyDescent="0.35"/>
    <row r="74912" s="8" customFormat="1" x14ac:dyDescent="0.35"/>
    <row r="74913" s="8" customFormat="1" x14ac:dyDescent="0.35"/>
    <row r="74914" s="8" customFormat="1" x14ac:dyDescent="0.35"/>
    <row r="74915" s="8" customFormat="1" x14ac:dyDescent="0.35"/>
    <row r="74916" s="8" customFormat="1" x14ac:dyDescent="0.35"/>
    <row r="74917" s="8" customFormat="1" x14ac:dyDescent="0.35"/>
    <row r="74918" s="8" customFormat="1" x14ac:dyDescent="0.35"/>
    <row r="74919" s="8" customFormat="1" x14ac:dyDescent="0.35"/>
    <row r="74920" s="8" customFormat="1" x14ac:dyDescent="0.35"/>
    <row r="74921" s="8" customFormat="1" x14ac:dyDescent="0.35"/>
    <row r="74922" s="8" customFormat="1" x14ac:dyDescent="0.35"/>
    <row r="74923" s="8" customFormat="1" x14ac:dyDescent="0.35"/>
    <row r="74924" s="8" customFormat="1" x14ac:dyDescent="0.35"/>
    <row r="74925" s="8" customFormat="1" x14ac:dyDescent="0.35"/>
    <row r="74926" s="8" customFormat="1" x14ac:dyDescent="0.35"/>
    <row r="74927" s="8" customFormat="1" x14ac:dyDescent="0.35"/>
    <row r="74928" s="8" customFormat="1" x14ac:dyDescent="0.35"/>
    <row r="74929" s="8" customFormat="1" x14ac:dyDescent="0.35"/>
    <row r="74930" s="8" customFormat="1" x14ac:dyDescent="0.35"/>
    <row r="74931" s="8" customFormat="1" x14ac:dyDescent="0.35"/>
    <row r="74932" s="8" customFormat="1" x14ac:dyDescent="0.35"/>
    <row r="74933" s="8" customFormat="1" x14ac:dyDescent="0.35"/>
    <row r="74934" s="8" customFormat="1" x14ac:dyDescent="0.35"/>
    <row r="74935" s="8" customFormat="1" x14ac:dyDescent="0.35"/>
    <row r="74936" s="8" customFormat="1" x14ac:dyDescent="0.35"/>
    <row r="74937" s="8" customFormat="1" x14ac:dyDescent="0.35"/>
    <row r="74938" s="8" customFormat="1" x14ac:dyDescent="0.35"/>
    <row r="74939" s="8" customFormat="1" x14ac:dyDescent="0.35"/>
    <row r="74940" s="8" customFormat="1" x14ac:dyDescent="0.35"/>
    <row r="74941" s="8" customFormat="1" x14ac:dyDescent="0.35"/>
    <row r="74942" s="8" customFormat="1" x14ac:dyDescent="0.35"/>
    <row r="74943" s="8" customFormat="1" x14ac:dyDescent="0.35"/>
    <row r="74944" s="8" customFormat="1" x14ac:dyDescent="0.35"/>
    <row r="74945" s="8" customFormat="1" x14ac:dyDescent="0.35"/>
    <row r="74946" s="8" customFormat="1" x14ac:dyDescent="0.35"/>
    <row r="74947" s="8" customFormat="1" x14ac:dyDescent="0.35"/>
    <row r="74948" s="8" customFormat="1" x14ac:dyDescent="0.35"/>
    <row r="74949" s="8" customFormat="1" x14ac:dyDescent="0.35"/>
    <row r="74950" s="8" customFormat="1" x14ac:dyDescent="0.35"/>
    <row r="74951" s="8" customFormat="1" x14ac:dyDescent="0.35"/>
    <row r="74952" s="8" customFormat="1" x14ac:dyDescent="0.35"/>
    <row r="74953" s="8" customFormat="1" x14ac:dyDescent="0.35"/>
    <row r="74954" s="8" customFormat="1" x14ac:dyDescent="0.35"/>
    <row r="74955" s="8" customFormat="1" x14ac:dyDescent="0.35"/>
    <row r="74956" s="8" customFormat="1" x14ac:dyDescent="0.35"/>
    <row r="74957" s="8" customFormat="1" x14ac:dyDescent="0.35"/>
    <row r="74958" s="8" customFormat="1" x14ac:dyDescent="0.35"/>
    <row r="74959" s="8" customFormat="1" x14ac:dyDescent="0.35"/>
    <row r="74960" s="8" customFormat="1" x14ac:dyDescent="0.35"/>
    <row r="74961" s="8" customFormat="1" x14ac:dyDescent="0.35"/>
    <row r="74962" s="8" customFormat="1" x14ac:dyDescent="0.35"/>
    <row r="74963" s="8" customFormat="1" x14ac:dyDescent="0.35"/>
    <row r="74964" s="8" customFormat="1" x14ac:dyDescent="0.35"/>
    <row r="74965" s="8" customFormat="1" x14ac:dyDescent="0.35"/>
    <row r="74966" s="8" customFormat="1" x14ac:dyDescent="0.35"/>
    <row r="74967" s="8" customFormat="1" x14ac:dyDescent="0.35"/>
    <row r="74968" s="8" customFormat="1" x14ac:dyDescent="0.35"/>
    <row r="74969" s="8" customFormat="1" x14ac:dyDescent="0.35"/>
    <row r="74970" s="8" customFormat="1" x14ac:dyDescent="0.35"/>
    <row r="74971" s="8" customFormat="1" x14ac:dyDescent="0.35"/>
    <row r="74972" s="8" customFormat="1" x14ac:dyDescent="0.35"/>
    <row r="74973" s="8" customFormat="1" x14ac:dyDescent="0.35"/>
    <row r="74974" s="8" customFormat="1" x14ac:dyDescent="0.35"/>
    <row r="74975" s="8" customFormat="1" x14ac:dyDescent="0.35"/>
    <row r="74976" s="8" customFormat="1" x14ac:dyDescent="0.35"/>
    <row r="74977" s="8" customFormat="1" x14ac:dyDescent="0.35"/>
    <row r="74978" s="8" customFormat="1" x14ac:dyDescent="0.35"/>
    <row r="74979" s="8" customFormat="1" x14ac:dyDescent="0.35"/>
    <row r="74980" s="8" customFormat="1" x14ac:dyDescent="0.35"/>
    <row r="74981" s="8" customFormat="1" x14ac:dyDescent="0.35"/>
    <row r="74982" s="8" customFormat="1" x14ac:dyDescent="0.35"/>
    <row r="74983" s="8" customFormat="1" x14ac:dyDescent="0.35"/>
    <row r="74984" s="8" customFormat="1" x14ac:dyDescent="0.35"/>
    <row r="74985" s="8" customFormat="1" x14ac:dyDescent="0.35"/>
    <row r="74986" s="8" customFormat="1" x14ac:dyDescent="0.35"/>
    <row r="74987" s="8" customFormat="1" x14ac:dyDescent="0.35"/>
    <row r="74988" s="8" customFormat="1" x14ac:dyDescent="0.35"/>
    <row r="74989" s="8" customFormat="1" x14ac:dyDescent="0.35"/>
    <row r="74990" s="8" customFormat="1" x14ac:dyDescent="0.35"/>
    <row r="74991" s="8" customFormat="1" x14ac:dyDescent="0.35"/>
    <row r="74992" s="8" customFormat="1" x14ac:dyDescent="0.35"/>
    <row r="74993" s="8" customFormat="1" x14ac:dyDescent="0.35"/>
    <row r="74994" s="8" customFormat="1" x14ac:dyDescent="0.35"/>
    <row r="74995" s="8" customFormat="1" x14ac:dyDescent="0.35"/>
    <row r="74996" s="8" customFormat="1" x14ac:dyDescent="0.35"/>
    <row r="74997" s="8" customFormat="1" x14ac:dyDescent="0.35"/>
    <row r="74998" s="8" customFormat="1" x14ac:dyDescent="0.35"/>
    <row r="74999" s="8" customFormat="1" x14ac:dyDescent="0.35"/>
    <row r="75000" s="8" customFormat="1" x14ac:dyDescent="0.35"/>
    <row r="75001" s="8" customFormat="1" x14ac:dyDescent="0.35"/>
    <row r="75002" s="8" customFormat="1" x14ac:dyDescent="0.35"/>
    <row r="75003" s="8" customFormat="1" x14ac:dyDescent="0.35"/>
    <row r="75004" s="8" customFormat="1" x14ac:dyDescent="0.35"/>
    <row r="75005" s="8" customFormat="1" x14ac:dyDescent="0.35"/>
    <row r="75006" s="8" customFormat="1" x14ac:dyDescent="0.35"/>
    <row r="75007" s="8" customFormat="1" x14ac:dyDescent="0.35"/>
    <row r="75008" s="8" customFormat="1" x14ac:dyDescent="0.35"/>
    <row r="75009" s="8" customFormat="1" x14ac:dyDescent="0.35"/>
    <row r="75010" s="8" customFormat="1" x14ac:dyDescent="0.35"/>
    <row r="75011" s="8" customFormat="1" x14ac:dyDescent="0.35"/>
    <row r="75012" s="8" customFormat="1" x14ac:dyDescent="0.35"/>
    <row r="75013" s="8" customFormat="1" x14ac:dyDescent="0.35"/>
    <row r="75014" s="8" customFormat="1" x14ac:dyDescent="0.35"/>
    <row r="75015" s="8" customFormat="1" x14ac:dyDescent="0.35"/>
    <row r="75016" s="8" customFormat="1" x14ac:dyDescent="0.35"/>
    <row r="75017" s="8" customFormat="1" x14ac:dyDescent="0.35"/>
    <row r="75018" s="8" customFormat="1" x14ac:dyDescent="0.35"/>
    <row r="75019" s="8" customFormat="1" x14ac:dyDescent="0.35"/>
    <row r="75020" s="8" customFormat="1" x14ac:dyDescent="0.35"/>
    <row r="75021" s="8" customFormat="1" x14ac:dyDescent="0.35"/>
    <row r="75022" s="8" customFormat="1" x14ac:dyDescent="0.35"/>
    <row r="75023" s="8" customFormat="1" x14ac:dyDescent="0.35"/>
    <row r="75024" s="8" customFormat="1" x14ac:dyDescent="0.35"/>
    <row r="75025" s="8" customFormat="1" x14ac:dyDescent="0.35"/>
    <row r="75026" s="8" customFormat="1" x14ac:dyDescent="0.35"/>
    <row r="75027" s="8" customFormat="1" x14ac:dyDescent="0.35"/>
    <row r="75028" s="8" customFormat="1" x14ac:dyDescent="0.35"/>
    <row r="75029" s="8" customFormat="1" x14ac:dyDescent="0.35"/>
    <row r="75030" s="8" customFormat="1" x14ac:dyDescent="0.35"/>
    <row r="75031" s="8" customFormat="1" x14ac:dyDescent="0.35"/>
    <row r="75032" s="8" customFormat="1" x14ac:dyDescent="0.35"/>
    <row r="75033" s="8" customFormat="1" x14ac:dyDescent="0.35"/>
    <row r="75034" s="8" customFormat="1" x14ac:dyDescent="0.35"/>
    <row r="75035" s="8" customFormat="1" x14ac:dyDescent="0.35"/>
    <row r="75036" s="8" customFormat="1" x14ac:dyDescent="0.35"/>
    <row r="75037" s="8" customFormat="1" x14ac:dyDescent="0.35"/>
    <row r="75038" s="8" customFormat="1" x14ac:dyDescent="0.35"/>
    <row r="75039" s="8" customFormat="1" x14ac:dyDescent="0.35"/>
    <row r="75040" s="8" customFormat="1" x14ac:dyDescent="0.35"/>
    <row r="75041" s="8" customFormat="1" x14ac:dyDescent="0.35"/>
    <row r="75042" s="8" customFormat="1" x14ac:dyDescent="0.35"/>
    <row r="75043" s="8" customFormat="1" x14ac:dyDescent="0.35"/>
    <row r="75044" s="8" customFormat="1" x14ac:dyDescent="0.35"/>
    <row r="75045" s="8" customFormat="1" x14ac:dyDescent="0.35"/>
    <row r="75046" s="8" customFormat="1" x14ac:dyDescent="0.35"/>
    <row r="75047" s="8" customFormat="1" x14ac:dyDescent="0.35"/>
    <row r="75048" s="8" customFormat="1" x14ac:dyDescent="0.35"/>
    <row r="75049" s="8" customFormat="1" x14ac:dyDescent="0.35"/>
    <row r="75050" s="8" customFormat="1" x14ac:dyDescent="0.35"/>
    <row r="75051" s="8" customFormat="1" x14ac:dyDescent="0.35"/>
    <row r="75052" s="8" customFormat="1" x14ac:dyDescent="0.35"/>
    <row r="75053" s="8" customFormat="1" x14ac:dyDescent="0.35"/>
    <row r="75054" s="8" customFormat="1" x14ac:dyDescent="0.35"/>
    <row r="75055" s="8" customFormat="1" x14ac:dyDescent="0.35"/>
    <row r="75056" s="8" customFormat="1" x14ac:dyDescent="0.35"/>
    <row r="75057" s="8" customFormat="1" x14ac:dyDescent="0.35"/>
    <row r="75058" s="8" customFormat="1" x14ac:dyDescent="0.35"/>
    <row r="75059" s="8" customFormat="1" x14ac:dyDescent="0.35"/>
    <row r="75060" s="8" customFormat="1" x14ac:dyDescent="0.35"/>
    <row r="75061" s="8" customFormat="1" x14ac:dyDescent="0.35"/>
    <row r="75062" s="8" customFormat="1" x14ac:dyDescent="0.35"/>
    <row r="75063" s="8" customFormat="1" x14ac:dyDescent="0.35"/>
    <row r="75064" s="8" customFormat="1" x14ac:dyDescent="0.35"/>
    <row r="75065" s="8" customFormat="1" x14ac:dyDescent="0.35"/>
    <row r="75066" s="8" customFormat="1" x14ac:dyDescent="0.35"/>
    <row r="75067" s="8" customFormat="1" x14ac:dyDescent="0.35"/>
    <row r="75068" s="8" customFormat="1" x14ac:dyDescent="0.35"/>
    <row r="75069" s="8" customFormat="1" x14ac:dyDescent="0.35"/>
    <row r="75070" s="8" customFormat="1" x14ac:dyDescent="0.35"/>
    <row r="75071" s="8" customFormat="1" x14ac:dyDescent="0.35"/>
    <row r="75072" s="8" customFormat="1" x14ac:dyDescent="0.35"/>
    <row r="75073" s="8" customFormat="1" x14ac:dyDescent="0.35"/>
    <row r="75074" s="8" customFormat="1" x14ac:dyDescent="0.35"/>
    <row r="75075" s="8" customFormat="1" x14ac:dyDescent="0.35"/>
    <row r="75076" s="8" customFormat="1" x14ac:dyDescent="0.35"/>
    <row r="75077" s="8" customFormat="1" x14ac:dyDescent="0.35"/>
    <row r="75078" s="8" customFormat="1" x14ac:dyDescent="0.35"/>
    <row r="75079" s="8" customFormat="1" x14ac:dyDescent="0.35"/>
    <row r="75080" s="8" customFormat="1" x14ac:dyDescent="0.35"/>
    <row r="75081" s="8" customFormat="1" x14ac:dyDescent="0.35"/>
    <row r="75082" s="8" customFormat="1" x14ac:dyDescent="0.35"/>
    <row r="75083" s="8" customFormat="1" x14ac:dyDescent="0.35"/>
    <row r="75084" s="8" customFormat="1" x14ac:dyDescent="0.35"/>
    <row r="75085" s="8" customFormat="1" x14ac:dyDescent="0.35"/>
    <row r="75086" s="8" customFormat="1" x14ac:dyDescent="0.35"/>
    <row r="75087" s="8" customFormat="1" x14ac:dyDescent="0.35"/>
    <row r="75088" s="8" customFormat="1" x14ac:dyDescent="0.35"/>
    <row r="75089" s="8" customFormat="1" x14ac:dyDescent="0.35"/>
    <row r="75090" s="8" customFormat="1" x14ac:dyDescent="0.35"/>
    <row r="75091" s="8" customFormat="1" x14ac:dyDescent="0.35"/>
    <row r="75092" s="8" customFormat="1" x14ac:dyDescent="0.35"/>
    <row r="75093" s="8" customFormat="1" x14ac:dyDescent="0.35"/>
    <row r="75094" s="8" customFormat="1" x14ac:dyDescent="0.35"/>
    <row r="75095" s="8" customFormat="1" x14ac:dyDescent="0.35"/>
    <row r="75096" s="8" customFormat="1" x14ac:dyDescent="0.35"/>
    <row r="75097" s="8" customFormat="1" x14ac:dyDescent="0.35"/>
    <row r="75098" s="8" customFormat="1" x14ac:dyDescent="0.35"/>
    <row r="75099" s="8" customFormat="1" x14ac:dyDescent="0.35"/>
    <row r="75100" s="8" customFormat="1" x14ac:dyDescent="0.35"/>
    <row r="75101" s="8" customFormat="1" x14ac:dyDescent="0.35"/>
    <row r="75102" s="8" customFormat="1" x14ac:dyDescent="0.35"/>
    <row r="75103" s="8" customFormat="1" x14ac:dyDescent="0.35"/>
    <row r="75104" s="8" customFormat="1" x14ac:dyDescent="0.35"/>
    <row r="75105" s="8" customFormat="1" x14ac:dyDescent="0.35"/>
    <row r="75106" s="8" customFormat="1" x14ac:dyDescent="0.35"/>
    <row r="75107" s="8" customFormat="1" x14ac:dyDescent="0.35"/>
    <row r="75108" s="8" customFormat="1" x14ac:dyDescent="0.35"/>
    <row r="75109" s="8" customFormat="1" x14ac:dyDescent="0.35"/>
    <row r="75110" s="8" customFormat="1" x14ac:dyDescent="0.35"/>
    <row r="75111" s="8" customFormat="1" x14ac:dyDescent="0.35"/>
    <row r="75112" s="8" customFormat="1" x14ac:dyDescent="0.35"/>
    <row r="75113" s="8" customFormat="1" x14ac:dyDescent="0.35"/>
    <row r="75114" s="8" customFormat="1" x14ac:dyDescent="0.35"/>
    <row r="75115" s="8" customFormat="1" x14ac:dyDescent="0.35"/>
    <row r="75116" s="8" customFormat="1" x14ac:dyDescent="0.35"/>
    <row r="75117" s="8" customFormat="1" x14ac:dyDescent="0.35"/>
    <row r="75118" s="8" customFormat="1" x14ac:dyDescent="0.35"/>
    <row r="75119" s="8" customFormat="1" x14ac:dyDescent="0.35"/>
    <row r="75120" s="8" customFormat="1" x14ac:dyDescent="0.35"/>
    <row r="75121" s="8" customFormat="1" x14ac:dyDescent="0.35"/>
    <row r="75122" s="8" customFormat="1" x14ac:dyDescent="0.35"/>
    <row r="75123" s="8" customFormat="1" x14ac:dyDescent="0.35"/>
    <row r="75124" s="8" customFormat="1" x14ac:dyDescent="0.35"/>
    <row r="75125" s="8" customFormat="1" x14ac:dyDescent="0.35"/>
    <row r="75126" s="8" customFormat="1" x14ac:dyDescent="0.35"/>
    <row r="75127" s="8" customFormat="1" x14ac:dyDescent="0.35"/>
    <row r="75128" s="8" customFormat="1" x14ac:dyDescent="0.35"/>
    <row r="75129" s="8" customFormat="1" x14ac:dyDescent="0.35"/>
    <row r="75130" s="8" customFormat="1" x14ac:dyDescent="0.35"/>
    <row r="75131" s="8" customFormat="1" x14ac:dyDescent="0.35"/>
    <row r="75132" s="8" customFormat="1" x14ac:dyDescent="0.35"/>
    <row r="75133" s="8" customFormat="1" x14ac:dyDescent="0.35"/>
    <row r="75134" s="8" customFormat="1" x14ac:dyDescent="0.35"/>
    <row r="75135" s="8" customFormat="1" x14ac:dyDescent="0.35"/>
    <row r="75136" s="8" customFormat="1" x14ac:dyDescent="0.35"/>
    <row r="75137" s="8" customFormat="1" x14ac:dyDescent="0.35"/>
    <row r="75138" s="8" customFormat="1" x14ac:dyDescent="0.35"/>
    <row r="75139" s="8" customFormat="1" x14ac:dyDescent="0.35"/>
    <row r="75140" s="8" customFormat="1" x14ac:dyDescent="0.35"/>
    <row r="75141" s="8" customFormat="1" x14ac:dyDescent="0.35"/>
    <row r="75142" s="8" customFormat="1" x14ac:dyDescent="0.35"/>
    <row r="75143" s="8" customFormat="1" x14ac:dyDescent="0.35"/>
    <row r="75144" s="8" customFormat="1" x14ac:dyDescent="0.35"/>
    <row r="75145" s="8" customFormat="1" x14ac:dyDescent="0.35"/>
    <row r="75146" s="8" customFormat="1" x14ac:dyDescent="0.35"/>
    <row r="75147" s="8" customFormat="1" x14ac:dyDescent="0.35"/>
    <row r="75148" s="8" customFormat="1" x14ac:dyDescent="0.35"/>
    <row r="75149" s="8" customFormat="1" x14ac:dyDescent="0.35"/>
    <row r="75150" s="8" customFormat="1" x14ac:dyDescent="0.35"/>
    <row r="75151" s="8" customFormat="1" x14ac:dyDescent="0.35"/>
    <row r="75152" s="8" customFormat="1" x14ac:dyDescent="0.35"/>
    <row r="75153" s="8" customFormat="1" x14ac:dyDescent="0.35"/>
    <row r="75154" s="8" customFormat="1" x14ac:dyDescent="0.35"/>
    <row r="75155" s="8" customFormat="1" x14ac:dyDescent="0.35"/>
    <row r="75156" s="8" customFormat="1" x14ac:dyDescent="0.35"/>
    <row r="75157" s="8" customFormat="1" x14ac:dyDescent="0.35"/>
    <row r="75158" s="8" customFormat="1" x14ac:dyDescent="0.35"/>
    <row r="75159" s="8" customFormat="1" x14ac:dyDescent="0.35"/>
    <row r="75160" s="8" customFormat="1" x14ac:dyDescent="0.35"/>
    <row r="75161" s="8" customFormat="1" x14ac:dyDescent="0.35"/>
    <row r="75162" s="8" customFormat="1" x14ac:dyDescent="0.35"/>
    <row r="75163" s="8" customFormat="1" x14ac:dyDescent="0.35"/>
    <row r="75164" s="8" customFormat="1" x14ac:dyDescent="0.35"/>
    <row r="75165" s="8" customFormat="1" x14ac:dyDescent="0.35"/>
    <row r="75166" s="8" customFormat="1" x14ac:dyDescent="0.35"/>
    <row r="75167" s="8" customFormat="1" x14ac:dyDescent="0.35"/>
    <row r="75168" s="8" customFormat="1" x14ac:dyDescent="0.35"/>
    <row r="75169" s="8" customFormat="1" x14ac:dyDescent="0.35"/>
    <row r="75170" s="8" customFormat="1" x14ac:dyDescent="0.35"/>
    <row r="75171" s="8" customFormat="1" x14ac:dyDescent="0.35"/>
    <row r="75172" s="8" customFormat="1" x14ac:dyDescent="0.35"/>
    <row r="75173" s="8" customFormat="1" x14ac:dyDescent="0.35"/>
    <row r="75174" s="8" customFormat="1" x14ac:dyDescent="0.35"/>
    <row r="75175" s="8" customFormat="1" x14ac:dyDescent="0.35"/>
    <row r="75176" s="8" customFormat="1" x14ac:dyDescent="0.35"/>
    <row r="75177" s="8" customFormat="1" x14ac:dyDescent="0.35"/>
    <row r="75178" s="8" customFormat="1" x14ac:dyDescent="0.35"/>
    <row r="75179" s="8" customFormat="1" x14ac:dyDescent="0.35"/>
    <row r="75180" s="8" customFormat="1" x14ac:dyDescent="0.35"/>
    <row r="75181" s="8" customFormat="1" x14ac:dyDescent="0.35"/>
    <row r="75182" s="8" customFormat="1" x14ac:dyDescent="0.35"/>
    <row r="75183" s="8" customFormat="1" x14ac:dyDescent="0.35"/>
    <row r="75184" s="8" customFormat="1" x14ac:dyDescent="0.35"/>
    <row r="75185" s="8" customFormat="1" x14ac:dyDescent="0.35"/>
    <row r="75186" s="8" customFormat="1" x14ac:dyDescent="0.35"/>
    <row r="75187" s="8" customFormat="1" x14ac:dyDescent="0.35"/>
    <row r="75188" s="8" customFormat="1" x14ac:dyDescent="0.35"/>
    <row r="75189" s="8" customFormat="1" x14ac:dyDescent="0.35"/>
    <row r="75190" s="8" customFormat="1" x14ac:dyDescent="0.35"/>
    <row r="75191" s="8" customFormat="1" x14ac:dyDescent="0.35"/>
    <row r="75192" s="8" customFormat="1" x14ac:dyDescent="0.35"/>
    <row r="75193" s="8" customFormat="1" x14ac:dyDescent="0.35"/>
    <row r="75194" s="8" customFormat="1" x14ac:dyDescent="0.35"/>
    <row r="75195" s="8" customFormat="1" x14ac:dyDescent="0.35"/>
    <row r="75196" s="8" customFormat="1" x14ac:dyDescent="0.35"/>
    <row r="75197" s="8" customFormat="1" x14ac:dyDescent="0.35"/>
    <row r="75198" s="8" customFormat="1" x14ac:dyDescent="0.35"/>
    <row r="75199" s="8" customFormat="1" x14ac:dyDescent="0.35"/>
    <row r="75200" s="8" customFormat="1" x14ac:dyDescent="0.35"/>
    <row r="75201" s="8" customFormat="1" x14ac:dyDescent="0.35"/>
    <row r="75202" s="8" customFormat="1" x14ac:dyDescent="0.35"/>
    <row r="75203" s="8" customFormat="1" x14ac:dyDescent="0.35"/>
    <row r="75204" s="8" customFormat="1" x14ac:dyDescent="0.35"/>
    <row r="75205" s="8" customFormat="1" x14ac:dyDescent="0.35"/>
    <row r="75206" s="8" customFormat="1" x14ac:dyDescent="0.35"/>
    <row r="75207" s="8" customFormat="1" x14ac:dyDescent="0.35"/>
    <row r="75208" s="8" customFormat="1" x14ac:dyDescent="0.35"/>
    <row r="75209" s="8" customFormat="1" x14ac:dyDescent="0.35"/>
    <row r="75210" s="8" customFormat="1" x14ac:dyDescent="0.35"/>
    <row r="75211" s="8" customFormat="1" x14ac:dyDescent="0.35"/>
    <row r="75212" s="8" customFormat="1" x14ac:dyDescent="0.35"/>
    <row r="75213" s="8" customFormat="1" x14ac:dyDescent="0.35"/>
    <row r="75214" s="8" customFormat="1" x14ac:dyDescent="0.35"/>
    <row r="75215" s="8" customFormat="1" x14ac:dyDescent="0.35"/>
    <row r="75216" s="8" customFormat="1" x14ac:dyDescent="0.35"/>
    <row r="75217" s="8" customFormat="1" x14ac:dyDescent="0.35"/>
    <row r="75218" s="8" customFormat="1" x14ac:dyDescent="0.35"/>
    <row r="75219" s="8" customFormat="1" x14ac:dyDescent="0.35"/>
    <row r="75220" s="8" customFormat="1" x14ac:dyDescent="0.35"/>
    <row r="75221" s="8" customFormat="1" x14ac:dyDescent="0.35"/>
    <row r="75222" s="8" customFormat="1" x14ac:dyDescent="0.35"/>
    <row r="75223" s="8" customFormat="1" x14ac:dyDescent="0.35"/>
    <row r="75224" s="8" customFormat="1" x14ac:dyDescent="0.35"/>
    <row r="75225" s="8" customFormat="1" x14ac:dyDescent="0.35"/>
    <row r="75226" s="8" customFormat="1" x14ac:dyDescent="0.35"/>
    <row r="75227" s="8" customFormat="1" x14ac:dyDescent="0.35"/>
    <row r="75228" s="8" customFormat="1" x14ac:dyDescent="0.35"/>
    <row r="75229" s="8" customFormat="1" x14ac:dyDescent="0.35"/>
    <row r="75230" s="8" customFormat="1" x14ac:dyDescent="0.35"/>
    <row r="75231" s="8" customFormat="1" x14ac:dyDescent="0.35"/>
    <row r="75232" s="8" customFormat="1" x14ac:dyDescent="0.35"/>
    <row r="75233" s="8" customFormat="1" x14ac:dyDescent="0.35"/>
    <row r="75234" s="8" customFormat="1" x14ac:dyDescent="0.35"/>
    <row r="75235" s="8" customFormat="1" x14ac:dyDescent="0.35"/>
    <row r="75236" s="8" customFormat="1" x14ac:dyDescent="0.35"/>
    <row r="75237" s="8" customFormat="1" x14ac:dyDescent="0.35"/>
    <row r="75238" s="8" customFormat="1" x14ac:dyDescent="0.35"/>
    <row r="75239" s="8" customFormat="1" x14ac:dyDescent="0.35"/>
    <row r="75240" s="8" customFormat="1" x14ac:dyDescent="0.35"/>
    <row r="75241" s="8" customFormat="1" x14ac:dyDescent="0.35"/>
    <row r="75242" s="8" customFormat="1" x14ac:dyDescent="0.35"/>
    <row r="75243" s="8" customFormat="1" x14ac:dyDescent="0.35"/>
    <row r="75244" s="8" customFormat="1" x14ac:dyDescent="0.35"/>
    <row r="75245" s="8" customFormat="1" x14ac:dyDescent="0.35"/>
    <row r="75246" s="8" customFormat="1" x14ac:dyDescent="0.35"/>
    <row r="75247" s="8" customFormat="1" x14ac:dyDescent="0.35"/>
    <row r="75248" s="8" customFormat="1" x14ac:dyDescent="0.35"/>
    <row r="75249" s="8" customFormat="1" x14ac:dyDescent="0.35"/>
    <row r="75250" s="8" customFormat="1" x14ac:dyDescent="0.35"/>
    <row r="75251" s="8" customFormat="1" x14ac:dyDescent="0.35"/>
    <row r="75252" s="8" customFormat="1" x14ac:dyDescent="0.35"/>
    <row r="75253" s="8" customFormat="1" x14ac:dyDescent="0.35"/>
    <row r="75254" s="8" customFormat="1" x14ac:dyDescent="0.35"/>
    <row r="75255" s="8" customFormat="1" x14ac:dyDescent="0.35"/>
    <row r="75256" s="8" customFormat="1" x14ac:dyDescent="0.35"/>
    <row r="75257" s="8" customFormat="1" x14ac:dyDescent="0.35"/>
    <row r="75258" s="8" customFormat="1" x14ac:dyDescent="0.35"/>
    <row r="75259" s="8" customFormat="1" x14ac:dyDescent="0.35"/>
    <row r="75260" s="8" customFormat="1" x14ac:dyDescent="0.35"/>
    <row r="75261" s="8" customFormat="1" x14ac:dyDescent="0.35"/>
    <row r="75262" s="8" customFormat="1" x14ac:dyDescent="0.35"/>
    <row r="75263" s="8" customFormat="1" x14ac:dyDescent="0.35"/>
    <row r="75264" s="8" customFormat="1" x14ac:dyDescent="0.35"/>
    <row r="75265" s="8" customFormat="1" x14ac:dyDescent="0.35"/>
    <row r="75266" s="8" customFormat="1" x14ac:dyDescent="0.35"/>
    <row r="75267" s="8" customFormat="1" x14ac:dyDescent="0.35"/>
    <row r="75268" s="8" customFormat="1" x14ac:dyDescent="0.35"/>
    <row r="75269" s="8" customFormat="1" x14ac:dyDescent="0.35"/>
    <row r="75270" s="8" customFormat="1" x14ac:dyDescent="0.35"/>
    <row r="75271" s="8" customFormat="1" x14ac:dyDescent="0.35"/>
    <row r="75272" s="8" customFormat="1" x14ac:dyDescent="0.35"/>
    <row r="75273" s="8" customFormat="1" x14ac:dyDescent="0.35"/>
    <row r="75274" s="8" customFormat="1" x14ac:dyDescent="0.35"/>
    <row r="75275" s="8" customFormat="1" x14ac:dyDescent="0.35"/>
    <row r="75276" s="8" customFormat="1" x14ac:dyDescent="0.35"/>
    <row r="75277" s="8" customFormat="1" x14ac:dyDescent="0.35"/>
    <row r="75278" s="8" customFormat="1" x14ac:dyDescent="0.35"/>
    <row r="75279" s="8" customFormat="1" x14ac:dyDescent="0.35"/>
    <row r="75280" s="8" customFormat="1" x14ac:dyDescent="0.35"/>
    <row r="75281" s="8" customFormat="1" x14ac:dyDescent="0.35"/>
    <row r="75282" s="8" customFormat="1" x14ac:dyDescent="0.35"/>
    <row r="75283" s="8" customFormat="1" x14ac:dyDescent="0.35"/>
    <row r="75284" s="8" customFormat="1" x14ac:dyDescent="0.35"/>
    <row r="75285" s="8" customFormat="1" x14ac:dyDescent="0.35"/>
    <row r="75286" s="8" customFormat="1" x14ac:dyDescent="0.35"/>
    <row r="75287" s="8" customFormat="1" x14ac:dyDescent="0.35"/>
    <row r="75288" s="8" customFormat="1" x14ac:dyDescent="0.35"/>
    <row r="75289" s="8" customFormat="1" x14ac:dyDescent="0.35"/>
    <row r="75290" s="8" customFormat="1" x14ac:dyDescent="0.35"/>
    <row r="75291" s="8" customFormat="1" x14ac:dyDescent="0.35"/>
    <row r="75292" s="8" customFormat="1" x14ac:dyDescent="0.35"/>
    <row r="75293" s="8" customFormat="1" x14ac:dyDescent="0.35"/>
    <row r="75294" s="8" customFormat="1" x14ac:dyDescent="0.35"/>
    <row r="75295" s="8" customFormat="1" x14ac:dyDescent="0.35"/>
    <row r="75296" s="8" customFormat="1" x14ac:dyDescent="0.35"/>
    <row r="75297" s="8" customFormat="1" x14ac:dyDescent="0.35"/>
    <row r="75298" s="8" customFormat="1" x14ac:dyDescent="0.35"/>
    <row r="75299" s="8" customFormat="1" x14ac:dyDescent="0.35"/>
    <row r="75300" s="8" customFormat="1" x14ac:dyDescent="0.35"/>
    <row r="75301" s="8" customFormat="1" x14ac:dyDescent="0.35"/>
    <row r="75302" s="8" customFormat="1" x14ac:dyDescent="0.35"/>
    <row r="75303" s="8" customFormat="1" x14ac:dyDescent="0.35"/>
    <row r="75304" s="8" customFormat="1" x14ac:dyDescent="0.35"/>
    <row r="75305" s="8" customFormat="1" x14ac:dyDescent="0.35"/>
    <row r="75306" s="8" customFormat="1" x14ac:dyDescent="0.35"/>
    <row r="75307" s="8" customFormat="1" x14ac:dyDescent="0.35"/>
    <row r="75308" s="8" customFormat="1" x14ac:dyDescent="0.35"/>
    <row r="75309" s="8" customFormat="1" x14ac:dyDescent="0.35"/>
    <row r="75310" s="8" customFormat="1" x14ac:dyDescent="0.35"/>
    <row r="75311" s="8" customFormat="1" x14ac:dyDescent="0.35"/>
    <row r="75312" s="8" customFormat="1" x14ac:dyDescent="0.35"/>
    <row r="75313" s="8" customFormat="1" x14ac:dyDescent="0.35"/>
    <row r="75314" s="8" customFormat="1" x14ac:dyDescent="0.35"/>
    <row r="75315" s="8" customFormat="1" x14ac:dyDescent="0.35"/>
    <row r="75316" s="8" customFormat="1" x14ac:dyDescent="0.35"/>
    <row r="75317" s="8" customFormat="1" x14ac:dyDescent="0.35"/>
    <row r="75318" s="8" customFormat="1" x14ac:dyDescent="0.35"/>
    <row r="75319" s="8" customFormat="1" x14ac:dyDescent="0.35"/>
    <row r="75320" s="8" customFormat="1" x14ac:dyDescent="0.35"/>
    <row r="75321" s="8" customFormat="1" x14ac:dyDescent="0.35"/>
    <row r="75322" s="8" customFormat="1" x14ac:dyDescent="0.35"/>
    <row r="75323" s="8" customFormat="1" x14ac:dyDescent="0.35"/>
    <row r="75324" s="8" customFormat="1" x14ac:dyDescent="0.35"/>
    <row r="75325" s="8" customFormat="1" x14ac:dyDescent="0.35"/>
    <row r="75326" s="8" customFormat="1" x14ac:dyDescent="0.35"/>
    <row r="75327" s="8" customFormat="1" x14ac:dyDescent="0.35"/>
    <row r="75328" s="8" customFormat="1" x14ac:dyDescent="0.35"/>
    <row r="75329" s="8" customFormat="1" x14ac:dyDescent="0.35"/>
    <row r="75330" s="8" customFormat="1" x14ac:dyDescent="0.35"/>
    <row r="75331" s="8" customFormat="1" x14ac:dyDescent="0.35"/>
    <row r="75332" s="8" customFormat="1" x14ac:dyDescent="0.35"/>
    <row r="75333" s="8" customFormat="1" x14ac:dyDescent="0.35"/>
    <row r="75334" s="8" customFormat="1" x14ac:dyDescent="0.35"/>
    <row r="75335" s="8" customFormat="1" x14ac:dyDescent="0.35"/>
    <row r="75336" s="8" customFormat="1" x14ac:dyDescent="0.35"/>
    <row r="75337" s="8" customFormat="1" x14ac:dyDescent="0.35"/>
    <row r="75338" s="8" customFormat="1" x14ac:dyDescent="0.35"/>
    <row r="75339" s="8" customFormat="1" x14ac:dyDescent="0.35"/>
    <row r="75340" s="8" customFormat="1" x14ac:dyDescent="0.35"/>
    <row r="75341" s="8" customFormat="1" x14ac:dyDescent="0.35"/>
    <row r="75342" s="8" customFormat="1" x14ac:dyDescent="0.35"/>
    <row r="75343" s="8" customFormat="1" x14ac:dyDescent="0.35"/>
    <row r="75344" s="8" customFormat="1" x14ac:dyDescent="0.35"/>
    <row r="75345" s="8" customFormat="1" x14ac:dyDescent="0.35"/>
    <row r="75346" s="8" customFormat="1" x14ac:dyDescent="0.35"/>
    <row r="75347" s="8" customFormat="1" x14ac:dyDescent="0.35"/>
    <row r="75348" s="8" customFormat="1" x14ac:dyDescent="0.35"/>
    <row r="75349" s="8" customFormat="1" x14ac:dyDescent="0.35"/>
    <row r="75350" s="8" customFormat="1" x14ac:dyDescent="0.35"/>
    <row r="75351" s="8" customFormat="1" x14ac:dyDescent="0.35"/>
    <row r="75352" s="8" customFormat="1" x14ac:dyDescent="0.35"/>
    <row r="75353" s="8" customFormat="1" x14ac:dyDescent="0.35"/>
    <row r="75354" s="8" customFormat="1" x14ac:dyDescent="0.35"/>
    <row r="75355" s="8" customFormat="1" x14ac:dyDescent="0.35"/>
    <row r="75356" s="8" customFormat="1" x14ac:dyDescent="0.35"/>
    <row r="75357" s="8" customFormat="1" x14ac:dyDescent="0.35"/>
    <row r="75358" s="8" customFormat="1" x14ac:dyDescent="0.35"/>
    <row r="75359" s="8" customFormat="1" x14ac:dyDescent="0.35"/>
    <row r="75360" s="8" customFormat="1" x14ac:dyDescent="0.35"/>
    <row r="75361" s="8" customFormat="1" x14ac:dyDescent="0.35"/>
    <row r="75362" s="8" customFormat="1" x14ac:dyDescent="0.35"/>
    <row r="75363" s="8" customFormat="1" x14ac:dyDescent="0.35"/>
    <row r="75364" s="8" customFormat="1" x14ac:dyDescent="0.35"/>
    <row r="75365" s="8" customFormat="1" x14ac:dyDescent="0.35"/>
    <row r="75366" s="8" customFormat="1" x14ac:dyDescent="0.35"/>
    <row r="75367" s="8" customFormat="1" x14ac:dyDescent="0.35"/>
    <row r="75368" s="8" customFormat="1" x14ac:dyDescent="0.35"/>
    <row r="75369" s="8" customFormat="1" x14ac:dyDescent="0.35"/>
    <row r="75370" s="8" customFormat="1" x14ac:dyDescent="0.35"/>
    <row r="75371" s="8" customFormat="1" x14ac:dyDescent="0.35"/>
    <row r="75372" s="8" customFormat="1" x14ac:dyDescent="0.35"/>
    <row r="75373" s="8" customFormat="1" x14ac:dyDescent="0.35"/>
    <row r="75374" s="8" customFormat="1" x14ac:dyDescent="0.35"/>
    <row r="75375" s="8" customFormat="1" x14ac:dyDescent="0.35"/>
    <row r="75376" s="8" customFormat="1" x14ac:dyDescent="0.35"/>
    <row r="75377" s="8" customFormat="1" x14ac:dyDescent="0.35"/>
    <row r="75378" s="8" customFormat="1" x14ac:dyDescent="0.35"/>
    <row r="75379" s="8" customFormat="1" x14ac:dyDescent="0.35"/>
    <row r="75380" s="8" customFormat="1" x14ac:dyDescent="0.35"/>
    <row r="75381" s="8" customFormat="1" x14ac:dyDescent="0.35"/>
    <row r="75382" s="8" customFormat="1" x14ac:dyDescent="0.35"/>
    <row r="75383" s="8" customFormat="1" x14ac:dyDescent="0.35"/>
    <row r="75384" s="8" customFormat="1" x14ac:dyDescent="0.35"/>
    <row r="75385" s="8" customFormat="1" x14ac:dyDescent="0.35"/>
    <row r="75386" s="8" customFormat="1" x14ac:dyDescent="0.35"/>
    <row r="75387" s="8" customFormat="1" x14ac:dyDescent="0.35"/>
    <row r="75388" s="8" customFormat="1" x14ac:dyDescent="0.35"/>
    <row r="75389" s="8" customFormat="1" x14ac:dyDescent="0.35"/>
    <row r="75390" s="8" customFormat="1" x14ac:dyDescent="0.35"/>
    <row r="75391" s="8" customFormat="1" x14ac:dyDescent="0.35"/>
    <row r="75392" s="8" customFormat="1" x14ac:dyDescent="0.35"/>
    <row r="75393" s="8" customFormat="1" x14ac:dyDescent="0.35"/>
    <row r="75394" s="8" customFormat="1" x14ac:dyDescent="0.35"/>
    <row r="75395" s="8" customFormat="1" x14ac:dyDescent="0.35"/>
    <row r="75396" s="8" customFormat="1" x14ac:dyDescent="0.35"/>
    <row r="75397" s="8" customFormat="1" x14ac:dyDescent="0.35"/>
    <row r="75398" s="8" customFormat="1" x14ac:dyDescent="0.35"/>
    <row r="75399" s="8" customFormat="1" x14ac:dyDescent="0.35"/>
    <row r="75400" s="8" customFormat="1" x14ac:dyDescent="0.35"/>
    <row r="75401" s="8" customFormat="1" x14ac:dyDescent="0.35"/>
    <row r="75402" s="8" customFormat="1" x14ac:dyDescent="0.35"/>
    <row r="75403" s="8" customFormat="1" x14ac:dyDescent="0.35"/>
    <row r="75404" s="8" customFormat="1" x14ac:dyDescent="0.35"/>
    <row r="75405" s="8" customFormat="1" x14ac:dyDescent="0.35"/>
    <row r="75406" s="8" customFormat="1" x14ac:dyDescent="0.35"/>
    <row r="75407" s="8" customFormat="1" x14ac:dyDescent="0.35"/>
    <row r="75408" s="8" customFormat="1" x14ac:dyDescent="0.35"/>
    <row r="75409" s="8" customFormat="1" x14ac:dyDescent="0.35"/>
    <row r="75410" s="8" customFormat="1" x14ac:dyDescent="0.35"/>
    <row r="75411" s="8" customFormat="1" x14ac:dyDescent="0.35"/>
    <row r="75412" s="8" customFormat="1" x14ac:dyDescent="0.35"/>
    <row r="75413" s="8" customFormat="1" x14ac:dyDescent="0.35"/>
    <row r="75414" s="8" customFormat="1" x14ac:dyDescent="0.35"/>
    <row r="75415" s="8" customFormat="1" x14ac:dyDescent="0.35"/>
    <row r="75416" s="8" customFormat="1" x14ac:dyDescent="0.35"/>
    <row r="75417" s="8" customFormat="1" x14ac:dyDescent="0.35"/>
    <row r="75418" s="8" customFormat="1" x14ac:dyDescent="0.35"/>
    <row r="75419" s="8" customFormat="1" x14ac:dyDescent="0.35"/>
    <row r="75420" s="8" customFormat="1" x14ac:dyDescent="0.35"/>
    <row r="75421" s="8" customFormat="1" x14ac:dyDescent="0.35"/>
    <row r="75422" s="8" customFormat="1" x14ac:dyDescent="0.35"/>
    <row r="75423" s="8" customFormat="1" x14ac:dyDescent="0.35"/>
    <row r="75424" s="8" customFormat="1" x14ac:dyDescent="0.35"/>
    <row r="75425" s="8" customFormat="1" x14ac:dyDescent="0.35"/>
    <row r="75426" s="8" customFormat="1" x14ac:dyDescent="0.35"/>
    <row r="75427" s="8" customFormat="1" x14ac:dyDescent="0.35"/>
    <row r="75428" s="8" customFormat="1" x14ac:dyDescent="0.35"/>
    <row r="75429" s="8" customFormat="1" x14ac:dyDescent="0.35"/>
    <row r="75430" s="8" customFormat="1" x14ac:dyDescent="0.35"/>
    <row r="75431" s="8" customFormat="1" x14ac:dyDescent="0.35"/>
    <row r="75432" s="8" customFormat="1" x14ac:dyDescent="0.35"/>
    <row r="75433" s="8" customFormat="1" x14ac:dyDescent="0.35"/>
    <row r="75434" s="8" customFormat="1" x14ac:dyDescent="0.35"/>
    <row r="75435" s="8" customFormat="1" x14ac:dyDescent="0.35"/>
    <row r="75436" s="8" customFormat="1" x14ac:dyDescent="0.35"/>
    <row r="75437" s="8" customFormat="1" x14ac:dyDescent="0.35"/>
    <row r="75438" s="8" customFormat="1" x14ac:dyDescent="0.35"/>
    <row r="75439" s="8" customFormat="1" x14ac:dyDescent="0.35"/>
    <row r="75440" s="8" customFormat="1" x14ac:dyDescent="0.35"/>
    <row r="75441" s="8" customFormat="1" x14ac:dyDescent="0.35"/>
    <row r="75442" s="8" customFormat="1" x14ac:dyDescent="0.35"/>
    <row r="75443" s="8" customFormat="1" x14ac:dyDescent="0.35"/>
    <row r="75444" s="8" customFormat="1" x14ac:dyDescent="0.35"/>
    <row r="75445" s="8" customFormat="1" x14ac:dyDescent="0.35"/>
    <row r="75446" s="8" customFormat="1" x14ac:dyDescent="0.35"/>
    <row r="75447" s="8" customFormat="1" x14ac:dyDescent="0.35"/>
    <row r="75448" s="8" customFormat="1" x14ac:dyDescent="0.35"/>
    <row r="75449" s="8" customFormat="1" x14ac:dyDescent="0.35"/>
    <row r="75450" s="8" customFormat="1" x14ac:dyDescent="0.35"/>
    <row r="75451" s="8" customFormat="1" x14ac:dyDescent="0.35"/>
    <row r="75452" s="8" customFormat="1" x14ac:dyDescent="0.35"/>
    <row r="75453" s="8" customFormat="1" x14ac:dyDescent="0.35"/>
    <row r="75454" s="8" customFormat="1" x14ac:dyDescent="0.35"/>
    <row r="75455" s="8" customFormat="1" x14ac:dyDescent="0.35"/>
    <row r="75456" s="8" customFormat="1" x14ac:dyDescent="0.35"/>
    <row r="75457" s="8" customFormat="1" x14ac:dyDescent="0.35"/>
    <row r="75458" s="8" customFormat="1" x14ac:dyDescent="0.35"/>
    <row r="75459" s="8" customFormat="1" x14ac:dyDescent="0.35"/>
    <row r="75460" s="8" customFormat="1" x14ac:dyDescent="0.35"/>
    <row r="75461" s="8" customFormat="1" x14ac:dyDescent="0.35"/>
    <row r="75462" s="8" customFormat="1" x14ac:dyDescent="0.35"/>
    <row r="75463" s="8" customFormat="1" x14ac:dyDescent="0.35"/>
    <row r="75464" s="8" customFormat="1" x14ac:dyDescent="0.35"/>
    <row r="75465" s="8" customFormat="1" x14ac:dyDescent="0.35"/>
    <row r="75466" s="8" customFormat="1" x14ac:dyDescent="0.35"/>
    <row r="75467" s="8" customFormat="1" x14ac:dyDescent="0.35"/>
    <row r="75468" s="8" customFormat="1" x14ac:dyDescent="0.35"/>
    <row r="75469" s="8" customFormat="1" x14ac:dyDescent="0.35"/>
    <row r="75470" s="8" customFormat="1" x14ac:dyDescent="0.35"/>
    <row r="75471" s="8" customFormat="1" x14ac:dyDescent="0.35"/>
    <row r="75472" s="8" customFormat="1" x14ac:dyDescent="0.35"/>
    <row r="75473" s="8" customFormat="1" x14ac:dyDescent="0.35"/>
    <row r="75474" s="8" customFormat="1" x14ac:dyDescent="0.35"/>
    <row r="75475" s="8" customFormat="1" x14ac:dyDescent="0.35"/>
    <row r="75476" s="8" customFormat="1" x14ac:dyDescent="0.35"/>
    <row r="75477" s="8" customFormat="1" x14ac:dyDescent="0.35"/>
    <row r="75478" s="8" customFormat="1" x14ac:dyDescent="0.35"/>
    <row r="75479" s="8" customFormat="1" x14ac:dyDescent="0.35"/>
    <row r="75480" s="8" customFormat="1" x14ac:dyDescent="0.35"/>
    <row r="75481" s="8" customFormat="1" x14ac:dyDescent="0.35"/>
    <row r="75482" s="8" customFormat="1" x14ac:dyDescent="0.35"/>
    <row r="75483" s="8" customFormat="1" x14ac:dyDescent="0.35"/>
    <row r="75484" s="8" customFormat="1" x14ac:dyDescent="0.35"/>
    <row r="75485" s="8" customFormat="1" x14ac:dyDescent="0.35"/>
    <row r="75486" s="8" customFormat="1" x14ac:dyDescent="0.35"/>
    <row r="75487" s="8" customFormat="1" x14ac:dyDescent="0.35"/>
    <row r="75488" s="8" customFormat="1" x14ac:dyDescent="0.35"/>
    <row r="75489" s="8" customFormat="1" x14ac:dyDescent="0.35"/>
    <row r="75490" s="8" customFormat="1" x14ac:dyDescent="0.35"/>
    <row r="75491" s="8" customFormat="1" x14ac:dyDescent="0.35"/>
    <row r="75492" s="8" customFormat="1" x14ac:dyDescent="0.35"/>
    <row r="75493" s="8" customFormat="1" x14ac:dyDescent="0.35"/>
    <row r="75494" s="8" customFormat="1" x14ac:dyDescent="0.35"/>
    <row r="75495" s="8" customFormat="1" x14ac:dyDescent="0.35"/>
    <row r="75496" s="8" customFormat="1" x14ac:dyDescent="0.35"/>
    <row r="75497" s="8" customFormat="1" x14ac:dyDescent="0.35"/>
    <row r="75498" s="8" customFormat="1" x14ac:dyDescent="0.35"/>
    <row r="75499" s="8" customFormat="1" x14ac:dyDescent="0.35"/>
    <row r="75500" s="8" customFormat="1" x14ac:dyDescent="0.35"/>
    <row r="75501" s="8" customFormat="1" x14ac:dyDescent="0.35"/>
    <row r="75502" s="8" customFormat="1" x14ac:dyDescent="0.35"/>
    <row r="75503" s="8" customFormat="1" x14ac:dyDescent="0.35"/>
    <row r="75504" s="8" customFormat="1" x14ac:dyDescent="0.35"/>
    <row r="75505" s="8" customFormat="1" x14ac:dyDescent="0.35"/>
    <row r="75506" s="8" customFormat="1" x14ac:dyDescent="0.35"/>
    <row r="75507" s="8" customFormat="1" x14ac:dyDescent="0.35"/>
    <row r="75508" s="8" customFormat="1" x14ac:dyDescent="0.35"/>
    <row r="75509" s="8" customFormat="1" x14ac:dyDescent="0.35"/>
    <row r="75510" s="8" customFormat="1" x14ac:dyDescent="0.35"/>
    <row r="75511" s="8" customFormat="1" x14ac:dyDescent="0.35"/>
    <row r="75512" s="8" customFormat="1" x14ac:dyDescent="0.35"/>
    <row r="75513" s="8" customFormat="1" x14ac:dyDescent="0.35"/>
    <row r="75514" s="8" customFormat="1" x14ac:dyDescent="0.35"/>
    <row r="75515" s="8" customFormat="1" x14ac:dyDescent="0.35"/>
    <row r="75516" s="8" customFormat="1" x14ac:dyDescent="0.35"/>
    <row r="75517" s="8" customFormat="1" x14ac:dyDescent="0.35"/>
    <row r="75518" s="8" customFormat="1" x14ac:dyDescent="0.35"/>
    <row r="75519" s="8" customFormat="1" x14ac:dyDescent="0.35"/>
    <row r="75520" s="8" customFormat="1" x14ac:dyDescent="0.35"/>
    <row r="75521" s="8" customFormat="1" x14ac:dyDescent="0.35"/>
    <row r="75522" s="8" customFormat="1" x14ac:dyDescent="0.35"/>
    <row r="75523" s="8" customFormat="1" x14ac:dyDescent="0.35"/>
    <row r="75524" s="8" customFormat="1" x14ac:dyDescent="0.35"/>
    <row r="75525" s="8" customFormat="1" x14ac:dyDescent="0.35"/>
    <row r="75526" s="8" customFormat="1" x14ac:dyDescent="0.35"/>
    <row r="75527" s="8" customFormat="1" x14ac:dyDescent="0.35"/>
    <row r="75528" s="8" customFormat="1" x14ac:dyDescent="0.35"/>
    <row r="75529" s="8" customFormat="1" x14ac:dyDescent="0.35"/>
    <row r="75530" s="8" customFormat="1" x14ac:dyDescent="0.35"/>
    <row r="75531" s="8" customFormat="1" x14ac:dyDescent="0.35"/>
    <row r="75532" s="8" customFormat="1" x14ac:dyDescent="0.35"/>
    <row r="75533" s="8" customFormat="1" x14ac:dyDescent="0.35"/>
    <row r="75534" s="8" customFormat="1" x14ac:dyDescent="0.35"/>
    <row r="75535" s="8" customFormat="1" x14ac:dyDescent="0.35"/>
    <row r="75536" s="8" customFormat="1" x14ac:dyDescent="0.35"/>
    <row r="75537" s="8" customFormat="1" x14ac:dyDescent="0.35"/>
    <row r="75538" s="8" customFormat="1" x14ac:dyDescent="0.35"/>
    <row r="75539" s="8" customFormat="1" x14ac:dyDescent="0.35"/>
    <row r="75540" s="8" customFormat="1" x14ac:dyDescent="0.35"/>
    <row r="75541" s="8" customFormat="1" x14ac:dyDescent="0.35"/>
    <row r="75542" s="8" customFormat="1" x14ac:dyDescent="0.35"/>
    <row r="75543" s="8" customFormat="1" x14ac:dyDescent="0.35"/>
    <row r="75544" s="8" customFormat="1" x14ac:dyDescent="0.35"/>
    <row r="75545" s="8" customFormat="1" x14ac:dyDescent="0.35"/>
    <row r="75546" s="8" customFormat="1" x14ac:dyDescent="0.35"/>
    <row r="75547" s="8" customFormat="1" x14ac:dyDescent="0.35"/>
    <row r="75548" s="8" customFormat="1" x14ac:dyDescent="0.35"/>
    <row r="75549" s="8" customFormat="1" x14ac:dyDescent="0.35"/>
    <row r="75550" s="8" customFormat="1" x14ac:dyDescent="0.35"/>
    <row r="75551" s="8" customFormat="1" x14ac:dyDescent="0.35"/>
    <row r="75552" s="8" customFormat="1" x14ac:dyDescent="0.35"/>
    <row r="75553" s="8" customFormat="1" x14ac:dyDescent="0.35"/>
    <row r="75554" s="8" customFormat="1" x14ac:dyDescent="0.35"/>
    <row r="75555" s="8" customFormat="1" x14ac:dyDescent="0.35"/>
    <row r="75556" s="8" customFormat="1" x14ac:dyDescent="0.35"/>
    <row r="75557" s="8" customFormat="1" x14ac:dyDescent="0.35"/>
    <row r="75558" s="8" customFormat="1" x14ac:dyDescent="0.35"/>
    <row r="75559" s="8" customFormat="1" x14ac:dyDescent="0.35"/>
    <row r="75560" s="8" customFormat="1" x14ac:dyDescent="0.35"/>
    <row r="75561" s="8" customFormat="1" x14ac:dyDescent="0.35"/>
    <row r="75562" s="8" customFormat="1" x14ac:dyDescent="0.35"/>
    <row r="75563" s="8" customFormat="1" x14ac:dyDescent="0.35"/>
    <row r="75564" s="8" customFormat="1" x14ac:dyDescent="0.35"/>
    <row r="75565" s="8" customFormat="1" x14ac:dyDescent="0.35"/>
    <row r="75566" s="8" customFormat="1" x14ac:dyDescent="0.35"/>
    <row r="75567" s="8" customFormat="1" x14ac:dyDescent="0.35"/>
    <row r="75568" s="8" customFormat="1" x14ac:dyDescent="0.35"/>
    <row r="75569" s="8" customFormat="1" x14ac:dyDescent="0.35"/>
    <row r="75570" s="8" customFormat="1" x14ac:dyDescent="0.35"/>
    <row r="75571" s="8" customFormat="1" x14ac:dyDescent="0.35"/>
    <row r="75572" s="8" customFormat="1" x14ac:dyDescent="0.35"/>
    <row r="75573" s="8" customFormat="1" x14ac:dyDescent="0.35"/>
    <row r="75574" s="8" customFormat="1" x14ac:dyDescent="0.35"/>
    <row r="75575" s="8" customFormat="1" x14ac:dyDescent="0.35"/>
    <row r="75576" s="8" customFormat="1" x14ac:dyDescent="0.35"/>
    <row r="75577" s="8" customFormat="1" x14ac:dyDescent="0.35"/>
    <row r="75578" s="8" customFormat="1" x14ac:dyDescent="0.35"/>
    <row r="75579" s="8" customFormat="1" x14ac:dyDescent="0.35"/>
    <row r="75580" s="8" customFormat="1" x14ac:dyDescent="0.35"/>
    <row r="75581" s="8" customFormat="1" x14ac:dyDescent="0.35"/>
    <row r="75582" s="8" customFormat="1" x14ac:dyDescent="0.35"/>
    <row r="75583" s="8" customFormat="1" x14ac:dyDescent="0.35"/>
    <row r="75584" s="8" customFormat="1" x14ac:dyDescent="0.35"/>
    <row r="75585" s="8" customFormat="1" x14ac:dyDescent="0.35"/>
    <row r="75586" s="8" customFormat="1" x14ac:dyDescent="0.35"/>
    <row r="75587" s="8" customFormat="1" x14ac:dyDescent="0.35"/>
    <row r="75588" s="8" customFormat="1" x14ac:dyDescent="0.35"/>
    <row r="75589" s="8" customFormat="1" x14ac:dyDescent="0.35"/>
    <row r="75590" s="8" customFormat="1" x14ac:dyDescent="0.35"/>
    <row r="75591" s="8" customFormat="1" x14ac:dyDescent="0.35"/>
    <row r="75592" s="8" customFormat="1" x14ac:dyDescent="0.35"/>
    <row r="75593" s="8" customFormat="1" x14ac:dyDescent="0.35"/>
    <row r="75594" s="8" customFormat="1" x14ac:dyDescent="0.35"/>
    <row r="75595" s="8" customFormat="1" x14ac:dyDescent="0.35"/>
    <row r="75596" s="8" customFormat="1" x14ac:dyDescent="0.35"/>
    <row r="75597" s="8" customFormat="1" x14ac:dyDescent="0.35"/>
    <row r="75598" s="8" customFormat="1" x14ac:dyDescent="0.35"/>
    <row r="75599" s="8" customFormat="1" x14ac:dyDescent="0.35"/>
    <row r="75600" s="8" customFormat="1" x14ac:dyDescent="0.35"/>
    <row r="75601" s="8" customFormat="1" x14ac:dyDescent="0.35"/>
    <row r="75602" s="8" customFormat="1" x14ac:dyDescent="0.35"/>
    <row r="75603" s="8" customFormat="1" x14ac:dyDescent="0.35"/>
    <row r="75604" s="8" customFormat="1" x14ac:dyDescent="0.35"/>
    <row r="75605" s="8" customFormat="1" x14ac:dyDescent="0.35"/>
    <row r="75606" s="8" customFormat="1" x14ac:dyDescent="0.35"/>
    <row r="75607" s="8" customFormat="1" x14ac:dyDescent="0.35"/>
    <row r="75608" s="8" customFormat="1" x14ac:dyDescent="0.35"/>
    <row r="75609" s="8" customFormat="1" x14ac:dyDescent="0.35"/>
    <row r="75610" s="8" customFormat="1" x14ac:dyDescent="0.35"/>
    <row r="75611" s="8" customFormat="1" x14ac:dyDescent="0.35"/>
    <row r="75612" s="8" customFormat="1" x14ac:dyDescent="0.35"/>
    <row r="75613" s="8" customFormat="1" x14ac:dyDescent="0.35"/>
    <row r="75614" s="8" customFormat="1" x14ac:dyDescent="0.35"/>
    <row r="75615" s="8" customFormat="1" x14ac:dyDescent="0.35"/>
    <row r="75616" s="8" customFormat="1" x14ac:dyDescent="0.35"/>
    <row r="75617" s="8" customFormat="1" x14ac:dyDescent="0.35"/>
    <row r="75618" s="8" customFormat="1" x14ac:dyDescent="0.35"/>
    <row r="75619" s="8" customFormat="1" x14ac:dyDescent="0.35"/>
    <row r="75620" s="8" customFormat="1" x14ac:dyDescent="0.35"/>
    <row r="75621" s="8" customFormat="1" x14ac:dyDescent="0.35"/>
    <row r="75622" s="8" customFormat="1" x14ac:dyDescent="0.35"/>
    <row r="75623" s="8" customFormat="1" x14ac:dyDescent="0.35"/>
    <row r="75624" s="8" customFormat="1" x14ac:dyDescent="0.35"/>
    <row r="75625" s="8" customFormat="1" x14ac:dyDescent="0.35"/>
    <row r="75626" s="8" customFormat="1" x14ac:dyDescent="0.35"/>
    <row r="75627" s="8" customFormat="1" x14ac:dyDescent="0.35"/>
    <row r="75628" s="8" customFormat="1" x14ac:dyDescent="0.35"/>
    <row r="75629" s="8" customFormat="1" x14ac:dyDescent="0.35"/>
    <row r="75630" s="8" customFormat="1" x14ac:dyDescent="0.35"/>
    <row r="75631" s="8" customFormat="1" x14ac:dyDescent="0.35"/>
    <row r="75632" s="8" customFormat="1" x14ac:dyDescent="0.35"/>
    <row r="75633" s="8" customFormat="1" x14ac:dyDescent="0.35"/>
    <row r="75634" s="8" customFormat="1" x14ac:dyDescent="0.35"/>
    <row r="75635" s="8" customFormat="1" x14ac:dyDescent="0.35"/>
    <row r="75636" s="8" customFormat="1" x14ac:dyDescent="0.35"/>
    <row r="75637" s="8" customFormat="1" x14ac:dyDescent="0.35"/>
    <row r="75638" s="8" customFormat="1" x14ac:dyDescent="0.35"/>
    <row r="75639" s="8" customFormat="1" x14ac:dyDescent="0.35"/>
    <row r="75640" s="8" customFormat="1" x14ac:dyDescent="0.35"/>
    <row r="75641" s="8" customFormat="1" x14ac:dyDescent="0.35"/>
    <row r="75642" s="8" customFormat="1" x14ac:dyDescent="0.35"/>
    <row r="75643" s="8" customFormat="1" x14ac:dyDescent="0.35"/>
    <row r="75644" s="8" customFormat="1" x14ac:dyDescent="0.35"/>
    <row r="75645" s="8" customFormat="1" x14ac:dyDescent="0.35"/>
    <row r="75646" s="8" customFormat="1" x14ac:dyDescent="0.35"/>
    <row r="75647" s="8" customFormat="1" x14ac:dyDescent="0.35"/>
    <row r="75648" s="8" customFormat="1" x14ac:dyDescent="0.35"/>
    <row r="75649" s="8" customFormat="1" x14ac:dyDescent="0.35"/>
    <row r="75650" s="8" customFormat="1" x14ac:dyDescent="0.35"/>
    <row r="75651" s="8" customFormat="1" x14ac:dyDescent="0.35"/>
    <row r="75652" s="8" customFormat="1" x14ac:dyDescent="0.35"/>
    <row r="75653" s="8" customFormat="1" x14ac:dyDescent="0.35"/>
    <row r="75654" s="8" customFormat="1" x14ac:dyDescent="0.35"/>
    <row r="75655" s="8" customFormat="1" x14ac:dyDescent="0.35"/>
    <row r="75656" s="8" customFormat="1" x14ac:dyDescent="0.35"/>
    <row r="75657" s="8" customFormat="1" x14ac:dyDescent="0.35"/>
    <row r="75658" s="8" customFormat="1" x14ac:dyDescent="0.35"/>
    <row r="75659" s="8" customFormat="1" x14ac:dyDescent="0.35"/>
    <row r="75660" s="8" customFormat="1" x14ac:dyDescent="0.35"/>
    <row r="75661" s="8" customFormat="1" x14ac:dyDescent="0.35"/>
    <row r="75662" s="8" customFormat="1" x14ac:dyDescent="0.35"/>
    <row r="75663" s="8" customFormat="1" x14ac:dyDescent="0.35"/>
    <row r="75664" s="8" customFormat="1" x14ac:dyDescent="0.35"/>
    <row r="75665" s="8" customFormat="1" x14ac:dyDescent="0.35"/>
    <row r="75666" s="8" customFormat="1" x14ac:dyDescent="0.35"/>
    <row r="75667" s="8" customFormat="1" x14ac:dyDescent="0.35"/>
    <row r="75668" s="8" customFormat="1" x14ac:dyDescent="0.35"/>
    <row r="75669" s="8" customFormat="1" x14ac:dyDescent="0.35"/>
    <row r="75670" s="8" customFormat="1" x14ac:dyDescent="0.35"/>
    <row r="75671" s="8" customFormat="1" x14ac:dyDescent="0.35"/>
    <row r="75672" s="8" customFormat="1" x14ac:dyDescent="0.35"/>
    <row r="75673" s="8" customFormat="1" x14ac:dyDescent="0.35"/>
    <row r="75674" s="8" customFormat="1" x14ac:dyDescent="0.35"/>
    <row r="75675" s="8" customFormat="1" x14ac:dyDescent="0.35"/>
    <row r="75676" s="8" customFormat="1" x14ac:dyDescent="0.35"/>
    <row r="75677" s="8" customFormat="1" x14ac:dyDescent="0.35"/>
    <row r="75678" s="8" customFormat="1" x14ac:dyDescent="0.35"/>
    <row r="75679" s="8" customFormat="1" x14ac:dyDescent="0.35"/>
    <row r="75680" s="8" customFormat="1" x14ac:dyDescent="0.35"/>
    <row r="75681" s="8" customFormat="1" x14ac:dyDescent="0.35"/>
    <row r="75682" s="8" customFormat="1" x14ac:dyDescent="0.35"/>
    <row r="75683" s="8" customFormat="1" x14ac:dyDescent="0.35"/>
    <row r="75684" s="8" customFormat="1" x14ac:dyDescent="0.35"/>
    <row r="75685" s="8" customFormat="1" x14ac:dyDescent="0.35"/>
    <row r="75686" s="8" customFormat="1" x14ac:dyDescent="0.35"/>
    <row r="75687" s="8" customFormat="1" x14ac:dyDescent="0.35"/>
    <row r="75688" s="8" customFormat="1" x14ac:dyDescent="0.35"/>
    <row r="75689" s="8" customFormat="1" x14ac:dyDescent="0.35"/>
    <row r="75690" s="8" customFormat="1" x14ac:dyDescent="0.35"/>
    <row r="75691" s="8" customFormat="1" x14ac:dyDescent="0.35"/>
    <row r="75692" s="8" customFormat="1" x14ac:dyDescent="0.35"/>
    <row r="75693" s="8" customFormat="1" x14ac:dyDescent="0.35"/>
    <row r="75694" s="8" customFormat="1" x14ac:dyDescent="0.35"/>
    <row r="75695" s="8" customFormat="1" x14ac:dyDescent="0.35"/>
    <row r="75696" s="8" customFormat="1" x14ac:dyDescent="0.35"/>
    <row r="75697" s="8" customFormat="1" x14ac:dyDescent="0.35"/>
    <row r="75698" s="8" customFormat="1" x14ac:dyDescent="0.35"/>
    <row r="75699" s="8" customFormat="1" x14ac:dyDescent="0.35"/>
    <row r="75700" s="8" customFormat="1" x14ac:dyDescent="0.35"/>
    <row r="75701" s="8" customFormat="1" x14ac:dyDescent="0.35"/>
    <row r="75702" s="8" customFormat="1" x14ac:dyDescent="0.35"/>
    <row r="75703" s="8" customFormat="1" x14ac:dyDescent="0.35"/>
    <row r="75704" s="8" customFormat="1" x14ac:dyDescent="0.35"/>
    <row r="75705" s="8" customFormat="1" x14ac:dyDescent="0.35"/>
    <row r="75706" s="8" customFormat="1" x14ac:dyDescent="0.35"/>
    <row r="75707" s="8" customFormat="1" x14ac:dyDescent="0.35"/>
    <row r="75708" s="8" customFormat="1" x14ac:dyDescent="0.35"/>
    <row r="75709" s="8" customFormat="1" x14ac:dyDescent="0.35"/>
    <row r="75710" s="8" customFormat="1" x14ac:dyDescent="0.35"/>
    <row r="75711" s="8" customFormat="1" x14ac:dyDescent="0.35"/>
    <row r="75712" s="8" customFormat="1" x14ac:dyDescent="0.35"/>
    <row r="75713" s="8" customFormat="1" x14ac:dyDescent="0.35"/>
    <row r="75714" s="8" customFormat="1" x14ac:dyDescent="0.35"/>
    <row r="75715" s="8" customFormat="1" x14ac:dyDescent="0.35"/>
    <row r="75716" s="8" customFormat="1" x14ac:dyDescent="0.35"/>
    <row r="75717" s="8" customFormat="1" x14ac:dyDescent="0.35"/>
    <row r="75718" s="8" customFormat="1" x14ac:dyDescent="0.35"/>
    <row r="75719" s="8" customFormat="1" x14ac:dyDescent="0.35"/>
    <row r="75720" s="8" customFormat="1" x14ac:dyDescent="0.35"/>
    <row r="75721" s="8" customFormat="1" x14ac:dyDescent="0.35"/>
    <row r="75722" s="8" customFormat="1" x14ac:dyDescent="0.35"/>
    <row r="75723" s="8" customFormat="1" x14ac:dyDescent="0.35"/>
    <row r="75724" s="8" customFormat="1" x14ac:dyDescent="0.35"/>
    <row r="75725" s="8" customFormat="1" x14ac:dyDescent="0.35"/>
    <row r="75726" s="8" customFormat="1" x14ac:dyDescent="0.35"/>
    <row r="75727" s="8" customFormat="1" x14ac:dyDescent="0.35"/>
    <row r="75728" s="8" customFormat="1" x14ac:dyDescent="0.35"/>
    <row r="75729" s="8" customFormat="1" x14ac:dyDescent="0.35"/>
    <row r="75730" s="8" customFormat="1" x14ac:dyDescent="0.35"/>
    <row r="75731" s="8" customFormat="1" x14ac:dyDescent="0.35"/>
    <row r="75732" s="8" customFormat="1" x14ac:dyDescent="0.35"/>
    <row r="75733" s="8" customFormat="1" x14ac:dyDescent="0.35"/>
    <row r="75734" s="8" customFormat="1" x14ac:dyDescent="0.35"/>
    <row r="75735" s="8" customFormat="1" x14ac:dyDescent="0.35"/>
    <row r="75736" s="8" customFormat="1" x14ac:dyDescent="0.35"/>
    <row r="75737" s="8" customFormat="1" x14ac:dyDescent="0.35"/>
    <row r="75738" s="8" customFormat="1" x14ac:dyDescent="0.35"/>
    <row r="75739" s="8" customFormat="1" x14ac:dyDescent="0.35"/>
    <row r="75740" s="8" customFormat="1" x14ac:dyDescent="0.35"/>
    <row r="75741" s="8" customFormat="1" x14ac:dyDescent="0.35"/>
    <row r="75742" s="8" customFormat="1" x14ac:dyDescent="0.35"/>
    <row r="75743" s="8" customFormat="1" x14ac:dyDescent="0.35"/>
    <row r="75744" s="8" customFormat="1" x14ac:dyDescent="0.35"/>
    <row r="75745" s="8" customFormat="1" x14ac:dyDescent="0.35"/>
    <row r="75746" s="8" customFormat="1" x14ac:dyDescent="0.35"/>
    <row r="75747" s="8" customFormat="1" x14ac:dyDescent="0.35"/>
    <row r="75748" s="8" customFormat="1" x14ac:dyDescent="0.35"/>
    <row r="75749" s="8" customFormat="1" x14ac:dyDescent="0.35"/>
    <row r="75750" s="8" customFormat="1" x14ac:dyDescent="0.35"/>
    <row r="75751" s="8" customFormat="1" x14ac:dyDescent="0.35"/>
    <row r="75752" s="8" customFormat="1" x14ac:dyDescent="0.35"/>
    <row r="75753" s="8" customFormat="1" x14ac:dyDescent="0.35"/>
    <row r="75754" s="8" customFormat="1" x14ac:dyDescent="0.35"/>
    <row r="75755" s="8" customFormat="1" x14ac:dyDescent="0.35"/>
    <row r="75756" s="8" customFormat="1" x14ac:dyDescent="0.35"/>
    <row r="75757" s="8" customFormat="1" x14ac:dyDescent="0.35"/>
    <row r="75758" s="8" customFormat="1" x14ac:dyDescent="0.35"/>
    <row r="75759" s="8" customFormat="1" x14ac:dyDescent="0.35"/>
    <row r="75760" s="8" customFormat="1" x14ac:dyDescent="0.35"/>
    <row r="75761" s="8" customFormat="1" x14ac:dyDescent="0.35"/>
    <row r="75762" s="8" customFormat="1" x14ac:dyDescent="0.35"/>
    <row r="75763" s="8" customFormat="1" x14ac:dyDescent="0.35"/>
    <row r="75764" s="8" customFormat="1" x14ac:dyDescent="0.35"/>
    <row r="75765" s="8" customFormat="1" x14ac:dyDescent="0.35"/>
    <row r="75766" s="8" customFormat="1" x14ac:dyDescent="0.35"/>
    <row r="75767" s="8" customFormat="1" x14ac:dyDescent="0.35"/>
    <row r="75768" s="8" customFormat="1" x14ac:dyDescent="0.35"/>
    <row r="75769" s="8" customFormat="1" x14ac:dyDescent="0.35"/>
    <row r="75770" s="8" customFormat="1" x14ac:dyDescent="0.35"/>
    <row r="75771" s="8" customFormat="1" x14ac:dyDescent="0.35"/>
    <row r="75772" s="8" customFormat="1" x14ac:dyDescent="0.35"/>
    <row r="75773" s="8" customFormat="1" x14ac:dyDescent="0.35"/>
    <row r="75774" s="8" customFormat="1" x14ac:dyDescent="0.35"/>
    <row r="75775" s="8" customFormat="1" x14ac:dyDescent="0.35"/>
    <row r="75776" s="8" customFormat="1" x14ac:dyDescent="0.35"/>
    <row r="75777" s="8" customFormat="1" x14ac:dyDescent="0.35"/>
    <row r="75778" s="8" customFormat="1" x14ac:dyDescent="0.35"/>
    <row r="75779" s="8" customFormat="1" x14ac:dyDescent="0.35"/>
    <row r="75780" s="8" customFormat="1" x14ac:dyDescent="0.35"/>
    <row r="75781" s="8" customFormat="1" x14ac:dyDescent="0.35"/>
    <row r="75782" s="8" customFormat="1" x14ac:dyDescent="0.35"/>
    <row r="75783" s="8" customFormat="1" x14ac:dyDescent="0.35"/>
    <row r="75784" s="8" customFormat="1" x14ac:dyDescent="0.35"/>
    <row r="75785" s="8" customFormat="1" x14ac:dyDescent="0.35"/>
    <row r="75786" s="8" customFormat="1" x14ac:dyDescent="0.35"/>
    <row r="75787" s="8" customFormat="1" x14ac:dyDescent="0.35"/>
    <row r="75788" s="8" customFormat="1" x14ac:dyDescent="0.35"/>
    <row r="75789" s="8" customFormat="1" x14ac:dyDescent="0.35"/>
    <row r="75790" s="8" customFormat="1" x14ac:dyDescent="0.35"/>
    <row r="75791" s="8" customFormat="1" x14ac:dyDescent="0.35"/>
    <row r="75792" s="8" customFormat="1" x14ac:dyDescent="0.35"/>
    <row r="75793" s="8" customFormat="1" x14ac:dyDescent="0.35"/>
    <row r="75794" s="8" customFormat="1" x14ac:dyDescent="0.35"/>
    <row r="75795" s="8" customFormat="1" x14ac:dyDescent="0.35"/>
    <row r="75796" s="8" customFormat="1" x14ac:dyDescent="0.35"/>
    <row r="75797" s="8" customFormat="1" x14ac:dyDescent="0.35"/>
    <row r="75798" s="8" customFormat="1" x14ac:dyDescent="0.35"/>
    <row r="75799" s="8" customFormat="1" x14ac:dyDescent="0.35"/>
    <row r="75800" s="8" customFormat="1" x14ac:dyDescent="0.35"/>
    <row r="75801" s="8" customFormat="1" x14ac:dyDescent="0.35"/>
    <row r="75802" s="8" customFormat="1" x14ac:dyDescent="0.35"/>
    <row r="75803" s="8" customFormat="1" x14ac:dyDescent="0.35"/>
    <row r="75804" s="8" customFormat="1" x14ac:dyDescent="0.35"/>
    <row r="75805" s="8" customFormat="1" x14ac:dyDescent="0.35"/>
    <row r="75806" s="8" customFormat="1" x14ac:dyDescent="0.35"/>
    <row r="75807" s="8" customFormat="1" x14ac:dyDescent="0.35"/>
    <row r="75808" s="8" customFormat="1" x14ac:dyDescent="0.35"/>
    <row r="75809" s="8" customFormat="1" x14ac:dyDescent="0.35"/>
    <row r="75810" s="8" customFormat="1" x14ac:dyDescent="0.35"/>
    <row r="75811" s="8" customFormat="1" x14ac:dyDescent="0.35"/>
    <row r="75812" s="8" customFormat="1" x14ac:dyDescent="0.35"/>
    <row r="75813" s="8" customFormat="1" x14ac:dyDescent="0.35"/>
    <row r="75814" s="8" customFormat="1" x14ac:dyDescent="0.35"/>
    <row r="75815" s="8" customFormat="1" x14ac:dyDescent="0.35"/>
    <row r="75816" s="8" customFormat="1" x14ac:dyDescent="0.35"/>
    <row r="75817" s="8" customFormat="1" x14ac:dyDescent="0.35"/>
    <row r="75818" s="8" customFormat="1" x14ac:dyDescent="0.35"/>
    <row r="75819" s="8" customFormat="1" x14ac:dyDescent="0.35"/>
    <row r="75820" s="8" customFormat="1" x14ac:dyDescent="0.35"/>
    <row r="75821" s="8" customFormat="1" x14ac:dyDescent="0.35"/>
    <row r="75822" s="8" customFormat="1" x14ac:dyDescent="0.35"/>
    <row r="75823" s="8" customFormat="1" x14ac:dyDescent="0.35"/>
    <row r="75824" s="8" customFormat="1" x14ac:dyDescent="0.35"/>
    <row r="75825" s="8" customFormat="1" x14ac:dyDescent="0.35"/>
    <row r="75826" s="8" customFormat="1" x14ac:dyDescent="0.35"/>
    <row r="75827" s="8" customFormat="1" x14ac:dyDescent="0.35"/>
    <row r="75828" s="8" customFormat="1" x14ac:dyDescent="0.35"/>
    <row r="75829" s="8" customFormat="1" x14ac:dyDescent="0.35"/>
    <row r="75830" s="8" customFormat="1" x14ac:dyDescent="0.35"/>
    <row r="75831" s="8" customFormat="1" x14ac:dyDescent="0.35"/>
    <row r="75832" s="8" customFormat="1" x14ac:dyDescent="0.35"/>
    <row r="75833" s="8" customFormat="1" x14ac:dyDescent="0.35"/>
    <row r="75834" s="8" customFormat="1" x14ac:dyDescent="0.35"/>
    <row r="75835" s="8" customFormat="1" x14ac:dyDescent="0.35"/>
    <row r="75836" s="8" customFormat="1" x14ac:dyDescent="0.35"/>
    <row r="75837" s="8" customFormat="1" x14ac:dyDescent="0.35"/>
    <row r="75838" s="8" customFormat="1" x14ac:dyDescent="0.35"/>
    <row r="75839" s="8" customFormat="1" x14ac:dyDescent="0.35"/>
    <row r="75840" s="8" customFormat="1" x14ac:dyDescent="0.35"/>
    <row r="75841" s="8" customFormat="1" x14ac:dyDescent="0.35"/>
    <row r="75842" s="8" customFormat="1" x14ac:dyDescent="0.35"/>
    <row r="75843" s="8" customFormat="1" x14ac:dyDescent="0.35"/>
    <row r="75844" s="8" customFormat="1" x14ac:dyDescent="0.35"/>
    <row r="75845" s="8" customFormat="1" x14ac:dyDescent="0.35"/>
    <row r="75846" s="8" customFormat="1" x14ac:dyDescent="0.35"/>
    <row r="75847" s="8" customFormat="1" x14ac:dyDescent="0.35"/>
    <row r="75848" s="8" customFormat="1" x14ac:dyDescent="0.35"/>
    <row r="75849" s="8" customFormat="1" x14ac:dyDescent="0.35"/>
    <row r="75850" s="8" customFormat="1" x14ac:dyDescent="0.35"/>
    <row r="75851" s="8" customFormat="1" x14ac:dyDescent="0.35"/>
    <row r="75852" s="8" customFormat="1" x14ac:dyDescent="0.35"/>
    <row r="75853" s="8" customFormat="1" x14ac:dyDescent="0.35"/>
    <row r="75854" s="8" customFormat="1" x14ac:dyDescent="0.35"/>
    <row r="75855" s="8" customFormat="1" x14ac:dyDescent="0.35"/>
    <row r="75856" s="8" customFormat="1" x14ac:dyDescent="0.35"/>
    <row r="75857" s="8" customFormat="1" x14ac:dyDescent="0.35"/>
    <row r="75858" s="8" customFormat="1" x14ac:dyDescent="0.35"/>
    <row r="75859" s="8" customFormat="1" x14ac:dyDescent="0.35"/>
    <row r="75860" s="8" customFormat="1" x14ac:dyDescent="0.35"/>
    <row r="75861" s="8" customFormat="1" x14ac:dyDescent="0.35"/>
    <row r="75862" s="8" customFormat="1" x14ac:dyDescent="0.35"/>
    <row r="75863" s="8" customFormat="1" x14ac:dyDescent="0.35"/>
    <row r="75864" s="8" customFormat="1" x14ac:dyDescent="0.35"/>
    <row r="75865" s="8" customFormat="1" x14ac:dyDescent="0.35"/>
    <row r="75866" s="8" customFormat="1" x14ac:dyDescent="0.35"/>
    <row r="75867" s="8" customFormat="1" x14ac:dyDescent="0.35"/>
    <row r="75868" s="8" customFormat="1" x14ac:dyDescent="0.35"/>
    <row r="75869" s="8" customFormat="1" x14ac:dyDescent="0.35"/>
    <row r="75870" s="8" customFormat="1" x14ac:dyDescent="0.35"/>
    <row r="75871" s="8" customFormat="1" x14ac:dyDescent="0.35"/>
    <row r="75872" s="8" customFormat="1" x14ac:dyDescent="0.35"/>
    <row r="75873" s="8" customFormat="1" x14ac:dyDescent="0.35"/>
    <row r="75874" s="8" customFormat="1" x14ac:dyDescent="0.35"/>
    <row r="75875" s="8" customFormat="1" x14ac:dyDescent="0.35"/>
    <row r="75876" s="8" customFormat="1" x14ac:dyDescent="0.35"/>
    <row r="75877" s="8" customFormat="1" x14ac:dyDescent="0.35"/>
    <row r="75878" s="8" customFormat="1" x14ac:dyDescent="0.35"/>
    <row r="75879" s="8" customFormat="1" x14ac:dyDescent="0.35"/>
    <row r="75880" s="8" customFormat="1" x14ac:dyDescent="0.35"/>
    <row r="75881" s="8" customFormat="1" x14ac:dyDescent="0.35"/>
    <row r="75882" s="8" customFormat="1" x14ac:dyDescent="0.35"/>
    <row r="75883" s="8" customFormat="1" x14ac:dyDescent="0.35"/>
    <row r="75884" s="8" customFormat="1" x14ac:dyDescent="0.35"/>
    <row r="75885" s="8" customFormat="1" x14ac:dyDescent="0.35"/>
    <row r="75886" s="8" customFormat="1" x14ac:dyDescent="0.35"/>
    <row r="75887" s="8" customFormat="1" x14ac:dyDescent="0.35"/>
    <row r="75888" s="8" customFormat="1" x14ac:dyDescent="0.35"/>
    <row r="75889" s="8" customFormat="1" x14ac:dyDescent="0.35"/>
    <row r="75890" s="8" customFormat="1" x14ac:dyDescent="0.35"/>
    <row r="75891" s="8" customFormat="1" x14ac:dyDescent="0.35"/>
    <row r="75892" s="8" customFormat="1" x14ac:dyDescent="0.35"/>
    <row r="75893" s="8" customFormat="1" x14ac:dyDescent="0.35"/>
    <row r="75894" s="8" customFormat="1" x14ac:dyDescent="0.35"/>
    <row r="75895" s="8" customFormat="1" x14ac:dyDescent="0.35"/>
    <row r="75896" s="8" customFormat="1" x14ac:dyDescent="0.35"/>
    <row r="75897" s="8" customFormat="1" x14ac:dyDescent="0.35"/>
    <row r="75898" s="8" customFormat="1" x14ac:dyDescent="0.35"/>
    <row r="75899" s="8" customFormat="1" x14ac:dyDescent="0.35"/>
    <row r="75900" s="8" customFormat="1" x14ac:dyDescent="0.35"/>
    <row r="75901" s="8" customFormat="1" x14ac:dyDescent="0.35"/>
    <row r="75902" s="8" customFormat="1" x14ac:dyDescent="0.35"/>
    <row r="75903" s="8" customFormat="1" x14ac:dyDescent="0.35"/>
    <row r="75904" s="8" customFormat="1" x14ac:dyDescent="0.35"/>
    <row r="75905" s="8" customFormat="1" x14ac:dyDescent="0.35"/>
    <row r="75906" s="8" customFormat="1" x14ac:dyDescent="0.35"/>
    <row r="75907" s="8" customFormat="1" x14ac:dyDescent="0.35"/>
    <row r="75908" s="8" customFormat="1" x14ac:dyDescent="0.35"/>
    <row r="75909" s="8" customFormat="1" x14ac:dyDescent="0.35"/>
    <row r="75910" s="8" customFormat="1" x14ac:dyDescent="0.35"/>
    <row r="75911" s="8" customFormat="1" x14ac:dyDescent="0.35"/>
    <row r="75912" s="8" customFormat="1" x14ac:dyDescent="0.35"/>
    <row r="75913" s="8" customFormat="1" x14ac:dyDescent="0.35"/>
    <row r="75914" s="8" customFormat="1" x14ac:dyDescent="0.35"/>
    <row r="75915" s="8" customFormat="1" x14ac:dyDescent="0.35"/>
    <row r="75916" s="8" customFormat="1" x14ac:dyDescent="0.35"/>
    <row r="75917" s="8" customFormat="1" x14ac:dyDescent="0.35"/>
    <row r="75918" s="8" customFormat="1" x14ac:dyDescent="0.35"/>
    <row r="75919" s="8" customFormat="1" x14ac:dyDescent="0.35"/>
    <row r="75920" s="8" customFormat="1" x14ac:dyDescent="0.35"/>
    <row r="75921" s="8" customFormat="1" x14ac:dyDescent="0.35"/>
    <row r="75922" s="8" customFormat="1" x14ac:dyDescent="0.35"/>
    <row r="75923" s="8" customFormat="1" x14ac:dyDescent="0.35"/>
    <row r="75924" s="8" customFormat="1" x14ac:dyDescent="0.35"/>
    <row r="75925" s="8" customFormat="1" x14ac:dyDescent="0.35"/>
    <row r="75926" s="8" customFormat="1" x14ac:dyDescent="0.35"/>
    <row r="75927" s="8" customFormat="1" x14ac:dyDescent="0.35"/>
    <row r="75928" s="8" customFormat="1" x14ac:dyDescent="0.35"/>
    <row r="75929" s="8" customFormat="1" x14ac:dyDescent="0.35"/>
    <row r="75930" s="8" customFormat="1" x14ac:dyDescent="0.35"/>
    <row r="75931" s="8" customFormat="1" x14ac:dyDescent="0.35"/>
    <row r="75932" s="8" customFormat="1" x14ac:dyDescent="0.35"/>
    <row r="75933" s="8" customFormat="1" x14ac:dyDescent="0.35"/>
    <row r="75934" s="8" customFormat="1" x14ac:dyDescent="0.35"/>
    <row r="75935" s="8" customFormat="1" x14ac:dyDescent="0.35"/>
    <row r="75936" s="8" customFormat="1" x14ac:dyDescent="0.35"/>
    <row r="75937" s="8" customFormat="1" x14ac:dyDescent="0.35"/>
    <row r="75938" s="8" customFormat="1" x14ac:dyDescent="0.35"/>
    <row r="75939" s="8" customFormat="1" x14ac:dyDescent="0.35"/>
    <row r="75940" s="8" customFormat="1" x14ac:dyDescent="0.35"/>
    <row r="75941" s="8" customFormat="1" x14ac:dyDescent="0.35"/>
    <row r="75942" s="8" customFormat="1" x14ac:dyDescent="0.35"/>
    <row r="75943" s="8" customFormat="1" x14ac:dyDescent="0.35"/>
    <row r="75944" s="8" customFormat="1" x14ac:dyDescent="0.35"/>
    <row r="75945" s="8" customFormat="1" x14ac:dyDescent="0.35"/>
    <row r="75946" s="8" customFormat="1" x14ac:dyDescent="0.35"/>
    <row r="75947" s="8" customFormat="1" x14ac:dyDescent="0.35"/>
    <row r="75948" s="8" customFormat="1" x14ac:dyDescent="0.35"/>
    <row r="75949" s="8" customFormat="1" x14ac:dyDescent="0.35"/>
    <row r="75950" s="8" customFormat="1" x14ac:dyDescent="0.35"/>
    <row r="75951" s="8" customFormat="1" x14ac:dyDescent="0.35"/>
    <row r="75952" s="8" customFormat="1" x14ac:dyDescent="0.35"/>
    <row r="75953" s="8" customFormat="1" x14ac:dyDescent="0.35"/>
    <row r="75954" s="8" customFormat="1" x14ac:dyDescent="0.35"/>
    <row r="75955" s="8" customFormat="1" x14ac:dyDescent="0.35"/>
    <row r="75956" s="8" customFormat="1" x14ac:dyDescent="0.35"/>
    <row r="75957" s="8" customFormat="1" x14ac:dyDescent="0.35"/>
    <row r="75958" s="8" customFormat="1" x14ac:dyDescent="0.35"/>
    <row r="75959" s="8" customFormat="1" x14ac:dyDescent="0.35"/>
    <row r="75960" s="8" customFormat="1" x14ac:dyDescent="0.35"/>
    <row r="75961" s="8" customFormat="1" x14ac:dyDescent="0.35"/>
    <row r="75962" s="8" customFormat="1" x14ac:dyDescent="0.35"/>
    <row r="75963" s="8" customFormat="1" x14ac:dyDescent="0.35"/>
    <row r="75964" s="8" customFormat="1" x14ac:dyDescent="0.35"/>
    <row r="75965" s="8" customFormat="1" x14ac:dyDescent="0.35"/>
    <row r="75966" s="8" customFormat="1" x14ac:dyDescent="0.35"/>
    <row r="75967" s="8" customFormat="1" x14ac:dyDescent="0.35"/>
    <row r="75968" s="8" customFormat="1" x14ac:dyDescent="0.35"/>
    <row r="75969" s="8" customFormat="1" x14ac:dyDescent="0.35"/>
    <row r="75970" s="8" customFormat="1" x14ac:dyDescent="0.35"/>
    <row r="75971" s="8" customFormat="1" x14ac:dyDescent="0.35"/>
    <row r="75972" s="8" customFormat="1" x14ac:dyDescent="0.35"/>
    <row r="75973" s="8" customFormat="1" x14ac:dyDescent="0.35"/>
    <row r="75974" s="8" customFormat="1" x14ac:dyDescent="0.35"/>
    <row r="75975" s="8" customFormat="1" x14ac:dyDescent="0.35"/>
    <row r="75976" s="8" customFormat="1" x14ac:dyDescent="0.35"/>
    <row r="75977" s="8" customFormat="1" x14ac:dyDescent="0.35"/>
    <row r="75978" s="8" customFormat="1" x14ac:dyDescent="0.35"/>
    <row r="75979" s="8" customFormat="1" x14ac:dyDescent="0.35"/>
    <row r="75980" s="8" customFormat="1" x14ac:dyDescent="0.35"/>
    <row r="75981" s="8" customFormat="1" x14ac:dyDescent="0.35"/>
    <row r="75982" s="8" customFormat="1" x14ac:dyDescent="0.35"/>
    <row r="75983" s="8" customFormat="1" x14ac:dyDescent="0.35"/>
    <row r="75984" s="8" customFormat="1" x14ac:dyDescent="0.35"/>
    <row r="75985" s="8" customFormat="1" x14ac:dyDescent="0.35"/>
    <row r="75986" s="8" customFormat="1" x14ac:dyDescent="0.35"/>
    <row r="75987" s="8" customFormat="1" x14ac:dyDescent="0.35"/>
    <row r="75988" s="8" customFormat="1" x14ac:dyDescent="0.35"/>
    <row r="75989" s="8" customFormat="1" x14ac:dyDescent="0.35"/>
    <row r="75990" s="8" customFormat="1" x14ac:dyDescent="0.35"/>
    <row r="75991" s="8" customFormat="1" x14ac:dyDescent="0.35"/>
    <row r="75992" s="8" customFormat="1" x14ac:dyDescent="0.35"/>
    <row r="75993" s="8" customFormat="1" x14ac:dyDescent="0.35"/>
    <row r="75994" s="8" customFormat="1" x14ac:dyDescent="0.35"/>
    <row r="75995" s="8" customFormat="1" x14ac:dyDescent="0.35"/>
    <row r="75996" s="8" customFormat="1" x14ac:dyDescent="0.35"/>
    <row r="75997" s="8" customFormat="1" x14ac:dyDescent="0.35"/>
    <row r="75998" s="8" customFormat="1" x14ac:dyDescent="0.35"/>
    <row r="75999" s="8" customFormat="1" x14ac:dyDescent="0.35"/>
    <row r="76000" s="8" customFormat="1" x14ac:dyDescent="0.35"/>
    <row r="76001" s="8" customFormat="1" x14ac:dyDescent="0.35"/>
    <row r="76002" s="8" customFormat="1" x14ac:dyDescent="0.35"/>
    <row r="76003" s="8" customFormat="1" x14ac:dyDescent="0.35"/>
    <row r="76004" s="8" customFormat="1" x14ac:dyDescent="0.35"/>
    <row r="76005" s="8" customFormat="1" x14ac:dyDescent="0.35"/>
    <row r="76006" s="8" customFormat="1" x14ac:dyDescent="0.35"/>
    <row r="76007" s="8" customFormat="1" x14ac:dyDescent="0.35"/>
    <row r="76008" s="8" customFormat="1" x14ac:dyDescent="0.35"/>
    <row r="76009" s="8" customFormat="1" x14ac:dyDescent="0.35"/>
    <row r="76010" s="8" customFormat="1" x14ac:dyDescent="0.35"/>
    <row r="76011" s="8" customFormat="1" x14ac:dyDescent="0.35"/>
    <row r="76012" s="8" customFormat="1" x14ac:dyDescent="0.35"/>
    <row r="76013" s="8" customFormat="1" x14ac:dyDescent="0.35"/>
    <row r="76014" s="8" customFormat="1" x14ac:dyDescent="0.35"/>
    <row r="76015" s="8" customFormat="1" x14ac:dyDescent="0.35"/>
    <row r="76016" s="8" customFormat="1" x14ac:dyDescent="0.35"/>
    <row r="76017" s="8" customFormat="1" x14ac:dyDescent="0.35"/>
    <row r="76018" s="8" customFormat="1" x14ac:dyDescent="0.35"/>
    <row r="76019" s="8" customFormat="1" x14ac:dyDescent="0.35"/>
    <row r="76020" s="8" customFormat="1" x14ac:dyDescent="0.35"/>
    <row r="76021" s="8" customFormat="1" x14ac:dyDescent="0.35"/>
    <row r="76022" s="8" customFormat="1" x14ac:dyDescent="0.35"/>
    <row r="76023" s="8" customFormat="1" x14ac:dyDescent="0.35"/>
    <row r="76024" s="8" customFormat="1" x14ac:dyDescent="0.35"/>
    <row r="76025" s="8" customFormat="1" x14ac:dyDescent="0.35"/>
    <row r="76026" s="8" customFormat="1" x14ac:dyDescent="0.35"/>
    <row r="76027" s="8" customFormat="1" x14ac:dyDescent="0.35"/>
    <row r="76028" s="8" customFormat="1" x14ac:dyDescent="0.35"/>
    <row r="76029" s="8" customFormat="1" x14ac:dyDescent="0.35"/>
    <row r="76030" s="8" customFormat="1" x14ac:dyDescent="0.35"/>
    <row r="76031" s="8" customFormat="1" x14ac:dyDescent="0.35"/>
    <row r="76032" s="8" customFormat="1" x14ac:dyDescent="0.35"/>
    <row r="76033" s="8" customFormat="1" x14ac:dyDescent="0.35"/>
    <row r="76034" s="8" customFormat="1" x14ac:dyDescent="0.35"/>
    <row r="76035" s="8" customFormat="1" x14ac:dyDescent="0.35"/>
    <row r="76036" s="8" customFormat="1" x14ac:dyDescent="0.35"/>
    <row r="76037" s="8" customFormat="1" x14ac:dyDescent="0.35"/>
    <row r="76038" s="8" customFormat="1" x14ac:dyDescent="0.35"/>
    <row r="76039" s="8" customFormat="1" x14ac:dyDescent="0.35"/>
    <row r="76040" s="8" customFormat="1" x14ac:dyDescent="0.35"/>
    <row r="76041" s="8" customFormat="1" x14ac:dyDescent="0.35"/>
    <row r="76042" s="8" customFormat="1" x14ac:dyDescent="0.35"/>
    <row r="76043" s="8" customFormat="1" x14ac:dyDescent="0.35"/>
    <row r="76044" s="8" customFormat="1" x14ac:dyDescent="0.35"/>
    <row r="76045" s="8" customFormat="1" x14ac:dyDescent="0.35"/>
    <row r="76046" s="8" customFormat="1" x14ac:dyDescent="0.35"/>
    <row r="76047" s="8" customFormat="1" x14ac:dyDescent="0.35"/>
    <row r="76048" s="8" customFormat="1" x14ac:dyDescent="0.35"/>
    <row r="76049" s="8" customFormat="1" x14ac:dyDescent="0.35"/>
    <row r="76050" s="8" customFormat="1" x14ac:dyDescent="0.35"/>
    <row r="76051" s="8" customFormat="1" x14ac:dyDescent="0.35"/>
    <row r="76052" s="8" customFormat="1" x14ac:dyDescent="0.35"/>
    <row r="76053" s="8" customFormat="1" x14ac:dyDescent="0.35"/>
    <row r="76054" s="8" customFormat="1" x14ac:dyDescent="0.35"/>
    <row r="76055" s="8" customFormat="1" x14ac:dyDescent="0.35"/>
    <row r="76056" s="8" customFormat="1" x14ac:dyDescent="0.35"/>
    <row r="76057" s="8" customFormat="1" x14ac:dyDescent="0.35"/>
    <row r="76058" s="8" customFormat="1" x14ac:dyDescent="0.35"/>
    <row r="76059" s="8" customFormat="1" x14ac:dyDescent="0.35"/>
    <row r="76060" s="8" customFormat="1" x14ac:dyDescent="0.35"/>
    <row r="76061" s="8" customFormat="1" x14ac:dyDescent="0.35"/>
    <row r="76062" s="8" customFormat="1" x14ac:dyDescent="0.35"/>
    <row r="76063" s="8" customFormat="1" x14ac:dyDescent="0.35"/>
    <row r="76064" s="8" customFormat="1" x14ac:dyDescent="0.35"/>
    <row r="76065" s="8" customFormat="1" x14ac:dyDescent="0.35"/>
    <row r="76066" s="8" customFormat="1" x14ac:dyDescent="0.35"/>
    <row r="76067" s="8" customFormat="1" x14ac:dyDescent="0.35"/>
    <row r="76068" s="8" customFormat="1" x14ac:dyDescent="0.35"/>
    <row r="76069" s="8" customFormat="1" x14ac:dyDescent="0.35"/>
    <row r="76070" s="8" customFormat="1" x14ac:dyDescent="0.35"/>
    <row r="76071" s="8" customFormat="1" x14ac:dyDescent="0.35"/>
    <row r="76072" s="8" customFormat="1" x14ac:dyDescent="0.35"/>
    <row r="76073" s="8" customFormat="1" x14ac:dyDescent="0.35"/>
    <row r="76074" s="8" customFormat="1" x14ac:dyDescent="0.35"/>
    <row r="76075" s="8" customFormat="1" x14ac:dyDescent="0.35"/>
    <row r="76076" s="8" customFormat="1" x14ac:dyDescent="0.35"/>
    <row r="76077" s="8" customFormat="1" x14ac:dyDescent="0.35"/>
    <row r="76078" s="8" customFormat="1" x14ac:dyDescent="0.35"/>
    <row r="76079" s="8" customFormat="1" x14ac:dyDescent="0.35"/>
    <row r="76080" s="8" customFormat="1" x14ac:dyDescent="0.35"/>
    <row r="76081" s="8" customFormat="1" x14ac:dyDescent="0.35"/>
    <row r="76082" s="8" customFormat="1" x14ac:dyDescent="0.35"/>
    <row r="76083" s="8" customFormat="1" x14ac:dyDescent="0.35"/>
    <row r="76084" s="8" customFormat="1" x14ac:dyDescent="0.35"/>
    <row r="76085" s="8" customFormat="1" x14ac:dyDescent="0.35"/>
    <row r="76086" s="8" customFormat="1" x14ac:dyDescent="0.35"/>
    <row r="76087" s="8" customFormat="1" x14ac:dyDescent="0.35"/>
    <row r="76088" s="8" customFormat="1" x14ac:dyDescent="0.35"/>
    <row r="76089" s="8" customFormat="1" x14ac:dyDescent="0.35"/>
    <row r="76090" s="8" customFormat="1" x14ac:dyDescent="0.35"/>
    <row r="76091" s="8" customFormat="1" x14ac:dyDescent="0.35"/>
    <row r="76092" s="8" customFormat="1" x14ac:dyDescent="0.35"/>
    <row r="76093" s="8" customFormat="1" x14ac:dyDescent="0.35"/>
    <row r="76094" s="8" customFormat="1" x14ac:dyDescent="0.35"/>
    <row r="76095" s="8" customFormat="1" x14ac:dyDescent="0.35"/>
    <row r="76096" s="8" customFormat="1" x14ac:dyDescent="0.35"/>
    <row r="76097" s="8" customFormat="1" x14ac:dyDescent="0.35"/>
    <row r="76098" s="8" customFormat="1" x14ac:dyDescent="0.35"/>
    <row r="76099" s="8" customFormat="1" x14ac:dyDescent="0.35"/>
    <row r="76100" s="8" customFormat="1" x14ac:dyDescent="0.35"/>
    <row r="76101" s="8" customFormat="1" x14ac:dyDescent="0.35"/>
    <row r="76102" s="8" customFormat="1" x14ac:dyDescent="0.35"/>
    <row r="76103" s="8" customFormat="1" x14ac:dyDescent="0.35"/>
    <row r="76104" s="8" customFormat="1" x14ac:dyDescent="0.35"/>
    <row r="76105" s="8" customFormat="1" x14ac:dyDescent="0.35"/>
    <row r="76106" s="8" customFormat="1" x14ac:dyDescent="0.35"/>
    <row r="76107" s="8" customFormat="1" x14ac:dyDescent="0.35"/>
    <row r="76108" s="8" customFormat="1" x14ac:dyDescent="0.35"/>
    <row r="76109" s="8" customFormat="1" x14ac:dyDescent="0.35"/>
    <row r="76110" s="8" customFormat="1" x14ac:dyDescent="0.35"/>
    <row r="76111" s="8" customFormat="1" x14ac:dyDescent="0.35"/>
    <row r="76112" s="8" customFormat="1" x14ac:dyDescent="0.35"/>
    <row r="76113" s="8" customFormat="1" x14ac:dyDescent="0.35"/>
    <row r="76114" s="8" customFormat="1" x14ac:dyDescent="0.35"/>
    <row r="76115" s="8" customFormat="1" x14ac:dyDescent="0.35"/>
    <row r="76116" s="8" customFormat="1" x14ac:dyDescent="0.35"/>
    <row r="76117" s="8" customFormat="1" x14ac:dyDescent="0.35"/>
    <row r="76118" s="8" customFormat="1" x14ac:dyDescent="0.35"/>
    <row r="76119" s="8" customFormat="1" x14ac:dyDescent="0.35"/>
    <row r="76120" s="8" customFormat="1" x14ac:dyDescent="0.35"/>
    <row r="76121" s="8" customFormat="1" x14ac:dyDescent="0.35"/>
    <row r="76122" s="8" customFormat="1" x14ac:dyDescent="0.35"/>
    <row r="76123" s="8" customFormat="1" x14ac:dyDescent="0.35"/>
    <row r="76124" s="8" customFormat="1" x14ac:dyDescent="0.35"/>
    <row r="76125" s="8" customFormat="1" x14ac:dyDescent="0.35"/>
    <row r="76126" s="8" customFormat="1" x14ac:dyDescent="0.35"/>
    <row r="76127" s="8" customFormat="1" x14ac:dyDescent="0.35"/>
    <row r="76128" s="8" customFormat="1" x14ac:dyDescent="0.35"/>
    <row r="76129" s="8" customFormat="1" x14ac:dyDescent="0.35"/>
    <row r="76130" s="8" customFormat="1" x14ac:dyDescent="0.35"/>
    <row r="76131" s="8" customFormat="1" x14ac:dyDescent="0.35"/>
    <row r="76132" s="8" customFormat="1" x14ac:dyDescent="0.35"/>
    <row r="76133" s="8" customFormat="1" x14ac:dyDescent="0.35"/>
    <row r="76134" s="8" customFormat="1" x14ac:dyDescent="0.35"/>
    <row r="76135" s="8" customFormat="1" x14ac:dyDescent="0.35"/>
    <row r="76136" s="8" customFormat="1" x14ac:dyDescent="0.35"/>
    <row r="76137" s="8" customFormat="1" x14ac:dyDescent="0.35"/>
    <row r="76138" s="8" customFormat="1" x14ac:dyDescent="0.35"/>
    <row r="76139" s="8" customFormat="1" x14ac:dyDescent="0.35"/>
    <row r="76140" s="8" customFormat="1" x14ac:dyDescent="0.35"/>
    <row r="76141" s="8" customFormat="1" x14ac:dyDescent="0.35"/>
    <row r="76142" s="8" customFormat="1" x14ac:dyDescent="0.35"/>
    <row r="76143" s="8" customFormat="1" x14ac:dyDescent="0.35"/>
    <row r="76144" s="8" customFormat="1" x14ac:dyDescent="0.35"/>
    <row r="76145" s="8" customFormat="1" x14ac:dyDescent="0.35"/>
    <row r="76146" s="8" customFormat="1" x14ac:dyDescent="0.35"/>
    <row r="76147" s="8" customFormat="1" x14ac:dyDescent="0.35"/>
    <row r="76148" s="8" customFormat="1" x14ac:dyDescent="0.35"/>
    <row r="76149" s="8" customFormat="1" x14ac:dyDescent="0.35"/>
    <row r="76150" s="8" customFormat="1" x14ac:dyDescent="0.35"/>
    <row r="76151" s="8" customFormat="1" x14ac:dyDescent="0.35"/>
    <row r="76152" s="8" customFormat="1" x14ac:dyDescent="0.35"/>
    <row r="76153" s="8" customFormat="1" x14ac:dyDescent="0.35"/>
    <row r="76154" s="8" customFormat="1" x14ac:dyDescent="0.35"/>
    <row r="76155" s="8" customFormat="1" x14ac:dyDescent="0.35"/>
    <row r="76156" s="8" customFormat="1" x14ac:dyDescent="0.35"/>
    <row r="76157" s="8" customFormat="1" x14ac:dyDescent="0.35"/>
    <row r="76158" s="8" customFormat="1" x14ac:dyDescent="0.35"/>
    <row r="76159" s="8" customFormat="1" x14ac:dyDescent="0.35"/>
    <row r="76160" s="8" customFormat="1" x14ac:dyDescent="0.35"/>
    <row r="76161" s="8" customFormat="1" x14ac:dyDescent="0.35"/>
    <row r="76162" s="8" customFormat="1" x14ac:dyDescent="0.35"/>
    <row r="76163" s="8" customFormat="1" x14ac:dyDescent="0.35"/>
    <row r="76164" s="8" customFormat="1" x14ac:dyDescent="0.35"/>
    <row r="76165" s="8" customFormat="1" x14ac:dyDescent="0.35"/>
    <row r="76166" s="8" customFormat="1" x14ac:dyDescent="0.35"/>
    <row r="76167" s="8" customFormat="1" x14ac:dyDescent="0.35"/>
    <row r="76168" s="8" customFormat="1" x14ac:dyDescent="0.35"/>
    <row r="76169" s="8" customFormat="1" x14ac:dyDescent="0.35"/>
    <row r="76170" s="8" customFormat="1" x14ac:dyDescent="0.35"/>
    <row r="76171" s="8" customFormat="1" x14ac:dyDescent="0.35"/>
    <row r="76172" s="8" customFormat="1" x14ac:dyDescent="0.35"/>
    <row r="76173" s="8" customFormat="1" x14ac:dyDescent="0.35"/>
    <row r="76174" s="8" customFormat="1" x14ac:dyDescent="0.35"/>
    <row r="76175" s="8" customFormat="1" x14ac:dyDescent="0.35"/>
    <row r="76176" s="8" customFormat="1" x14ac:dyDescent="0.35"/>
    <row r="76177" s="8" customFormat="1" x14ac:dyDescent="0.35"/>
    <row r="76178" s="8" customFormat="1" x14ac:dyDescent="0.35"/>
    <row r="76179" s="8" customFormat="1" x14ac:dyDescent="0.35"/>
    <row r="76180" s="8" customFormat="1" x14ac:dyDescent="0.35"/>
    <row r="76181" s="8" customFormat="1" x14ac:dyDescent="0.35"/>
    <row r="76182" s="8" customFormat="1" x14ac:dyDescent="0.35"/>
    <row r="76183" s="8" customFormat="1" x14ac:dyDescent="0.35"/>
    <row r="76184" s="8" customFormat="1" x14ac:dyDescent="0.35"/>
    <row r="76185" s="8" customFormat="1" x14ac:dyDescent="0.35"/>
    <row r="76186" s="8" customFormat="1" x14ac:dyDescent="0.35"/>
    <row r="76187" s="8" customFormat="1" x14ac:dyDescent="0.35"/>
    <row r="76188" s="8" customFormat="1" x14ac:dyDescent="0.35"/>
    <row r="76189" s="8" customFormat="1" x14ac:dyDescent="0.35"/>
    <row r="76190" s="8" customFormat="1" x14ac:dyDescent="0.35"/>
    <row r="76191" s="8" customFormat="1" x14ac:dyDescent="0.35"/>
    <row r="76192" s="8" customFormat="1" x14ac:dyDescent="0.35"/>
    <row r="76193" s="8" customFormat="1" x14ac:dyDescent="0.35"/>
    <row r="76194" s="8" customFormat="1" x14ac:dyDescent="0.35"/>
    <row r="76195" s="8" customFormat="1" x14ac:dyDescent="0.35"/>
    <row r="76196" s="8" customFormat="1" x14ac:dyDescent="0.35"/>
    <row r="76197" s="8" customFormat="1" x14ac:dyDescent="0.35"/>
    <row r="76198" s="8" customFormat="1" x14ac:dyDescent="0.35"/>
    <row r="76199" s="8" customFormat="1" x14ac:dyDescent="0.35"/>
    <row r="76200" s="8" customFormat="1" x14ac:dyDescent="0.35"/>
    <row r="76201" s="8" customFormat="1" x14ac:dyDescent="0.35"/>
    <row r="76202" s="8" customFormat="1" x14ac:dyDescent="0.35"/>
    <row r="76203" s="8" customFormat="1" x14ac:dyDescent="0.35"/>
    <row r="76204" s="8" customFormat="1" x14ac:dyDescent="0.35"/>
    <row r="76205" s="8" customFormat="1" x14ac:dyDescent="0.35"/>
    <row r="76206" s="8" customFormat="1" x14ac:dyDescent="0.35"/>
    <row r="76207" s="8" customFormat="1" x14ac:dyDescent="0.35"/>
    <row r="76208" s="8" customFormat="1" x14ac:dyDescent="0.35"/>
    <row r="76209" s="8" customFormat="1" x14ac:dyDescent="0.35"/>
    <row r="76210" s="8" customFormat="1" x14ac:dyDescent="0.35"/>
    <row r="76211" s="8" customFormat="1" x14ac:dyDescent="0.35"/>
    <row r="76212" s="8" customFormat="1" x14ac:dyDescent="0.35"/>
    <row r="76213" s="8" customFormat="1" x14ac:dyDescent="0.35"/>
    <row r="76214" s="8" customFormat="1" x14ac:dyDescent="0.35"/>
    <row r="76215" s="8" customFormat="1" x14ac:dyDescent="0.35"/>
    <row r="76216" s="8" customFormat="1" x14ac:dyDescent="0.35"/>
    <row r="76217" s="8" customFormat="1" x14ac:dyDescent="0.35"/>
    <row r="76218" s="8" customFormat="1" x14ac:dyDescent="0.35"/>
    <row r="76219" s="8" customFormat="1" x14ac:dyDescent="0.35"/>
    <row r="76220" s="8" customFormat="1" x14ac:dyDescent="0.35"/>
    <row r="76221" s="8" customFormat="1" x14ac:dyDescent="0.35"/>
    <row r="76222" s="8" customFormat="1" x14ac:dyDescent="0.35"/>
    <row r="76223" s="8" customFormat="1" x14ac:dyDescent="0.35"/>
    <row r="76224" s="8" customFormat="1" x14ac:dyDescent="0.35"/>
    <row r="76225" s="8" customFormat="1" x14ac:dyDescent="0.35"/>
    <row r="76226" s="8" customFormat="1" x14ac:dyDescent="0.35"/>
    <row r="76227" s="8" customFormat="1" x14ac:dyDescent="0.35"/>
    <row r="76228" s="8" customFormat="1" x14ac:dyDescent="0.35"/>
    <row r="76229" s="8" customFormat="1" x14ac:dyDescent="0.35"/>
    <row r="76230" s="8" customFormat="1" x14ac:dyDescent="0.35"/>
    <row r="76231" s="8" customFormat="1" x14ac:dyDescent="0.35"/>
    <row r="76232" s="8" customFormat="1" x14ac:dyDescent="0.35"/>
    <row r="76233" s="8" customFormat="1" x14ac:dyDescent="0.35"/>
    <row r="76234" s="8" customFormat="1" x14ac:dyDescent="0.35"/>
    <row r="76235" s="8" customFormat="1" x14ac:dyDescent="0.35"/>
    <row r="76236" s="8" customFormat="1" x14ac:dyDescent="0.35"/>
    <row r="76237" s="8" customFormat="1" x14ac:dyDescent="0.35"/>
    <row r="76238" s="8" customFormat="1" x14ac:dyDescent="0.35"/>
    <row r="76239" s="8" customFormat="1" x14ac:dyDescent="0.35"/>
    <row r="76240" s="8" customFormat="1" x14ac:dyDescent="0.35"/>
    <row r="76241" s="8" customFormat="1" x14ac:dyDescent="0.35"/>
    <row r="76242" s="8" customFormat="1" x14ac:dyDescent="0.35"/>
    <row r="76243" s="8" customFormat="1" x14ac:dyDescent="0.35"/>
    <row r="76244" s="8" customFormat="1" x14ac:dyDescent="0.35"/>
    <row r="76245" s="8" customFormat="1" x14ac:dyDescent="0.35"/>
    <row r="76246" s="8" customFormat="1" x14ac:dyDescent="0.35"/>
    <row r="76247" s="8" customFormat="1" x14ac:dyDescent="0.35"/>
    <row r="76248" s="8" customFormat="1" x14ac:dyDescent="0.35"/>
    <row r="76249" s="8" customFormat="1" x14ac:dyDescent="0.35"/>
    <row r="76250" s="8" customFormat="1" x14ac:dyDescent="0.35"/>
    <row r="76251" s="8" customFormat="1" x14ac:dyDescent="0.35"/>
    <row r="76252" s="8" customFormat="1" x14ac:dyDescent="0.35"/>
    <row r="76253" s="8" customFormat="1" x14ac:dyDescent="0.35"/>
    <row r="76254" s="8" customFormat="1" x14ac:dyDescent="0.35"/>
    <row r="76255" s="8" customFormat="1" x14ac:dyDescent="0.35"/>
    <row r="76256" s="8" customFormat="1" x14ac:dyDescent="0.35"/>
    <row r="76257" s="8" customFormat="1" x14ac:dyDescent="0.35"/>
    <row r="76258" s="8" customFormat="1" x14ac:dyDescent="0.35"/>
    <row r="76259" s="8" customFormat="1" x14ac:dyDescent="0.35"/>
    <row r="76260" s="8" customFormat="1" x14ac:dyDescent="0.35"/>
    <row r="76261" s="8" customFormat="1" x14ac:dyDescent="0.35"/>
    <row r="76262" s="8" customFormat="1" x14ac:dyDescent="0.35"/>
    <row r="76263" s="8" customFormat="1" x14ac:dyDescent="0.35"/>
    <row r="76264" s="8" customFormat="1" x14ac:dyDescent="0.35"/>
    <row r="76265" s="8" customFormat="1" x14ac:dyDescent="0.35"/>
    <row r="76266" s="8" customFormat="1" x14ac:dyDescent="0.35"/>
    <row r="76267" s="8" customFormat="1" x14ac:dyDescent="0.35"/>
    <row r="76268" s="8" customFormat="1" x14ac:dyDescent="0.35"/>
    <row r="76269" s="8" customFormat="1" x14ac:dyDescent="0.35"/>
    <row r="76270" s="8" customFormat="1" x14ac:dyDescent="0.35"/>
    <row r="76271" s="8" customFormat="1" x14ac:dyDescent="0.35"/>
    <row r="76272" s="8" customFormat="1" x14ac:dyDescent="0.35"/>
    <row r="76273" s="8" customFormat="1" x14ac:dyDescent="0.35"/>
    <row r="76274" s="8" customFormat="1" x14ac:dyDescent="0.35"/>
    <row r="76275" s="8" customFormat="1" x14ac:dyDescent="0.35"/>
    <row r="76276" s="8" customFormat="1" x14ac:dyDescent="0.35"/>
    <row r="76277" s="8" customFormat="1" x14ac:dyDescent="0.35"/>
    <row r="76278" s="8" customFormat="1" x14ac:dyDescent="0.35"/>
    <row r="76279" s="8" customFormat="1" x14ac:dyDescent="0.35"/>
    <row r="76280" s="8" customFormat="1" x14ac:dyDescent="0.35"/>
    <row r="76281" s="8" customFormat="1" x14ac:dyDescent="0.35"/>
    <row r="76282" s="8" customFormat="1" x14ac:dyDescent="0.35"/>
    <row r="76283" s="8" customFormat="1" x14ac:dyDescent="0.35"/>
    <row r="76284" s="8" customFormat="1" x14ac:dyDescent="0.35"/>
    <row r="76285" s="8" customFormat="1" x14ac:dyDescent="0.35"/>
    <row r="76286" s="8" customFormat="1" x14ac:dyDescent="0.35"/>
    <row r="76287" s="8" customFormat="1" x14ac:dyDescent="0.35"/>
    <row r="76288" s="8" customFormat="1" x14ac:dyDescent="0.35"/>
    <row r="76289" s="8" customFormat="1" x14ac:dyDescent="0.35"/>
    <row r="76290" s="8" customFormat="1" x14ac:dyDescent="0.35"/>
    <row r="76291" s="8" customFormat="1" x14ac:dyDescent="0.35"/>
    <row r="76292" s="8" customFormat="1" x14ac:dyDescent="0.35"/>
    <row r="76293" s="8" customFormat="1" x14ac:dyDescent="0.35"/>
    <row r="76294" s="8" customFormat="1" x14ac:dyDescent="0.35"/>
    <row r="76295" s="8" customFormat="1" x14ac:dyDescent="0.35"/>
    <row r="76296" s="8" customFormat="1" x14ac:dyDescent="0.35"/>
    <row r="76297" s="8" customFormat="1" x14ac:dyDescent="0.35"/>
    <row r="76298" s="8" customFormat="1" x14ac:dyDescent="0.35"/>
    <row r="76299" s="8" customFormat="1" x14ac:dyDescent="0.35"/>
    <row r="76300" s="8" customFormat="1" x14ac:dyDescent="0.35"/>
    <row r="76301" s="8" customFormat="1" x14ac:dyDescent="0.35"/>
    <row r="76302" s="8" customFormat="1" x14ac:dyDescent="0.35"/>
    <row r="76303" s="8" customFormat="1" x14ac:dyDescent="0.35"/>
    <row r="76304" s="8" customFormat="1" x14ac:dyDescent="0.35"/>
    <row r="76305" s="8" customFormat="1" x14ac:dyDescent="0.35"/>
    <row r="76306" s="8" customFormat="1" x14ac:dyDescent="0.35"/>
    <row r="76307" s="8" customFormat="1" x14ac:dyDescent="0.35"/>
    <row r="76308" s="8" customFormat="1" x14ac:dyDescent="0.35"/>
    <row r="76309" s="8" customFormat="1" x14ac:dyDescent="0.35"/>
    <row r="76310" s="8" customFormat="1" x14ac:dyDescent="0.35"/>
    <row r="76311" s="8" customFormat="1" x14ac:dyDescent="0.35"/>
    <row r="76312" s="8" customFormat="1" x14ac:dyDescent="0.35"/>
    <row r="76313" s="8" customFormat="1" x14ac:dyDescent="0.35"/>
    <row r="76314" s="8" customFormat="1" x14ac:dyDescent="0.35"/>
    <row r="76315" s="8" customFormat="1" x14ac:dyDescent="0.35"/>
    <row r="76316" s="8" customFormat="1" x14ac:dyDescent="0.35"/>
    <row r="76317" s="8" customFormat="1" x14ac:dyDescent="0.35"/>
    <row r="76318" s="8" customFormat="1" x14ac:dyDescent="0.35"/>
    <row r="76319" s="8" customFormat="1" x14ac:dyDescent="0.35"/>
    <row r="76320" s="8" customFormat="1" x14ac:dyDescent="0.35"/>
    <row r="76321" s="8" customFormat="1" x14ac:dyDescent="0.35"/>
    <row r="76322" s="8" customFormat="1" x14ac:dyDescent="0.35"/>
    <row r="76323" s="8" customFormat="1" x14ac:dyDescent="0.35"/>
    <row r="76324" s="8" customFormat="1" x14ac:dyDescent="0.35"/>
    <row r="76325" s="8" customFormat="1" x14ac:dyDescent="0.35"/>
    <row r="76326" s="8" customFormat="1" x14ac:dyDescent="0.35"/>
    <row r="76327" s="8" customFormat="1" x14ac:dyDescent="0.35"/>
    <row r="76328" s="8" customFormat="1" x14ac:dyDescent="0.35"/>
    <row r="76329" s="8" customFormat="1" x14ac:dyDescent="0.35"/>
    <row r="76330" s="8" customFormat="1" x14ac:dyDescent="0.35"/>
    <row r="76331" s="8" customFormat="1" x14ac:dyDescent="0.35"/>
    <row r="76332" s="8" customFormat="1" x14ac:dyDescent="0.35"/>
    <row r="76333" s="8" customFormat="1" x14ac:dyDescent="0.35"/>
    <row r="76334" s="8" customFormat="1" x14ac:dyDescent="0.35"/>
    <row r="76335" s="8" customFormat="1" x14ac:dyDescent="0.35"/>
    <row r="76336" s="8" customFormat="1" x14ac:dyDescent="0.35"/>
    <row r="76337" s="8" customFormat="1" x14ac:dyDescent="0.35"/>
    <row r="76338" s="8" customFormat="1" x14ac:dyDescent="0.35"/>
    <row r="76339" s="8" customFormat="1" x14ac:dyDescent="0.35"/>
    <row r="76340" s="8" customFormat="1" x14ac:dyDescent="0.35"/>
    <row r="76341" s="8" customFormat="1" x14ac:dyDescent="0.35"/>
    <row r="76342" s="8" customFormat="1" x14ac:dyDescent="0.35"/>
    <row r="76343" s="8" customFormat="1" x14ac:dyDescent="0.35"/>
    <row r="76344" s="8" customFormat="1" x14ac:dyDescent="0.35"/>
    <row r="76345" s="8" customFormat="1" x14ac:dyDescent="0.35"/>
    <row r="76346" s="8" customFormat="1" x14ac:dyDescent="0.35"/>
    <row r="76347" s="8" customFormat="1" x14ac:dyDescent="0.35"/>
    <row r="76348" s="8" customFormat="1" x14ac:dyDescent="0.35"/>
    <row r="76349" s="8" customFormat="1" x14ac:dyDescent="0.35"/>
    <row r="76350" s="8" customFormat="1" x14ac:dyDescent="0.35"/>
    <row r="76351" s="8" customFormat="1" x14ac:dyDescent="0.35"/>
    <row r="76352" s="8" customFormat="1" x14ac:dyDescent="0.35"/>
    <row r="76353" s="8" customFormat="1" x14ac:dyDescent="0.35"/>
    <row r="76354" s="8" customFormat="1" x14ac:dyDescent="0.35"/>
    <row r="76355" s="8" customFormat="1" x14ac:dyDescent="0.35"/>
    <row r="76356" s="8" customFormat="1" x14ac:dyDescent="0.35"/>
    <row r="76357" s="8" customFormat="1" x14ac:dyDescent="0.35"/>
    <row r="76358" s="8" customFormat="1" x14ac:dyDescent="0.35"/>
    <row r="76359" s="8" customFormat="1" x14ac:dyDescent="0.35"/>
    <row r="76360" s="8" customFormat="1" x14ac:dyDescent="0.35"/>
    <row r="76361" s="8" customFormat="1" x14ac:dyDescent="0.35"/>
    <row r="76362" s="8" customFormat="1" x14ac:dyDescent="0.35"/>
    <row r="76363" s="8" customFormat="1" x14ac:dyDescent="0.35"/>
    <row r="76364" s="8" customFormat="1" x14ac:dyDescent="0.35"/>
    <row r="76365" s="8" customFormat="1" x14ac:dyDescent="0.35"/>
    <row r="76366" s="8" customFormat="1" x14ac:dyDescent="0.35"/>
    <row r="76367" s="8" customFormat="1" x14ac:dyDescent="0.35"/>
    <row r="76368" s="8" customFormat="1" x14ac:dyDescent="0.35"/>
    <row r="76369" s="8" customFormat="1" x14ac:dyDescent="0.35"/>
    <row r="76370" s="8" customFormat="1" x14ac:dyDescent="0.35"/>
    <row r="76371" s="8" customFormat="1" x14ac:dyDescent="0.35"/>
    <row r="76372" s="8" customFormat="1" x14ac:dyDescent="0.35"/>
    <row r="76373" s="8" customFormat="1" x14ac:dyDescent="0.35"/>
    <row r="76374" s="8" customFormat="1" x14ac:dyDescent="0.35"/>
    <row r="76375" s="8" customFormat="1" x14ac:dyDescent="0.35"/>
    <row r="76376" s="8" customFormat="1" x14ac:dyDescent="0.35"/>
    <row r="76377" s="8" customFormat="1" x14ac:dyDescent="0.35"/>
    <row r="76378" s="8" customFormat="1" x14ac:dyDescent="0.35"/>
    <row r="76379" s="8" customFormat="1" x14ac:dyDescent="0.35"/>
    <row r="76380" s="8" customFormat="1" x14ac:dyDescent="0.35"/>
    <row r="76381" s="8" customFormat="1" x14ac:dyDescent="0.35"/>
    <row r="76382" s="8" customFormat="1" x14ac:dyDescent="0.35"/>
    <row r="76383" s="8" customFormat="1" x14ac:dyDescent="0.35"/>
    <row r="76384" s="8" customFormat="1" x14ac:dyDescent="0.35"/>
    <row r="76385" s="8" customFormat="1" x14ac:dyDescent="0.35"/>
    <row r="76386" s="8" customFormat="1" x14ac:dyDescent="0.35"/>
    <row r="76387" s="8" customFormat="1" x14ac:dyDescent="0.35"/>
    <row r="76388" s="8" customFormat="1" x14ac:dyDescent="0.35"/>
    <row r="76389" s="8" customFormat="1" x14ac:dyDescent="0.35"/>
    <row r="76390" s="8" customFormat="1" x14ac:dyDescent="0.35"/>
    <row r="76391" s="8" customFormat="1" x14ac:dyDescent="0.35"/>
    <row r="76392" s="8" customFormat="1" x14ac:dyDescent="0.35"/>
    <row r="76393" s="8" customFormat="1" x14ac:dyDescent="0.35"/>
    <row r="76394" s="8" customFormat="1" x14ac:dyDescent="0.35"/>
    <row r="76395" s="8" customFormat="1" x14ac:dyDescent="0.35"/>
    <row r="76396" s="8" customFormat="1" x14ac:dyDescent="0.35"/>
    <row r="76397" s="8" customFormat="1" x14ac:dyDescent="0.35"/>
    <row r="76398" s="8" customFormat="1" x14ac:dyDescent="0.35"/>
    <row r="76399" s="8" customFormat="1" x14ac:dyDescent="0.35"/>
    <row r="76400" s="8" customFormat="1" x14ac:dyDescent="0.35"/>
    <row r="76401" s="8" customFormat="1" x14ac:dyDescent="0.35"/>
    <row r="76402" s="8" customFormat="1" x14ac:dyDescent="0.35"/>
    <row r="76403" s="8" customFormat="1" x14ac:dyDescent="0.35"/>
    <row r="76404" s="8" customFormat="1" x14ac:dyDescent="0.35"/>
    <row r="76405" s="8" customFormat="1" x14ac:dyDescent="0.35"/>
    <row r="76406" s="8" customFormat="1" x14ac:dyDescent="0.35"/>
    <row r="76407" s="8" customFormat="1" x14ac:dyDescent="0.35"/>
    <row r="76408" s="8" customFormat="1" x14ac:dyDescent="0.35"/>
    <row r="76409" s="8" customFormat="1" x14ac:dyDescent="0.35"/>
    <row r="76410" s="8" customFormat="1" x14ac:dyDescent="0.35"/>
    <row r="76411" s="8" customFormat="1" x14ac:dyDescent="0.35"/>
    <row r="76412" s="8" customFormat="1" x14ac:dyDescent="0.35"/>
    <row r="76413" s="8" customFormat="1" x14ac:dyDescent="0.35"/>
    <row r="76414" s="8" customFormat="1" x14ac:dyDescent="0.35"/>
    <row r="76415" s="8" customFormat="1" x14ac:dyDescent="0.35"/>
    <row r="76416" s="8" customFormat="1" x14ac:dyDescent="0.35"/>
    <row r="76417" s="8" customFormat="1" x14ac:dyDescent="0.35"/>
    <row r="76418" s="8" customFormat="1" x14ac:dyDescent="0.35"/>
    <row r="76419" s="8" customFormat="1" x14ac:dyDescent="0.35"/>
    <row r="76420" s="8" customFormat="1" x14ac:dyDescent="0.35"/>
    <row r="76421" s="8" customFormat="1" x14ac:dyDescent="0.35"/>
    <row r="76422" s="8" customFormat="1" x14ac:dyDescent="0.35"/>
    <row r="76423" s="8" customFormat="1" x14ac:dyDescent="0.35"/>
    <row r="76424" s="8" customFormat="1" x14ac:dyDescent="0.35"/>
    <row r="76425" s="8" customFormat="1" x14ac:dyDescent="0.35"/>
    <row r="76426" s="8" customFormat="1" x14ac:dyDescent="0.35"/>
    <row r="76427" s="8" customFormat="1" x14ac:dyDescent="0.35"/>
    <row r="76428" s="8" customFormat="1" x14ac:dyDescent="0.35"/>
    <row r="76429" s="8" customFormat="1" x14ac:dyDescent="0.35"/>
    <row r="76430" s="8" customFormat="1" x14ac:dyDescent="0.35"/>
    <row r="76431" s="8" customFormat="1" x14ac:dyDescent="0.35"/>
    <row r="76432" s="8" customFormat="1" x14ac:dyDescent="0.35"/>
    <row r="76433" s="8" customFormat="1" x14ac:dyDescent="0.35"/>
    <row r="76434" s="8" customFormat="1" x14ac:dyDescent="0.35"/>
    <row r="76435" s="8" customFormat="1" x14ac:dyDescent="0.35"/>
    <row r="76436" s="8" customFormat="1" x14ac:dyDescent="0.35"/>
    <row r="76437" s="8" customFormat="1" x14ac:dyDescent="0.35"/>
    <row r="76438" s="8" customFormat="1" x14ac:dyDescent="0.35"/>
    <row r="76439" s="8" customFormat="1" x14ac:dyDescent="0.35"/>
    <row r="76440" s="8" customFormat="1" x14ac:dyDescent="0.35"/>
    <row r="76441" s="8" customFormat="1" x14ac:dyDescent="0.35"/>
    <row r="76442" s="8" customFormat="1" x14ac:dyDescent="0.35"/>
    <row r="76443" s="8" customFormat="1" x14ac:dyDescent="0.35"/>
    <row r="76444" s="8" customFormat="1" x14ac:dyDescent="0.35"/>
    <row r="76445" s="8" customFormat="1" x14ac:dyDescent="0.35"/>
    <row r="76446" s="8" customFormat="1" x14ac:dyDescent="0.35"/>
    <row r="76447" s="8" customFormat="1" x14ac:dyDescent="0.35"/>
    <row r="76448" s="8" customFormat="1" x14ac:dyDescent="0.35"/>
    <row r="76449" s="8" customFormat="1" x14ac:dyDescent="0.35"/>
    <row r="76450" s="8" customFormat="1" x14ac:dyDescent="0.35"/>
    <row r="76451" s="8" customFormat="1" x14ac:dyDescent="0.35"/>
    <row r="76452" s="8" customFormat="1" x14ac:dyDescent="0.35"/>
    <row r="76453" s="8" customFormat="1" x14ac:dyDescent="0.35"/>
    <row r="76454" s="8" customFormat="1" x14ac:dyDescent="0.35"/>
    <row r="76455" s="8" customFormat="1" x14ac:dyDescent="0.35"/>
    <row r="76456" s="8" customFormat="1" x14ac:dyDescent="0.35"/>
    <row r="76457" s="8" customFormat="1" x14ac:dyDescent="0.35"/>
    <row r="76458" s="8" customFormat="1" x14ac:dyDescent="0.35"/>
    <row r="76459" s="8" customFormat="1" x14ac:dyDescent="0.35"/>
    <row r="76460" s="8" customFormat="1" x14ac:dyDescent="0.35"/>
    <row r="76461" s="8" customFormat="1" x14ac:dyDescent="0.35"/>
    <row r="76462" s="8" customFormat="1" x14ac:dyDescent="0.35"/>
    <row r="76463" s="8" customFormat="1" x14ac:dyDescent="0.35"/>
    <row r="76464" s="8" customFormat="1" x14ac:dyDescent="0.35"/>
    <row r="76465" s="8" customFormat="1" x14ac:dyDescent="0.35"/>
    <row r="76466" s="8" customFormat="1" x14ac:dyDescent="0.35"/>
    <row r="76467" s="8" customFormat="1" x14ac:dyDescent="0.35"/>
    <row r="76468" s="8" customFormat="1" x14ac:dyDescent="0.35"/>
    <row r="76469" s="8" customFormat="1" x14ac:dyDescent="0.35"/>
    <row r="76470" s="8" customFormat="1" x14ac:dyDescent="0.35"/>
    <row r="76471" s="8" customFormat="1" x14ac:dyDescent="0.35"/>
    <row r="76472" s="8" customFormat="1" x14ac:dyDescent="0.35"/>
    <row r="76473" s="8" customFormat="1" x14ac:dyDescent="0.35"/>
    <row r="76474" s="8" customFormat="1" x14ac:dyDescent="0.35"/>
    <row r="76475" s="8" customFormat="1" x14ac:dyDescent="0.35"/>
    <row r="76476" s="8" customFormat="1" x14ac:dyDescent="0.35"/>
    <row r="76477" s="8" customFormat="1" x14ac:dyDescent="0.35"/>
    <row r="76478" s="8" customFormat="1" x14ac:dyDescent="0.35"/>
    <row r="76479" s="8" customFormat="1" x14ac:dyDescent="0.35"/>
    <row r="76480" s="8" customFormat="1" x14ac:dyDescent="0.35"/>
    <row r="76481" s="8" customFormat="1" x14ac:dyDescent="0.35"/>
    <row r="76482" s="8" customFormat="1" x14ac:dyDescent="0.35"/>
    <row r="76483" s="8" customFormat="1" x14ac:dyDescent="0.35"/>
    <row r="76484" s="8" customFormat="1" x14ac:dyDescent="0.35"/>
    <row r="76485" s="8" customFormat="1" x14ac:dyDescent="0.35"/>
    <row r="76486" s="8" customFormat="1" x14ac:dyDescent="0.35"/>
    <row r="76487" s="8" customFormat="1" x14ac:dyDescent="0.35"/>
    <row r="76488" s="8" customFormat="1" x14ac:dyDescent="0.35"/>
    <row r="76489" s="8" customFormat="1" x14ac:dyDescent="0.35"/>
    <row r="76490" s="8" customFormat="1" x14ac:dyDescent="0.35"/>
    <row r="76491" s="8" customFormat="1" x14ac:dyDescent="0.35"/>
    <row r="76492" s="8" customFormat="1" x14ac:dyDescent="0.35"/>
    <row r="76493" s="8" customFormat="1" x14ac:dyDescent="0.35"/>
    <row r="76494" s="8" customFormat="1" x14ac:dyDescent="0.35"/>
    <row r="76495" s="8" customFormat="1" x14ac:dyDescent="0.35"/>
    <row r="76496" s="8" customFormat="1" x14ac:dyDescent="0.35"/>
    <row r="76497" s="8" customFormat="1" x14ac:dyDescent="0.35"/>
    <row r="76498" s="8" customFormat="1" x14ac:dyDescent="0.35"/>
    <row r="76499" s="8" customFormat="1" x14ac:dyDescent="0.35"/>
    <row r="76500" s="8" customFormat="1" x14ac:dyDescent="0.35"/>
    <row r="76501" s="8" customFormat="1" x14ac:dyDescent="0.35"/>
    <row r="76502" s="8" customFormat="1" x14ac:dyDescent="0.35"/>
    <row r="76503" s="8" customFormat="1" x14ac:dyDescent="0.35"/>
    <row r="76504" s="8" customFormat="1" x14ac:dyDescent="0.35"/>
    <row r="76505" s="8" customFormat="1" x14ac:dyDescent="0.35"/>
    <row r="76506" s="8" customFormat="1" x14ac:dyDescent="0.35"/>
    <row r="76507" s="8" customFormat="1" x14ac:dyDescent="0.35"/>
    <row r="76508" s="8" customFormat="1" x14ac:dyDescent="0.35"/>
    <row r="76509" s="8" customFormat="1" x14ac:dyDescent="0.35"/>
    <row r="76510" s="8" customFormat="1" x14ac:dyDescent="0.35"/>
    <row r="76511" s="8" customFormat="1" x14ac:dyDescent="0.35"/>
    <row r="76512" s="8" customFormat="1" x14ac:dyDescent="0.35"/>
    <row r="76513" s="8" customFormat="1" x14ac:dyDescent="0.35"/>
    <row r="76514" s="8" customFormat="1" x14ac:dyDescent="0.35"/>
    <row r="76515" s="8" customFormat="1" x14ac:dyDescent="0.35"/>
    <row r="76516" s="8" customFormat="1" x14ac:dyDescent="0.35"/>
    <row r="76517" s="8" customFormat="1" x14ac:dyDescent="0.35"/>
    <row r="76518" s="8" customFormat="1" x14ac:dyDescent="0.35"/>
    <row r="76519" s="8" customFormat="1" x14ac:dyDescent="0.35"/>
    <row r="76520" s="8" customFormat="1" x14ac:dyDescent="0.35"/>
    <row r="76521" s="8" customFormat="1" x14ac:dyDescent="0.35"/>
    <row r="76522" s="8" customFormat="1" x14ac:dyDescent="0.35"/>
    <row r="76523" s="8" customFormat="1" x14ac:dyDescent="0.35"/>
    <row r="76524" s="8" customFormat="1" x14ac:dyDescent="0.35"/>
    <row r="76525" s="8" customFormat="1" x14ac:dyDescent="0.35"/>
    <row r="76526" s="8" customFormat="1" x14ac:dyDescent="0.35"/>
    <row r="76527" s="8" customFormat="1" x14ac:dyDescent="0.35"/>
    <row r="76528" s="8" customFormat="1" x14ac:dyDescent="0.35"/>
    <row r="76529" s="8" customFormat="1" x14ac:dyDescent="0.35"/>
    <row r="76530" s="8" customFormat="1" x14ac:dyDescent="0.35"/>
    <row r="76531" s="8" customFormat="1" x14ac:dyDescent="0.35"/>
    <row r="76532" s="8" customFormat="1" x14ac:dyDescent="0.35"/>
    <row r="76533" s="8" customFormat="1" x14ac:dyDescent="0.35"/>
    <row r="76534" s="8" customFormat="1" x14ac:dyDescent="0.35"/>
    <row r="76535" s="8" customFormat="1" x14ac:dyDescent="0.35"/>
    <row r="76536" s="8" customFormat="1" x14ac:dyDescent="0.35"/>
    <row r="76537" s="8" customFormat="1" x14ac:dyDescent="0.35"/>
    <row r="76538" s="8" customFormat="1" x14ac:dyDescent="0.35"/>
    <row r="76539" s="8" customFormat="1" x14ac:dyDescent="0.35"/>
    <row r="76540" s="8" customFormat="1" x14ac:dyDescent="0.35"/>
    <row r="76541" s="8" customFormat="1" x14ac:dyDescent="0.35"/>
    <row r="76542" s="8" customFormat="1" x14ac:dyDescent="0.35"/>
    <row r="76543" s="8" customFormat="1" x14ac:dyDescent="0.35"/>
    <row r="76544" s="8" customFormat="1" x14ac:dyDescent="0.35"/>
    <row r="76545" s="8" customFormat="1" x14ac:dyDescent="0.35"/>
    <row r="76546" s="8" customFormat="1" x14ac:dyDescent="0.35"/>
    <row r="76547" s="8" customFormat="1" x14ac:dyDescent="0.35"/>
    <row r="76548" s="8" customFormat="1" x14ac:dyDescent="0.35"/>
    <row r="76549" s="8" customFormat="1" x14ac:dyDescent="0.35"/>
    <row r="76550" s="8" customFormat="1" x14ac:dyDescent="0.35"/>
    <row r="76551" s="8" customFormat="1" x14ac:dyDescent="0.35"/>
    <row r="76552" s="8" customFormat="1" x14ac:dyDescent="0.35"/>
    <row r="76553" s="8" customFormat="1" x14ac:dyDescent="0.35"/>
    <row r="76554" s="8" customFormat="1" x14ac:dyDescent="0.35"/>
    <row r="76555" s="8" customFormat="1" x14ac:dyDescent="0.35"/>
    <row r="76556" s="8" customFormat="1" x14ac:dyDescent="0.35"/>
    <row r="76557" s="8" customFormat="1" x14ac:dyDescent="0.35"/>
    <row r="76558" s="8" customFormat="1" x14ac:dyDescent="0.35"/>
    <row r="76559" s="8" customFormat="1" x14ac:dyDescent="0.35"/>
    <row r="76560" s="8" customFormat="1" x14ac:dyDescent="0.35"/>
    <row r="76561" s="8" customFormat="1" x14ac:dyDescent="0.35"/>
    <row r="76562" s="8" customFormat="1" x14ac:dyDescent="0.35"/>
    <row r="76563" s="8" customFormat="1" x14ac:dyDescent="0.35"/>
    <row r="76564" s="8" customFormat="1" x14ac:dyDescent="0.35"/>
    <row r="76565" s="8" customFormat="1" x14ac:dyDescent="0.35"/>
    <row r="76566" s="8" customFormat="1" x14ac:dyDescent="0.35"/>
    <row r="76567" s="8" customFormat="1" x14ac:dyDescent="0.35"/>
    <row r="76568" s="8" customFormat="1" x14ac:dyDescent="0.35"/>
    <row r="76569" s="8" customFormat="1" x14ac:dyDescent="0.35"/>
    <row r="76570" s="8" customFormat="1" x14ac:dyDescent="0.35"/>
    <row r="76571" s="8" customFormat="1" x14ac:dyDescent="0.35"/>
    <row r="76572" s="8" customFormat="1" x14ac:dyDescent="0.35"/>
    <row r="76573" s="8" customFormat="1" x14ac:dyDescent="0.35"/>
    <row r="76574" s="8" customFormat="1" x14ac:dyDescent="0.35"/>
    <row r="76575" s="8" customFormat="1" x14ac:dyDescent="0.35"/>
    <row r="76576" s="8" customFormat="1" x14ac:dyDescent="0.35"/>
    <row r="76577" s="8" customFormat="1" x14ac:dyDescent="0.35"/>
    <row r="76578" s="8" customFormat="1" x14ac:dyDescent="0.35"/>
    <row r="76579" s="8" customFormat="1" x14ac:dyDescent="0.35"/>
    <row r="76580" s="8" customFormat="1" x14ac:dyDescent="0.35"/>
    <row r="76581" s="8" customFormat="1" x14ac:dyDescent="0.35"/>
    <row r="76582" s="8" customFormat="1" x14ac:dyDescent="0.35"/>
    <row r="76583" s="8" customFormat="1" x14ac:dyDescent="0.35"/>
    <row r="76584" s="8" customFormat="1" x14ac:dyDescent="0.35"/>
    <row r="76585" s="8" customFormat="1" x14ac:dyDescent="0.35"/>
    <row r="76586" s="8" customFormat="1" x14ac:dyDescent="0.35"/>
    <row r="76587" s="8" customFormat="1" x14ac:dyDescent="0.35"/>
    <row r="76588" s="8" customFormat="1" x14ac:dyDescent="0.35"/>
    <row r="76589" s="8" customFormat="1" x14ac:dyDescent="0.35"/>
    <row r="76590" s="8" customFormat="1" x14ac:dyDescent="0.35"/>
    <row r="76591" s="8" customFormat="1" x14ac:dyDescent="0.35"/>
    <row r="76592" s="8" customFormat="1" x14ac:dyDescent="0.35"/>
    <row r="76593" s="8" customFormat="1" x14ac:dyDescent="0.35"/>
    <row r="76594" s="8" customFormat="1" x14ac:dyDescent="0.35"/>
    <row r="76595" s="8" customFormat="1" x14ac:dyDescent="0.35"/>
    <row r="76596" s="8" customFormat="1" x14ac:dyDescent="0.35"/>
    <row r="76597" s="8" customFormat="1" x14ac:dyDescent="0.35"/>
    <row r="76598" s="8" customFormat="1" x14ac:dyDescent="0.35"/>
    <row r="76599" s="8" customFormat="1" x14ac:dyDescent="0.35"/>
    <row r="76600" s="8" customFormat="1" x14ac:dyDescent="0.35"/>
    <row r="76601" s="8" customFormat="1" x14ac:dyDescent="0.35"/>
    <row r="76602" s="8" customFormat="1" x14ac:dyDescent="0.35"/>
    <row r="76603" s="8" customFormat="1" x14ac:dyDescent="0.35"/>
    <row r="76604" s="8" customFormat="1" x14ac:dyDescent="0.35"/>
    <row r="76605" s="8" customFormat="1" x14ac:dyDescent="0.35"/>
    <row r="76606" s="8" customFormat="1" x14ac:dyDescent="0.35"/>
    <row r="76607" s="8" customFormat="1" x14ac:dyDescent="0.35"/>
    <row r="76608" s="8" customFormat="1" x14ac:dyDescent="0.35"/>
    <row r="76609" s="8" customFormat="1" x14ac:dyDescent="0.35"/>
    <row r="76610" s="8" customFormat="1" x14ac:dyDescent="0.35"/>
    <row r="76611" s="8" customFormat="1" x14ac:dyDescent="0.35"/>
    <row r="76612" s="8" customFormat="1" x14ac:dyDescent="0.35"/>
    <row r="76613" s="8" customFormat="1" x14ac:dyDescent="0.35"/>
    <row r="76614" s="8" customFormat="1" x14ac:dyDescent="0.35"/>
    <row r="76615" s="8" customFormat="1" x14ac:dyDescent="0.35"/>
    <row r="76616" s="8" customFormat="1" x14ac:dyDescent="0.35"/>
    <row r="76617" s="8" customFormat="1" x14ac:dyDescent="0.35"/>
    <row r="76618" s="8" customFormat="1" x14ac:dyDescent="0.35"/>
    <row r="76619" s="8" customFormat="1" x14ac:dyDescent="0.35"/>
    <row r="76620" s="8" customFormat="1" x14ac:dyDescent="0.35"/>
    <row r="76621" s="8" customFormat="1" x14ac:dyDescent="0.35"/>
    <row r="76622" s="8" customFormat="1" x14ac:dyDescent="0.35"/>
    <row r="76623" s="8" customFormat="1" x14ac:dyDescent="0.35"/>
    <row r="76624" s="8" customFormat="1" x14ac:dyDescent="0.35"/>
    <row r="76625" s="8" customFormat="1" x14ac:dyDescent="0.35"/>
    <row r="76626" s="8" customFormat="1" x14ac:dyDescent="0.35"/>
    <row r="76627" s="8" customFormat="1" x14ac:dyDescent="0.35"/>
    <row r="76628" s="8" customFormat="1" x14ac:dyDescent="0.35"/>
    <row r="76629" s="8" customFormat="1" x14ac:dyDescent="0.35"/>
    <row r="76630" s="8" customFormat="1" x14ac:dyDescent="0.35"/>
    <row r="76631" s="8" customFormat="1" x14ac:dyDescent="0.35"/>
    <row r="76632" s="8" customFormat="1" x14ac:dyDescent="0.35"/>
    <row r="76633" s="8" customFormat="1" x14ac:dyDescent="0.35"/>
    <row r="76634" s="8" customFormat="1" x14ac:dyDescent="0.35"/>
    <row r="76635" s="8" customFormat="1" x14ac:dyDescent="0.35"/>
    <row r="76636" s="8" customFormat="1" x14ac:dyDescent="0.35"/>
    <row r="76637" s="8" customFormat="1" x14ac:dyDescent="0.35"/>
    <row r="76638" s="8" customFormat="1" x14ac:dyDescent="0.35"/>
    <row r="76639" s="8" customFormat="1" x14ac:dyDescent="0.35"/>
    <row r="76640" s="8" customFormat="1" x14ac:dyDescent="0.35"/>
    <row r="76641" s="8" customFormat="1" x14ac:dyDescent="0.35"/>
    <row r="76642" s="8" customFormat="1" x14ac:dyDescent="0.35"/>
    <row r="76643" s="8" customFormat="1" x14ac:dyDescent="0.35"/>
    <row r="76644" s="8" customFormat="1" x14ac:dyDescent="0.35"/>
    <row r="76645" s="8" customFormat="1" x14ac:dyDescent="0.35"/>
    <row r="76646" s="8" customFormat="1" x14ac:dyDescent="0.35"/>
    <row r="76647" s="8" customFormat="1" x14ac:dyDescent="0.35"/>
    <row r="76648" s="8" customFormat="1" x14ac:dyDescent="0.35"/>
    <row r="76649" s="8" customFormat="1" x14ac:dyDescent="0.35"/>
    <row r="76650" s="8" customFormat="1" x14ac:dyDescent="0.35"/>
    <row r="76651" s="8" customFormat="1" x14ac:dyDescent="0.35"/>
    <row r="76652" s="8" customFormat="1" x14ac:dyDescent="0.35"/>
    <row r="76653" s="8" customFormat="1" x14ac:dyDescent="0.35"/>
    <row r="76654" s="8" customFormat="1" x14ac:dyDescent="0.35"/>
    <row r="76655" s="8" customFormat="1" x14ac:dyDescent="0.35"/>
    <row r="76656" s="8" customFormat="1" x14ac:dyDescent="0.35"/>
    <row r="76657" s="8" customFormat="1" x14ac:dyDescent="0.35"/>
    <row r="76658" s="8" customFormat="1" x14ac:dyDescent="0.35"/>
    <row r="76659" s="8" customFormat="1" x14ac:dyDescent="0.35"/>
    <row r="76660" s="8" customFormat="1" x14ac:dyDescent="0.35"/>
    <row r="76661" s="8" customFormat="1" x14ac:dyDescent="0.35"/>
    <row r="76662" s="8" customFormat="1" x14ac:dyDescent="0.35"/>
    <row r="76663" s="8" customFormat="1" x14ac:dyDescent="0.35"/>
    <row r="76664" s="8" customFormat="1" x14ac:dyDescent="0.35"/>
    <row r="76665" s="8" customFormat="1" x14ac:dyDescent="0.35"/>
    <row r="76666" s="8" customFormat="1" x14ac:dyDescent="0.35"/>
    <row r="76667" s="8" customFormat="1" x14ac:dyDescent="0.35"/>
    <row r="76668" s="8" customFormat="1" x14ac:dyDescent="0.35"/>
    <row r="76669" s="8" customFormat="1" x14ac:dyDescent="0.35"/>
    <row r="76670" s="8" customFormat="1" x14ac:dyDescent="0.35"/>
    <row r="76671" s="8" customFormat="1" x14ac:dyDescent="0.35"/>
    <row r="76672" s="8" customFormat="1" x14ac:dyDescent="0.35"/>
    <row r="76673" s="8" customFormat="1" x14ac:dyDescent="0.35"/>
    <row r="76674" s="8" customFormat="1" x14ac:dyDescent="0.35"/>
    <row r="76675" s="8" customFormat="1" x14ac:dyDescent="0.35"/>
    <row r="76676" s="8" customFormat="1" x14ac:dyDescent="0.35"/>
    <row r="76677" s="8" customFormat="1" x14ac:dyDescent="0.35"/>
    <row r="76678" s="8" customFormat="1" x14ac:dyDescent="0.35"/>
    <row r="76679" s="8" customFormat="1" x14ac:dyDescent="0.35"/>
    <row r="76680" s="8" customFormat="1" x14ac:dyDescent="0.35"/>
    <row r="76681" s="8" customFormat="1" x14ac:dyDescent="0.35"/>
    <row r="76682" s="8" customFormat="1" x14ac:dyDescent="0.35"/>
    <row r="76683" s="8" customFormat="1" x14ac:dyDescent="0.35"/>
    <row r="76684" s="8" customFormat="1" x14ac:dyDescent="0.35"/>
    <row r="76685" s="8" customFormat="1" x14ac:dyDescent="0.35"/>
    <row r="76686" s="8" customFormat="1" x14ac:dyDescent="0.35"/>
    <row r="76687" s="8" customFormat="1" x14ac:dyDescent="0.35"/>
    <row r="76688" s="8" customFormat="1" x14ac:dyDescent="0.35"/>
    <row r="76689" s="8" customFormat="1" x14ac:dyDescent="0.35"/>
    <row r="76690" s="8" customFormat="1" x14ac:dyDescent="0.35"/>
    <row r="76691" s="8" customFormat="1" x14ac:dyDescent="0.35"/>
    <row r="76692" s="8" customFormat="1" x14ac:dyDescent="0.35"/>
    <row r="76693" s="8" customFormat="1" x14ac:dyDescent="0.35"/>
    <row r="76694" s="8" customFormat="1" x14ac:dyDescent="0.35"/>
    <row r="76695" s="8" customFormat="1" x14ac:dyDescent="0.35"/>
    <row r="76696" s="8" customFormat="1" x14ac:dyDescent="0.35"/>
    <row r="76697" s="8" customFormat="1" x14ac:dyDescent="0.35"/>
    <row r="76698" s="8" customFormat="1" x14ac:dyDescent="0.35"/>
    <row r="76699" s="8" customFormat="1" x14ac:dyDescent="0.35"/>
    <row r="76700" s="8" customFormat="1" x14ac:dyDescent="0.35"/>
    <row r="76701" s="8" customFormat="1" x14ac:dyDescent="0.35"/>
    <row r="76702" s="8" customFormat="1" x14ac:dyDescent="0.35"/>
    <row r="76703" s="8" customFormat="1" x14ac:dyDescent="0.35"/>
    <row r="76704" s="8" customFormat="1" x14ac:dyDescent="0.35"/>
    <row r="76705" s="8" customFormat="1" x14ac:dyDescent="0.35"/>
    <row r="76706" s="8" customFormat="1" x14ac:dyDescent="0.35"/>
    <row r="76707" s="8" customFormat="1" x14ac:dyDescent="0.35"/>
    <row r="76708" s="8" customFormat="1" x14ac:dyDescent="0.35"/>
    <row r="76709" s="8" customFormat="1" x14ac:dyDescent="0.35"/>
    <row r="76710" s="8" customFormat="1" x14ac:dyDescent="0.35"/>
    <row r="76711" s="8" customFormat="1" x14ac:dyDescent="0.35"/>
    <row r="76712" s="8" customFormat="1" x14ac:dyDescent="0.35"/>
    <row r="76713" s="8" customFormat="1" x14ac:dyDescent="0.35"/>
    <row r="76714" s="8" customFormat="1" x14ac:dyDescent="0.35"/>
    <row r="76715" s="8" customFormat="1" x14ac:dyDescent="0.35"/>
    <row r="76716" s="8" customFormat="1" x14ac:dyDescent="0.35"/>
    <row r="76717" s="8" customFormat="1" x14ac:dyDescent="0.35"/>
    <row r="76718" s="8" customFormat="1" x14ac:dyDescent="0.35"/>
    <row r="76719" s="8" customFormat="1" x14ac:dyDescent="0.35"/>
    <row r="76720" s="8" customFormat="1" x14ac:dyDescent="0.35"/>
    <row r="76721" s="8" customFormat="1" x14ac:dyDescent="0.35"/>
    <row r="76722" s="8" customFormat="1" x14ac:dyDescent="0.35"/>
    <row r="76723" s="8" customFormat="1" x14ac:dyDescent="0.35"/>
    <row r="76724" s="8" customFormat="1" x14ac:dyDescent="0.35"/>
    <row r="76725" s="8" customFormat="1" x14ac:dyDescent="0.35"/>
    <row r="76726" s="8" customFormat="1" x14ac:dyDescent="0.35"/>
    <row r="76727" s="8" customFormat="1" x14ac:dyDescent="0.35"/>
    <row r="76728" s="8" customFormat="1" x14ac:dyDescent="0.35"/>
    <row r="76729" s="8" customFormat="1" x14ac:dyDescent="0.35"/>
    <row r="76730" s="8" customFormat="1" x14ac:dyDescent="0.35"/>
    <row r="76731" s="8" customFormat="1" x14ac:dyDescent="0.35"/>
    <row r="76732" s="8" customFormat="1" x14ac:dyDescent="0.35"/>
    <row r="76733" s="8" customFormat="1" x14ac:dyDescent="0.35"/>
    <row r="76734" s="8" customFormat="1" x14ac:dyDescent="0.35"/>
    <row r="76735" s="8" customFormat="1" x14ac:dyDescent="0.35"/>
    <row r="76736" s="8" customFormat="1" x14ac:dyDescent="0.35"/>
    <row r="76737" s="8" customFormat="1" x14ac:dyDescent="0.35"/>
    <row r="76738" s="8" customFormat="1" x14ac:dyDescent="0.35"/>
    <row r="76739" s="8" customFormat="1" x14ac:dyDescent="0.35"/>
    <row r="76740" s="8" customFormat="1" x14ac:dyDescent="0.35"/>
    <row r="76741" s="8" customFormat="1" x14ac:dyDescent="0.35"/>
    <row r="76742" s="8" customFormat="1" x14ac:dyDescent="0.35"/>
    <row r="76743" s="8" customFormat="1" x14ac:dyDescent="0.35"/>
    <row r="76744" s="8" customFormat="1" x14ac:dyDescent="0.35"/>
    <row r="76745" s="8" customFormat="1" x14ac:dyDescent="0.35"/>
    <row r="76746" s="8" customFormat="1" x14ac:dyDescent="0.35"/>
    <row r="76747" s="8" customFormat="1" x14ac:dyDescent="0.35"/>
    <row r="76748" s="8" customFormat="1" x14ac:dyDescent="0.35"/>
    <row r="76749" s="8" customFormat="1" x14ac:dyDescent="0.35"/>
    <row r="76750" s="8" customFormat="1" x14ac:dyDescent="0.35"/>
    <row r="76751" s="8" customFormat="1" x14ac:dyDescent="0.35"/>
    <row r="76752" s="8" customFormat="1" x14ac:dyDescent="0.35"/>
    <row r="76753" s="8" customFormat="1" x14ac:dyDescent="0.35"/>
    <row r="76754" s="8" customFormat="1" x14ac:dyDescent="0.35"/>
    <row r="76755" s="8" customFormat="1" x14ac:dyDescent="0.35"/>
    <row r="76756" s="8" customFormat="1" x14ac:dyDescent="0.35"/>
    <row r="76757" s="8" customFormat="1" x14ac:dyDescent="0.35"/>
    <row r="76758" s="8" customFormat="1" x14ac:dyDescent="0.35"/>
    <row r="76759" s="8" customFormat="1" x14ac:dyDescent="0.35"/>
    <row r="76760" s="8" customFormat="1" x14ac:dyDescent="0.35"/>
    <row r="76761" s="8" customFormat="1" x14ac:dyDescent="0.35"/>
    <row r="76762" s="8" customFormat="1" x14ac:dyDescent="0.35"/>
    <row r="76763" s="8" customFormat="1" x14ac:dyDescent="0.35"/>
    <row r="76764" s="8" customFormat="1" x14ac:dyDescent="0.35"/>
    <row r="76765" s="8" customFormat="1" x14ac:dyDescent="0.35"/>
    <row r="76766" s="8" customFormat="1" x14ac:dyDescent="0.35"/>
    <row r="76767" s="8" customFormat="1" x14ac:dyDescent="0.35"/>
    <row r="76768" s="8" customFormat="1" x14ac:dyDescent="0.35"/>
    <row r="76769" s="8" customFormat="1" x14ac:dyDescent="0.35"/>
    <row r="76770" s="8" customFormat="1" x14ac:dyDescent="0.35"/>
    <row r="76771" s="8" customFormat="1" x14ac:dyDescent="0.35"/>
    <row r="76772" s="8" customFormat="1" x14ac:dyDescent="0.35"/>
    <row r="76773" s="8" customFormat="1" x14ac:dyDescent="0.35"/>
    <row r="76774" s="8" customFormat="1" x14ac:dyDescent="0.35"/>
    <row r="76775" s="8" customFormat="1" x14ac:dyDescent="0.35"/>
    <row r="76776" s="8" customFormat="1" x14ac:dyDescent="0.35"/>
    <row r="76777" s="8" customFormat="1" x14ac:dyDescent="0.35"/>
    <row r="76778" s="8" customFormat="1" x14ac:dyDescent="0.35"/>
    <row r="76779" s="8" customFormat="1" x14ac:dyDescent="0.35"/>
    <row r="76780" s="8" customFormat="1" x14ac:dyDescent="0.35"/>
    <row r="76781" s="8" customFormat="1" x14ac:dyDescent="0.35"/>
    <row r="76782" s="8" customFormat="1" x14ac:dyDescent="0.35"/>
    <row r="76783" s="8" customFormat="1" x14ac:dyDescent="0.35"/>
    <row r="76784" s="8" customFormat="1" x14ac:dyDescent="0.35"/>
    <row r="76785" s="8" customFormat="1" x14ac:dyDescent="0.35"/>
    <row r="76786" s="8" customFormat="1" x14ac:dyDescent="0.35"/>
    <row r="76787" s="8" customFormat="1" x14ac:dyDescent="0.35"/>
    <row r="76788" s="8" customFormat="1" x14ac:dyDescent="0.35"/>
    <row r="76789" s="8" customFormat="1" x14ac:dyDescent="0.35"/>
    <row r="76790" s="8" customFormat="1" x14ac:dyDescent="0.35"/>
    <row r="76791" s="8" customFormat="1" x14ac:dyDescent="0.35"/>
    <row r="76792" s="8" customFormat="1" x14ac:dyDescent="0.35"/>
    <row r="76793" s="8" customFormat="1" x14ac:dyDescent="0.35"/>
    <row r="76794" s="8" customFormat="1" x14ac:dyDescent="0.35"/>
    <row r="76795" s="8" customFormat="1" x14ac:dyDescent="0.35"/>
    <row r="76796" s="8" customFormat="1" x14ac:dyDescent="0.35"/>
    <row r="76797" s="8" customFormat="1" x14ac:dyDescent="0.35"/>
    <row r="76798" s="8" customFormat="1" x14ac:dyDescent="0.35"/>
    <row r="76799" s="8" customFormat="1" x14ac:dyDescent="0.35"/>
    <row r="76800" s="8" customFormat="1" x14ac:dyDescent="0.35"/>
    <row r="76801" s="8" customFormat="1" x14ac:dyDescent="0.35"/>
    <row r="76802" s="8" customFormat="1" x14ac:dyDescent="0.35"/>
    <row r="76803" s="8" customFormat="1" x14ac:dyDescent="0.35"/>
    <row r="76804" s="8" customFormat="1" x14ac:dyDescent="0.35"/>
    <row r="76805" s="8" customFormat="1" x14ac:dyDescent="0.35"/>
    <row r="76806" s="8" customFormat="1" x14ac:dyDescent="0.35"/>
    <row r="76807" s="8" customFormat="1" x14ac:dyDescent="0.35"/>
    <row r="76808" s="8" customFormat="1" x14ac:dyDescent="0.35"/>
    <row r="76809" s="8" customFormat="1" x14ac:dyDescent="0.35"/>
    <row r="76810" s="8" customFormat="1" x14ac:dyDescent="0.35"/>
    <row r="76811" s="8" customFormat="1" x14ac:dyDescent="0.35"/>
    <row r="76812" s="8" customFormat="1" x14ac:dyDescent="0.35"/>
    <row r="76813" s="8" customFormat="1" x14ac:dyDescent="0.35"/>
    <row r="76814" s="8" customFormat="1" x14ac:dyDescent="0.35"/>
    <row r="76815" s="8" customFormat="1" x14ac:dyDescent="0.35"/>
    <row r="76816" s="8" customFormat="1" x14ac:dyDescent="0.35"/>
    <row r="76817" s="8" customFormat="1" x14ac:dyDescent="0.35"/>
    <row r="76818" s="8" customFormat="1" x14ac:dyDescent="0.35"/>
    <row r="76819" s="8" customFormat="1" x14ac:dyDescent="0.35"/>
    <row r="76820" s="8" customFormat="1" x14ac:dyDescent="0.35"/>
    <row r="76821" s="8" customFormat="1" x14ac:dyDescent="0.35"/>
    <row r="76822" s="8" customFormat="1" x14ac:dyDescent="0.35"/>
    <row r="76823" s="8" customFormat="1" x14ac:dyDescent="0.35"/>
    <row r="76824" s="8" customFormat="1" x14ac:dyDescent="0.35"/>
    <row r="76825" s="8" customFormat="1" x14ac:dyDescent="0.35"/>
    <row r="76826" s="8" customFormat="1" x14ac:dyDescent="0.35"/>
    <row r="76827" s="8" customFormat="1" x14ac:dyDescent="0.35"/>
    <row r="76828" s="8" customFormat="1" x14ac:dyDescent="0.35"/>
    <row r="76829" s="8" customFormat="1" x14ac:dyDescent="0.35"/>
    <row r="76830" s="8" customFormat="1" x14ac:dyDescent="0.35"/>
    <row r="76831" s="8" customFormat="1" x14ac:dyDescent="0.35"/>
    <row r="76832" s="8" customFormat="1" x14ac:dyDescent="0.35"/>
    <row r="76833" s="8" customFormat="1" x14ac:dyDescent="0.35"/>
    <row r="76834" s="8" customFormat="1" x14ac:dyDescent="0.35"/>
    <row r="76835" s="8" customFormat="1" x14ac:dyDescent="0.35"/>
    <row r="76836" s="8" customFormat="1" x14ac:dyDescent="0.35"/>
    <row r="76837" s="8" customFormat="1" x14ac:dyDescent="0.35"/>
    <row r="76838" s="8" customFormat="1" x14ac:dyDescent="0.35"/>
    <row r="76839" s="8" customFormat="1" x14ac:dyDescent="0.35"/>
    <row r="76840" s="8" customFormat="1" x14ac:dyDescent="0.35"/>
    <row r="76841" s="8" customFormat="1" x14ac:dyDescent="0.35"/>
    <row r="76842" s="8" customFormat="1" x14ac:dyDescent="0.35"/>
    <row r="76843" s="8" customFormat="1" x14ac:dyDescent="0.35"/>
    <row r="76844" s="8" customFormat="1" x14ac:dyDescent="0.35"/>
    <row r="76845" s="8" customFormat="1" x14ac:dyDescent="0.35"/>
    <row r="76846" s="8" customFormat="1" x14ac:dyDescent="0.35"/>
    <row r="76847" s="8" customFormat="1" x14ac:dyDescent="0.35"/>
    <row r="76848" s="8" customFormat="1" x14ac:dyDescent="0.35"/>
    <row r="76849" s="8" customFormat="1" x14ac:dyDescent="0.35"/>
    <row r="76850" s="8" customFormat="1" x14ac:dyDescent="0.35"/>
    <row r="76851" s="8" customFormat="1" x14ac:dyDescent="0.35"/>
    <row r="76852" s="8" customFormat="1" x14ac:dyDescent="0.35"/>
    <row r="76853" s="8" customFormat="1" x14ac:dyDescent="0.35"/>
    <row r="76854" s="8" customFormat="1" x14ac:dyDescent="0.35"/>
    <row r="76855" s="8" customFormat="1" x14ac:dyDescent="0.35"/>
    <row r="76856" s="8" customFormat="1" x14ac:dyDescent="0.35"/>
    <row r="76857" s="8" customFormat="1" x14ac:dyDescent="0.35"/>
    <row r="76858" s="8" customFormat="1" x14ac:dyDescent="0.35"/>
    <row r="76859" s="8" customFormat="1" x14ac:dyDescent="0.35"/>
    <row r="76860" s="8" customFormat="1" x14ac:dyDescent="0.35"/>
    <row r="76861" s="8" customFormat="1" x14ac:dyDescent="0.35"/>
    <row r="76862" s="8" customFormat="1" x14ac:dyDescent="0.35"/>
    <row r="76863" s="8" customFormat="1" x14ac:dyDescent="0.35"/>
    <row r="76864" s="8" customFormat="1" x14ac:dyDescent="0.35"/>
    <row r="76865" s="8" customFormat="1" x14ac:dyDescent="0.35"/>
    <row r="76866" s="8" customFormat="1" x14ac:dyDescent="0.35"/>
    <row r="76867" s="8" customFormat="1" x14ac:dyDescent="0.35"/>
    <row r="76868" s="8" customFormat="1" x14ac:dyDescent="0.35"/>
    <row r="76869" s="8" customFormat="1" x14ac:dyDescent="0.35"/>
    <row r="76870" s="8" customFormat="1" x14ac:dyDescent="0.35"/>
    <row r="76871" s="8" customFormat="1" x14ac:dyDescent="0.35"/>
    <row r="76872" s="8" customFormat="1" x14ac:dyDescent="0.35"/>
    <row r="76873" s="8" customFormat="1" x14ac:dyDescent="0.35"/>
    <row r="76874" s="8" customFormat="1" x14ac:dyDescent="0.35"/>
    <row r="76875" s="8" customFormat="1" x14ac:dyDescent="0.35"/>
    <row r="76876" s="8" customFormat="1" x14ac:dyDescent="0.35"/>
    <row r="76877" s="8" customFormat="1" x14ac:dyDescent="0.35"/>
    <row r="76878" s="8" customFormat="1" x14ac:dyDescent="0.35"/>
    <row r="76879" s="8" customFormat="1" x14ac:dyDescent="0.35"/>
    <row r="76880" s="8" customFormat="1" x14ac:dyDescent="0.35"/>
    <row r="76881" s="8" customFormat="1" x14ac:dyDescent="0.35"/>
    <row r="76882" s="8" customFormat="1" x14ac:dyDescent="0.35"/>
    <row r="76883" s="8" customFormat="1" x14ac:dyDescent="0.35"/>
    <row r="76884" s="8" customFormat="1" x14ac:dyDescent="0.35"/>
    <row r="76885" s="8" customFormat="1" x14ac:dyDescent="0.35"/>
    <row r="76886" s="8" customFormat="1" x14ac:dyDescent="0.35"/>
    <row r="76887" s="8" customFormat="1" x14ac:dyDescent="0.35"/>
    <row r="76888" s="8" customFormat="1" x14ac:dyDescent="0.35"/>
    <row r="76889" s="8" customFormat="1" x14ac:dyDescent="0.35"/>
    <row r="76890" s="8" customFormat="1" x14ac:dyDescent="0.35"/>
    <row r="76891" s="8" customFormat="1" x14ac:dyDescent="0.35"/>
    <row r="76892" s="8" customFormat="1" x14ac:dyDescent="0.35"/>
    <row r="76893" s="8" customFormat="1" x14ac:dyDescent="0.35"/>
    <row r="76894" s="8" customFormat="1" x14ac:dyDescent="0.35"/>
    <row r="76895" s="8" customFormat="1" x14ac:dyDescent="0.35"/>
    <row r="76896" s="8" customFormat="1" x14ac:dyDescent="0.35"/>
    <row r="76897" s="8" customFormat="1" x14ac:dyDescent="0.35"/>
    <row r="76898" s="8" customFormat="1" x14ac:dyDescent="0.35"/>
    <row r="76899" s="8" customFormat="1" x14ac:dyDescent="0.35"/>
    <row r="76900" s="8" customFormat="1" x14ac:dyDescent="0.35"/>
    <row r="76901" s="8" customFormat="1" x14ac:dyDescent="0.35"/>
    <row r="76902" s="8" customFormat="1" x14ac:dyDescent="0.35"/>
    <row r="76903" s="8" customFormat="1" x14ac:dyDescent="0.35"/>
    <row r="76904" s="8" customFormat="1" x14ac:dyDescent="0.35"/>
    <row r="76905" s="8" customFormat="1" x14ac:dyDescent="0.35"/>
    <row r="76906" s="8" customFormat="1" x14ac:dyDescent="0.35"/>
    <row r="76907" s="8" customFormat="1" x14ac:dyDescent="0.35"/>
    <row r="76908" s="8" customFormat="1" x14ac:dyDescent="0.35"/>
    <row r="76909" s="8" customFormat="1" x14ac:dyDescent="0.35"/>
    <row r="76910" s="8" customFormat="1" x14ac:dyDescent="0.35"/>
    <row r="76911" s="8" customFormat="1" x14ac:dyDescent="0.35"/>
    <row r="76912" s="8" customFormat="1" x14ac:dyDescent="0.35"/>
    <row r="76913" s="8" customFormat="1" x14ac:dyDescent="0.35"/>
    <row r="76914" s="8" customFormat="1" x14ac:dyDescent="0.35"/>
    <row r="76915" s="8" customFormat="1" x14ac:dyDescent="0.35"/>
    <row r="76916" s="8" customFormat="1" x14ac:dyDescent="0.35"/>
    <row r="76917" s="8" customFormat="1" x14ac:dyDescent="0.35"/>
    <row r="76918" s="8" customFormat="1" x14ac:dyDescent="0.35"/>
    <row r="76919" s="8" customFormat="1" x14ac:dyDescent="0.35"/>
    <row r="76920" s="8" customFormat="1" x14ac:dyDescent="0.35"/>
    <row r="76921" s="8" customFormat="1" x14ac:dyDescent="0.35"/>
    <row r="76922" s="8" customFormat="1" x14ac:dyDescent="0.35"/>
    <row r="76923" s="8" customFormat="1" x14ac:dyDescent="0.35"/>
    <row r="76924" s="8" customFormat="1" x14ac:dyDescent="0.35"/>
    <row r="76925" s="8" customFormat="1" x14ac:dyDescent="0.35"/>
    <row r="76926" s="8" customFormat="1" x14ac:dyDescent="0.35"/>
    <row r="76927" s="8" customFormat="1" x14ac:dyDescent="0.35"/>
    <row r="76928" s="8" customFormat="1" x14ac:dyDescent="0.35"/>
    <row r="76929" s="8" customFormat="1" x14ac:dyDescent="0.35"/>
    <row r="76930" s="8" customFormat="1" x14ac:dyDescent="0.35"/>
    <row r="76931" s="8" customFormat="1" x14ac:dyDescent="0.35"/>
    <row r="76932" s="8" customFormat="1" x14ac:dyDescent="0.35"/>
    <row r="76933" s="8" customFormat="1" x14ac:dyDescent="0.35"/>
    <row r="76934" s="8" customFormat="1" x14ac:dyDescent="0.35"/>
    <row r="76935" s="8" customFormat="1" x14ac:dyDescent="0.35"/>
    <row r="76936" s="8" customFormat="1" x14ac:dyDescent="0.35"/>
    <row r="76937" s="8" customFormat="1" x14ac:dyDescent="0.35"/>
    <row r="76938" s="8" customFormat="1" x14ac:dyDescent="0.35"/>
    <row r="76939" s="8" customFormat="1" x14ac:dyDescent="0.35"/>
    <row r="76940" s="8" customFormat="1" x14ac:dyDescent="0.35"/>
    <row r="76941" s="8" customFormat="1" x14ac:dyDescent="0.35"/>
    <row r="76942" s="8" customFormat="1" x14ac:dyDescent="0.35"/>
    <row r="76943" s="8" customFormat="1" x14ac:dyDescent="0.35"/>
    <row r="76944" s="8" customFormat="1" x14ac:dyDescent="0.35"/>
    <row r="76945" s="8" customFormat="1" x14ac:dyDescent="0.35"/>
    <row r="76946" s="8" customFormat="1" x14ac:dyDescent="0.35"/>
    <row r="76947" s="8" customFormat="1" x14ac:dyDescent="0.35"/>
    <row r="76948" s="8" customFormat="1" x14ac:dyDescent="0.35"/>
    <row r="76949" s="8" customFormat="1" x14ac:dyDescent="0.35"/>
    <row r="76950" s="8" customFormat="1" x14ac:dyDescent="0.35"/>
    <row r="76951" s="8" customFormat="1" x14ac:dyDescent="0.35"/>
    <row r="76952" s="8" customFormat="1" x14ac:dyDescent="0.35"/>
    <row r="76953" s="8" customFormat="1" x14ac:dyDescent="0.35"/>
    <row r="76954" s="8" customFormat="1" x14ac:dyDescent="0.35"/>
    <row r="76955" s="8" customFormat="1" x14ac:dyDescent="0.35"/>
    <row r="76956" s="8" customFormat="1" x14ac:dyDescent="0.35"/>
    <row r="76957" s="8" customFormat="1" x14ac:dyDescent="0.35"/>
    <row r="76958" s="8" customFormat="1" x14ac:dyDescent="0.35"/>
    <row r="76959" s="8" customFormat="1" x14ac:dyDescent="0.35"/>
    <row r="76960" s="8" customFormat="1" x14ac:dyDescent="0.35"/>
    <row r="76961" s="8" customFormat="1" x14ac:dyDescent="0.35"/>
    <row r="76962" s="8" customFormat="1" x14ac:dyDescent="0.35"/>
    <row r="76963" s="8" customFormat="1" x14ac:dyDescent="0.35"/>
    <row r="76964" s="8" customFormat="1" x14ac:dyDescent="0.35"/>
    <row r="76965" s="8" customFormat="1" x14ac:dyDescent="0.35"/>
    <row r="76966" s="8" customFormat="1" x14ac:dyDescent="0.35"/>
    <row r="76967" s="8" customFormat="1" x14ac:dyDescent="0.35"/>
    <row r="76968" s="8" customFormat="1" x14ac:dyDescent="0.35"/>
    <row r="76969" s="8" customFormat="1" x14ac:dyDescent="0.35"/>
    <row r="76970" s="8" customFormat="1" x14ac:dyDescent="0.35"/>
    <row r="76971" s="8" customFormat="1" x14ac:dyDescent="0.35"/>
    <row r="76972" s="8" customFormat="1" x14ac:dyDescent="0.35"/>
    <row r="76973" s="8" customFormat="1" x14ac:dyDescent="0.35"/>
    <row r="76974" s="8" customFormat="1" x14ac:dyDescent="0.35"/>
    <row r="76975" s="8" customFormat="1" x14ac:dyDescent="0.35"/>
    <row r="76976" s="8" customFormat="1" x14ac:dyDescent="0.35"/>
    <row r="76977" s="8" customFormat="1" x14ac:dyDescent="0.35"/>
    <row r="76978" s="8" customFormat="1" x14ac:dyDescent="0.35"/>
    <row r="76979" s="8" customFormat="1" x14ac:dyDescent="0.35"/>
    <row r="76980" s="8" customFormat="1" x14ac:dyDescent="0.35"/>
    <row r="76981" s="8" customFormat="1" x14ac:dyDescent="0.35"/>
    <row r="76982" s="8" customFormat="1" x14ac:dyDescent="0.35"/>
    <row r="76983" s="8" customFormat="1" x14ac:dyDescent="0.35"/>
    <row r="76984" s="8" customFormat="1" x14ac:dyDescent="0.35"/>
    <row r="76985" s="8" customFormat="1" x14ac:dyDescent="0.35"/>
    <row r="76986" s="8" customFormat="1" x14ac:dyDescent="0.35"/>
    <row r="76987" s="8" customFormat="1" x14ac:dyDescent="0.35"/>
    <row r="76988" s="8" customFormat="1" x14ac:dyDescent="0.35"/>
    <row r="76989" s="8" customFormat="1" x14ac:dyDescent="0.35"/>
    <row r="76990" s="8" customFormat="1" x14ac:dyDescent="0.35"/>
    <row r="76991" s="8" customFormat="1" x14ac:dyDescent="0.35"/>
    <row r="76992" s="8" customFormat="1" x14ac:dyDescent="0.35"/>
    <row r="76993" s="8" customFormat="1" x14ac:dyDescent="0.35"/>
    <row r="76994" s="8" customFormat="1" x14ac:dyDescent="0.35"/>
    <row r="76995" s="8" customFormat="1" x14ac:dyDescent="0.35"/>
    <row r="76996" s="8" customFormat="1" x14ac:dyDescent="0.35"/>
    <row r="76997" s="8" customFormat="1" x14ac:dyDescent="0.35"/>
    <row r="76998" s="8" customFormat="1" x14ac:dyDescent="0.35"/>
    <row r="76999" s="8" customFormat="1" x14ac:dyDescent="0.35"/>
    <row r="77000" s="8" customFormat="1" x14ac:dyDescent="0.35"/>
    <row r="77001" s="8" customFormat="1" x14ac:dyDescent="0.35"/>
    <row r="77002" s="8" customFormat="1" x14ac:dyDescent="0.35"/>
    <row r="77003" s="8" customFormat="1" x14ac:dyDescent="0.35"/>
    <row r="77004" s="8" customFormat="1" x14ac:dyDescent="0.35"/>
    <row r="77005" s="8" customFormat="1" x14ac:dyDescent="0.35"/>
    <row r="77006" s="8" customFormat="1" x14ac:dyDescent="0.35"/>
    <row r="77007" s="8" customFormat="1" x14ac:dyDescent="0.35"/>
    <row r="77008" s="8" customFormat="1" x14ac:dyDescent="0.35"/>
    <row r="77009" s="8" customFormat="1" x14ac:dyDescent="0.35"/>
    <row r="77010" s="8" customFormat="1" x14ac:dyDescent="0.35"/>
    <row r="77011" s="8" customFormat="1" x14ac:dyDescent="0.35"/>
    <row r="77012" s="8" customFormat="1" x14ac:dyDescent="0.35"/>
    <row r="77013" s="8" customFormat="1" x14ac:dyDescent="0.35"/>
    <row r="77014" s="8" customFormat="1" x14ac:dyDescent="0.35"/>
    <row r="77015" s="8" customFormat="1" x14ac:dyDescent="0.35"/>
    <row r="77016" s="8" customFormat="1" x14ac:dyDescent="0.35"/>
    <row r="77017" s="8" customFormat="1" x14ac:dyDescent="0.35"/>
    <row r="77018" s="8" customFormat="1" x14ac:dyDescent="0.35"/>
    <row r="77019" s="8" customFormat="1" x14ac:dyDescent="0.35"/>
    <row r="77020" s="8" customFormat="1" x14ac:dyDescent="0.35"/>
    <row r="77021" s="8" customFormat="1" x14ac:dyDescent="0.35"/>
    <row r="77022" s="8" customFormat="1" x14ac:dyDescent="0.35"/>
    <row r="77023" s="8" customFormat="1" x14ac:dyDescent="0.35"/>
    <row r="77024" s="8" customFormat="1" x14ac:dyDescent="0.35"/>
    <row r="77025" s="8" customFormat="1" x14ac:dyDescent="0.35"/>
    <row r="77026" s="8" customFormat="1" x14ac:dyDescent="0.35"/>
    <row r="77027" s="8" customFormat="1" x14ac:dyDescent="0.35"/>
    <row r="77028" s="8" customFormat="1" x14ac:dyDescent="0.35"/>
    <row r="77029" s="8" customFormat="1" x14ac:dyDescent="0.35"/>
    <row r="77030" s="8" customFormat="1" x14ac:dyDescent="0.35"/>
    <row r="77031" s="8" customFormat="1" x14ac:dyDescent="0.35"/>
    <row r="77032" s="8" customFormat="1" x14ac:dyDescent="0.35"/>
    <row r="77033" s="8" customFormat="1" x14ac:dyDescent="0.35"/>
    <row r="77034" s="8" customFormat="1" x14ac:dyDescent="0.35"/>
    <row r="77035" s="8" customFormat="1" x14ac:dyDescent="0.35"/>
    <row r="77036" s="8" customFormat="1" x14ac:dyDescent="0.35"/>
    <row r="77037" s="8" customFormat="1" x14ac:dyDescent="0.35"/>
    <row r="77038" s="8" customFormat="1" x14ac:dyDescent="0.35"/>
    <row r="77039" s="8" customFormat="1" x14ac:dyDescent="0.35"/>
    <row r="77040" s="8" customFormat="1" x14ac:dyDescent="0.35"/>
    <row r="77041" s="8" customFormat="1" x14ac:dyDescent="0.35"/>
    <row r="77042" s="8" customFormat="1" x14ac:dyDescent="0.35"/>
    <row r="77043" s="8" customFormat="1" x14ac:dyDescent="0.35"/>
    <row r="77044" s="8" customFormat="1" x14ac:dyDescent="0.35"/>
    <row r="77045" s="8" customFormat="1" x14ac:dyDescent="0.35"/>
    <row r="77046" s="8" customFormat="1" x14ac:dyDescent="0.35"/>
    <row r="77047" s="8" customFormat="1" x14ac:dyDescent="0.35"/>
    <row r="77048" s="8" customFormat="1" x14ac:dyDescent="0.35"/>
    <row r="77049" s="8" customFormat="1" x14ac:dyDescent="0.35"/>
    <row r="77050" s="8" customFormat="1" x14ac:dyDescent="0.35"/>
    <row r="77051" s="8" customFormat="1" x14ac:dyDescent="0.35"/>
    <row r="77052" s="8" customFormat="1" x14ac:dyDescent="0.35"/>
    <row r="77053" s="8" customFormat="1" x14ac:dyDescent="0.35"/>
    <row r="77054" s="8" customFormat="1" x14ac:dyDescent="0.35"/>
    <row r="77055" s="8" customFormat="1" x14ac:dyDescent="0.35"/>
    <row r="77056" s="8" customFormat="1" x14ac:dyDescent="0.35"/>
    <row r="77057" s="8" customFormat="1" x14ac:dyDescent="0.35"/>
    <row r="77058" s="8" customFormat="1" x14ac:dyDescent="0.35"/>
    <row r="77059" s="8" customFormat="1" x14ac:dyDescent="0.35"/>
    <row r="77060" s="8" customFormat="1" x14ac:dyDescent="0.35"/>
    <row r="77061" s="8" customFormat="1" x14ac:dyDescent="0.35"/>
    <row r="77062" s="8" customFormat="1" x14ac:dyDescent="0.35"/>
    <row r="77063" s="8" customFormat="1" x14ac:dyDescent="0.35"/>
    <row r="77064" s="8" customFormat="1" x14ac:dyDescent="0.35"/>
    <row r="77065" s="8" customFormat="1" x14ac:dyDescent="0.35"/>
    <row r="77066" s="8" customFormat="1" x14ac:dyDescent="0.35"/>
    <row r="77067" s="8" customFormat="1" x14ac:dyDescent="0.35"/>
    <row r="77068" s="8" customFormat="1" x14ac:dyDescent="0.35"/>
    <row r="77069" s="8" customFormat="1" x14ac:dyDescent="0.35"/>
    <row r="77070" s="8" customFormat="1" x14ac:dyDescent="0.35"/>
    <row r="77071" s="8" customFormat="1" x14ac:dyDescent="0.35"/>
    <row r="77072" s="8" customFormat="1" x14ac:dyDescent="0.35"/>
    <row r="77073" s="8" customFormat="1" x14ac:dyDescent="0.35"/>
    <row r="77074" s="8" customFormat="1" x14ac:dyDescent="0.35"/>
    <row r="77075" s="8" customFormat="1" x14ac:dyDescent="0.35"/>
    <row r="77076" s="8" customFormat="1" x14ac:dyDescent="0.35"/>
    <row r="77077" s="8" customFormat="1" x14ac:dyDescent="0.35"/>
    <row r="77078" s="8" customFormat="1" x14ac:dyDescent="0.35"/>
    <row r="77079" s="8" customFormat="1" x14ac:dyDescent="0.35"/>
    <row r="77080" s="8" customFormat="1" x14ac:dyDescent="0.35"/>
    <row r="77081" s="8" customFormat="1" x14ac:dyDescent="0.35"/>
    <row r="77082" s="8" customFormat="1" x14ac:dyDescent="0.35"/>
    <row r="77083" s="8" customFormat="1" x14ac:dyDescent="0.35"/>
    <row r="77084" s="8" customFormat="1" x14ac:dyDescent="0.35"/>
    <row r="77085" s="8" customFormat="1" x14ac:dyDescent="0.35"/>
    <row r="77086" s="8" customFormat="1" x14ac:dyDescent="0.35"/>
    <row r="77087" s="8" customFormat="1" x14ac:dyDescent="0.35"/>
    <row r="77088" s="8" customFormat="1" x14ac:dyDescent="0.35"/>
    <row r="77089" s="8" customFormat="1" x14ac:dyDescent="0.35"/>
    <row r="77090" s="8" customFormat="1" x14ac:dyDescent="0.35"/>
    <row r="77091" s="8" customFormat="1" x14ac:dyDescent="0.35"/>
    <row r="77092" s="8" customFormat="1" x14ac:dyDescent="0.35"/>
    <row r="77093" s="8" customFormat="1" x14ac:dyDescent="0.35"/>
    <row r="77094" s="8" customFormat="1" x14ac:dyDescent="0.35"/>
    <row r="77095" s="8" customFormat="1" x14ac:dyDescent="0.35"/>
    <row r="77096" s="8" customFormat="1" x14ac:dyDescent="0.35"/>
    <row r="77097" s="8" customFormat="1" x14ac:dyDescent="0.35"/>
    <row r="77098" s="8" customFormat="1" x14ac:dyDescent="0.35"/>
    <row r="77099" s="8" customFormat="1" x14ac:dyDescent="0.35"/>
    <row r="77100" s="8" customFormat="1" x14ac:dyDescent="0.35"/>
    <row r="77101" s="8" customFormat="1" x14ac:dyDescent="0.35"/>
    <row r="77102" s="8" customFormat="1" x14ac:dyDescent="0.35"/>
    <row r="77103" s="8" customFormat="1" x14ac:dyDescent="0.35"/>
    <row r="77104" s="8" customFormat="1" x14ac:dyDescent="0.35"/>
    <row r="77105" s="8" customFormat="1" x14ac:dyDescent="0.35"/>
    <row r="77106" s="8" customFormat="1" x14ac:dyDescent="0.35"/>
    <row r="77107" s="8" customFormat="1" x14ac:dyDescent="0.35"/>
    <row r="77108" s="8" customFormat="1" x14ac:dyDescent="0.35"/>
    <row r="77109" s="8" customFormat="1" x14ac:dyDescent="0.35"/>
    <row r="77110" s="8" customFormat="1" x14ac:dyDescent="0.35"/>
    <row r="77111" s="8" customFormat="1" x14ac:dyDescent="0.35"/>
    <row r="77112" s="8" customFormat="1" x14ac:dyDescent="0.35"/>
    <row r="77113" s="8" customFormat="1" x14ac:dyDescent="0.35"/>
    <row r="77114" s="8" customFormat="1" x14ac:dyDescent="0.35"/>
    <row r="77115" s="8" customFormat="1" x14ac:dyDescent="0.35"/>
    <row r="77116" s="8" customFormat="1" x14ac:dyDescent="0.35"/>
    <row r="77117" s="8" customFormat="1" x14ac:dyDescent="0.35"/>
    <row r="77118" s="8" customFormat="1" x14ac:dyDescent="0.35"/>
    <row r="77119" s="8" customFormat="1" x14ac:dyDescent="0.35"/>
    <row r="77120" s="8" customFormat="1" x14ac:dyDescent="0.35"/>
    <row r="77121" s="8" customFormat="1" x14ac:dyDescent="0.35"/>
    <row r="77122" s="8" customFormat="1" x14ac:dyDescent="0.35"/>
    <row r="77123" s="8" customFormat="1" x14ac:dyDescent="0.35"/>
    <row r="77124" s="8" customFormat="1" x14ac:dyDescent="0.35"/>
    <row r="77125" s="8" customFormat="1" x14ac:dyDescent="0.35"/>
    <row r="77126" s="8" customFormat="1" x14ac:dyDescent="0.35"/>
    <row r="77127" s="8" customFormat="1" x14ac:dyDescent="0.35"/>
    <row r="77128" s="8" customFormat="1" x14ac:dyDescent="0.35"/>
    <row r="77129" s="8" customFormat="1" x14ac:dyDescent="0.35"/>
    <row r="77130" s="8" customFormat="1" x14ac:dyDescent="0.35"/>
    <row r="77131" s="8" customFormat="1" x14ac:dyDescent="0.35"/>
    <row r="77132" s="8" customFormat="1" x14ac:dyDescent="0.35"/>
    <row r="77133" s="8" customFormat="1" x14ac:dyDescent="0.35"/>
    <row r="77134" s="8" customFormat="1" x14ac:dyDescent="0.35"/>
    <row r="77135" s="8" customFormat="1" x14ac:dyDescent="0.35"/>
    <row r="77136" s="8" customFormat="1" x14ac:dyDescent="0.35"/>
    <row r="77137" s="8" customFormat="1" x14ac:dyDescent="0.35"/>
    <row r="77138" s="8" customFormat="1" x14ac:dyDescent="0.35"/>
    <row r="77139" s="8" customFormat="1" x14ac:dyDescent="0.35"/>
    <row r="77140" s="8" customFormat="1" x14ac:dyDescent="0.35"/>
    <row r="77141" s="8" customFormat="1" x14ac:dyDescent="0.35"/>
    <row r="77142" s="8" customFormat="1" x14ac:dyDescent="0.35"/>
    <row r="77143" s="8" customFormat="1" x14ac:dyDescent="0.35"/>
    <row r="77144" s="8" customFormat="1" x14ac:dyDescent="0.35"/>
    <row r="77145" s="8" customFormat="1" x14ac:dyDescent="0.35"/>
    <row r="77146" s="8" customFormat="1" x14ac:dyDescent="0.35"/>
    <row r="77147" s="8" customFormat="1" x14ac:dyDescent="0.35"/>
    <row r="77148" s="8" customFormat="1" x14ac:dyDescent="0.35"/>
    <row r="77149" s="8" customFormat="1" x14ac:dyDescent="0.35"/>
    <row r="77150" s="8" customFormat="1" x14ac:dyDescent="0.35"/>
    <row r="77151" s="8" customFormat="1" x14ac:dyDescent="0.35"/>
    <row r="77152" s="8" customFormat="1" x14ac:dyDescent="0.35"/>
    <row r="77153" s="8" customFormat="1" x14ac:dyDescent="0.35"/>
    <row r="77154" s="8" customFormat="1" x14ac:dyDescent="0.35"/>
    <row r="77155" s="8" customFormat="1" x14ac:dyDescent="0.35"/>
    <row r="77156" s="8" customFormat="1" x14ac:dyDescent="0.35"/>
    <row r="77157" s="8" customFormat="1" x14ac:dyDescent="0.35"/>
    <row r="77158" s="8" customFormat="1" x14ac:dyDescent="0.35"/>
    <row r="77159" s="8" customFormat="1" x14ac:dyDescent="0.35"/>
    <row r="77160" s="8" customFormat="1" x14ac:dyDescent="0.35"/>
    <row r="77161" s="8" customFormat="1" x14ac:dyDescent="0.35"/>
    <row r="77162" s="8" customFormat="1" x14ac:dyDescent="0.35"/>
    <row r="77163" s="8" customFormat="1" x14ac:dyDescent="0.35"/>
    <row r="77164" s="8" customFormat="1" x14ac:dyDescent="0.35"/>
    <row r="77165" s="8" customFormat="1" x14ac:dyDescent="0.35"/>
    <row r="77166" s="8" customFormat="1" x14ac:dyDescent="0.35"/>
    <row r="77167" s="8" customFormat="1" x14ac:dyDescent="0.35"/>
    <row r="77168" s="8" customFormat="1" x14ac:dyDescent="0.35"/>
    <row r="77169" s="8" customFormat="1" x14ac:dyDescent="0.35"/>
    <row r="77170" s="8" customFormat="1" x14ac:dyDescent="0.35"/>
    <row r="77171" s="8" customFormat="1" x14ac:dyDescent="0.35"/>
    <row r="77172" s="8" customFormat="1" x14ac:dyDescent="0.35"/>
    <row r="77173" s="8" customFormat="1" x14ac:dyDescent="0.35"/>
    <row r="77174" s="8" customFormat="1" x14ac:dyDescent="0.35"/>
    <row r="77175" s="8" customFormat="1" x14ac:dyDescent="0.35"/>
    <row r="77176" s="8" customFormat="1" x14ac:dyDescent="0.35"/>
    <row r="77177" s="8" customFormat="1" x14ac:dyDescent="0.35"/>
    <row r="77178" s="8" customFormat="1" x14ac:dyDescent="0.35"/>
    <row r="77179" s="8" customFormat="1" x14ac:dyDescent="0.35"/>
    <row r="77180" s="8" customFormat="1" x14ac:dyDescent="0.35"/>
    <row r="77181" s="8" customFormat="1" x14ac:dyDescent="0.35"/>
    <row r="77182" s="8" customFormat="1" x14ac:dyDescent="0.35"/>
    <row r="77183" s="8" customFormat="1" x14ac:dyDescent="0.35"/>
    <row r="77184" s="8" customFormat="1" x14ac:dyDescent="0.35"/>
    <row r="77185" s="8" customFormat="1" x14ac:dyDescent="0.35"/>
    <row r="77186" s="8" customFormat="1" x14ac:dyDescent="0.35"/>
    <row r="77187" s="8" customFormat="1" x14ac:dyDescent="0.35"/>
    <row r="77188" s="8" customFormat="1" x14ac:dyDescent="0.35"/>
    <row r="77189" s="8" customFormat="1" x14ac:dyDescent="0.35"/>
    <row r="77190" s="8" customFormat="1" x14ac:dyDescent="0.35"/>
    <row r="77191" s="8" customFormat="1" x14ac:dyDescent="0.35"/>
    <row r="77192" s="8" customFormat="1" x14ac:dyDescent="0.35"/>
    <row r="77193" s="8" customFormat="1" x14ac:dyDescent="0.35"/>
    <row r="77194" s="8" customFormat="1" x14ac:dyDescent="0.35"/>
    <row r="77195" s="8" customFormat="1" x14ac:dyDescent="0.35"/>
    <row r="77196" s="8" customFormat="1" x14ac:dyDescent="0.35"/>
    <row r="77197" s="8" customFormat="1" x14ac:dyDescent="0.35"/>
    <row r="77198" s="8" customFormat="1" x14ac:dyDescent="0.35"/>
    <row r="77199" s="8" customFormat="1" x14ac:dyDescent="0.35"/>
    <row r="77200" s="8" customFormat="1" x14ac:dyDescent="0.35"/>
    <row r="77201" s="8" customFormat="1" x14ac:dyDescent="0.35"/>
    <row r="77202" s="8" customFormat="1" x14ac:dyDescent="0.35"/>
    <row r="77203" s="8" customFormat="1" x14ac:dyDescent="0.35"/>
    <row r="77204" s="8" customFormat="1" x14ac:dyDescent="0.35"/>
    <row r="77205" s="8" customFormat="1" x14ac:dyDescent="0.35"/>
    <row r="77206" s="8" customFormat="1" x14ac:dyDescent="0.35"/>
    <row r="77207" s="8" customFormat="1" x14ac:dyDescent="0.35"/>
    <row r="77208" s="8" customFormat="1" x14ac:dyDescent="0.35"/>
    <row r="77209" s="8" customFormat="1" x14ac:dyDescent="0.35"/>
    <row r="77210" s="8" customFormat="1" x14ac:dyDescent="0.35"/>
    <row r="77211" s="8" customFormat="1" x14ac:dyDescent="0.35"/>
    <row r="77212" s="8" customFormat="1" x14ac:dyDescent="0.35"/>
    <row r="77213" s="8" customFormat="1" x14ac:dyDescent="0.35"/>
    <row r="77214" s="8" customFormat="1" x14ac:dyDescent="0.35"/>
    <row r="77215" s="8" customFormat="1" x14ac:dyDescent="0.35"/>
    <row r="77216" s="8" customFormat="1" x14ac:dyDescent="0.35"/>
    <row r="77217" s="8" customFormat="1" x14ac:dyDescent="0.35"/>
    <row r="77218" s="8" customFormat="1" x14ac:dyDescent="0.35"/>
    <row r="77219" s="8" customFormat="1" x14ac:dyDescent="0.35"/>
    <row r="77220" s="8" customFormat="1" x14ac:dyDescent="0.35"/>
    <row r="77221" s="8" customFormat="1" x14ac:dyDescent="0.35"/>
    <row r="77222" s="8" customFormat="1" x14ac:dyDescent="0.35"/>
    <row r="77223" s="8" customFormat="1" x14ac:dyDescent="0.35"/>
    <row r="77224" s="8" customFormat="1" x14ac:dyDescent="0.35"/>
    <row r="77225" s="8" customFormat="1" x14ac:dyDescent="0.35"/>
    <row r="77226" s="8" customFormat="1" x14ac:dyDescent="0.35"/>
    <row r="77227" s="8" customFormat="1" x14ac:dyDescent="0.35"/>
    <row r="77228" s="8" customFormat="1" x14ac:dyDescent="0.35"/>
    <row r="77229" s="8" customFormat="1" x14ac:dyDescent="0.35"/>
    <row r="77230" s="8" customFormat="1" x14ac:dyDescent="0.35"/>
    <row r="77231" s="8" customFormat="1" x14ac:dyDescent="0.35"/>
    <row r="77232" s="8" customFormat="1" x14ac:dyDescent="0.35"/>
    <row r="77233" s="8" customFormat="1" x14ac:dyDescent="0.35"/>
    <row r="77234" s="8" customFormat="1" x14ac:dyDescent="0.35"/>
    <row r="77235" s="8" customFormat="1" x14ac:dyDescent="0.35"/>
    <row r="77236" s="8" customFormat="1" x14ac:dyDescent="0.35"/>
    <row r="77237" s="8" customFormat="1" x14ac:dyDescent="0.35"/>
    <row r="77238" s="8" customFormat="1" x14ac:dyDescent="0.35"/>
    <row r="77239" s="8" customFormat="1" x14ac:dyDescent="0.35"/>
    <row r="77240" s="8" customFormat="1" x14ac:dyDescent="0.35"/>
    <row r="77241" s="8" customFormat="1" x14ac:dyDescent="0.35"/>
    <row r="77242" s="8" customFormat="1" x14ac:dyDescent="0.35"/>
    <row r="77243" s="8" customFormat="1" x14ac:dyDescent="0.35"/>
    <row r="77244" s="8" customFormat="1" x14ac:dyDescent="0.35"/>
    <row r="77245" s="8" customFormat="1" x14ac:dyDescent="0.35"/>
    <row r="77246" s="8" customFormat="1" x14ac:dyDescent="0.35"/>
    <row r="77247" s="8" customFormat="1" x14ac:dyDescent="0.35"/>
    <row r="77248" s="8" customFormat="1" x14ac:dyDescent="0.35"/>
    <row r="77249" s="8" customFormat="1" x14ac:dyDescent="0.35"/>
    <row r="77250" s="8" customFormat="1" x14ac:dyDescent="0.35"/>
    <row r="77251" s="8" customFormat="1" x14ac:dyDescent="0.35"/>
    <row r="77252" s="8" customFormat="1" x14ac:dyDescent="0.35"/>
    <row r="77253" s="8" customFormat="1" x14ac:dyDescent="0.35"/>
    <row r="77254" s="8" customFormat="1" x14ac:dyDescent="0.35"/>
    <row r="77255" s="8" customFormat="1" x14ac:dyDescent="0.35"/>
    <row r="77256" s="8" customFormat="1" x14ac:dyDescent="0.35"/>
    <row r="77257" s="8" customFormat="1" x14ac:dyDescent="0.35"/>
    <row r="77258" s="8" customFormat="1" x14ac:dyDescent="0.35"/>
    <row r="77259" s="8" customFormat="1" x14ac:dyDescent="0.35"/>
    <row r="77260" s="8" customFormat="1" x14ac:dyDescent="0.35"/>
    <row r="77261" s="8" customFormat="1" x14ac:dyDescent="0.35"/>
    <row r="77262" s="8" customFormat="1" x14ac:dyDescent="0.35"/>
    <row r="77263" s="8" customFormat="1" x14ac:dyDescent="0.35"/>
    <row r="77264" s="8" customFormat="1" x14ac:dyDescent="0.35"/>
    <row r="77265" s="8" customFormat="1" x14ac:dyDescent="0.35"/>
    <row r="77266" s="8" customFormat="1" x14ac:dyDescent="0.35"/>
    <row r="77267" s="8" customFormat="1" x14ac:dyDescent="0.35"/>
    <row r="77268" s="8" customFormat="1" x14ac:dyDescent="0.35"/>
    <row r="77269" s="8" customFormat="1" x14ac:dyDescent="0.35"/>
    <row r="77270" s="8" customFormat="1" x14ac:dyDescent="0.35"/>
    <row r="77271" s="8" customFormat="1" x14ac:dyDescent="0.35"/>
    <row r="77272" s="8" customFormat="1" x14ac:dyDescent="0.35"/>
    <row r="77273" s="8" customFormat="1" x14ac:dyDescent="0.35"/>
    <row r="77274" s="8" customFormat="1" x14ac:dyDescent="0.35"/>
    <row r="77275" s="8" customFormat="1" x14ac:dyDescent="0.35"/>
    <row r="77276" s="8" customFormat="1" x14ac:dyDescent="0.35"/>
    <row r="77277" s="8" customFormat="1" x14ac:dyDescent="0.35"/>
    <row r="77278" s="8" customFormat="1" x14ac:dyDescent="0.35"/>
    <row r="77279" s="8" customFormat="1" x14ac:dyDescent="0.35"/>
    <row r="77280" s="8" customFormat="1" x14ac:dyDescent="0.35"/>
    <row r="77281" s="8" customFormat="1" x14ac:dyDescent="0.35"/>
    <row r="77282" s="8" customFormat="1" x14ac:dyDescent="0.35"/>
    <row r="77283" s="8" customFormat="1" x14ac:dyDescent="0.35"/>
    <row r="77284" s="8" customFormat="1" x14ac:dyDescent="0.35"/>
    <row r="77285" s="8" customFormat="1" x14ac:dyDescent="0.35"/>
    <row r="77286" s="8" customFormat="1" x14ac:dyDescent="0.35"/>
    <row r="77287" s="8" customFormat="1" x14ac:dyDescent="0.35"/>
    <row r="77288" s="8" customFormat="1" x14ac:dyDescent="0.35"/>
    <row r="77289" s="8" customFormat="1" x14ac:dyDescent="0.35"/>
    <row r="77290" s="8" customFormat="1" x14ac:dyDescent="0.35"/>
    <row r="77291" s="8" customFormat="1" x14ac:dyDescent="0.35"/>
    <row r="77292" s="8" customFormat="1" x14ac:dyDescent="0.35"/>
    <row r="77293" s="8" customFormat="1" x14ac:dyDescent="0.35"/>
    <row r="77294" s="8" customFormat="1" x14ac:dyDescent="0.35"/>
    <row r="77295" s="8" customFormat="1" x14ac:dyDescent="0.35"/>
    <row r="77296" s="8" customFormat="1" x14ac:dyDescent="0.35"/>
    <row r="77297" s="8" customFormat="1" x14ac:dyDescent="0.35"/>
    <row r="77298" s="8" customFormat="1" x14ac:dyDescent="0.35"/>
    <row r="77299" s="8" customFormat="1" x14ac:dyDescent="0.35"/>
    <row r="77300" s="8" customFormat="1" x14ac:dyDescent="0.35"/>
    <row r="77301" s="8" customFormat="1" x14ac:dyDescent="0.35"/>
    <row r="77302" s="8" customFormat="1" x14ac:dyDescent="0.35"/>
    <row r="77303" s="8" customFormat="1" x14ac:dyDescent="0.35"/>
    <row r="77304" s="8" customFormat="1" x14ac:dyDescent="0.35"/>
    <row r="77305" s="8" customFormat="1" x14ac:dyDescent="0.35"/>
    <row r="77306" s="8" customFormat="1" x14ac:dyDescent="0.35"/>
    <row r="77307" s="8" customFormat="1" x14ac:dyDescent="0.35"/>
    <row r="77308" s="8" customFormat="1" x14ac:dyDescent="0.35"/>
    <row r="77309" s="8" customFormat="1" x14ac:dyDescent="0.35"/>
    <row r="77310" s="8" customFormat="1" x14ac:dyDescent="0.35"/>
    <row r="77311" s="8" customFormat="1" x14ac:dyDescent="0.35"/>
    <row r="77312" s="8" customFormat="1" x14ac:dyDescent="0.35"/>
    <row r="77313" s="8" customFormat="1" x14ac:dyDescent="0.35"/>
    <row r="77314" s="8" customFormat="1" x14ac:dyDescent="0.35"/>
    <row r="77315" s="8" customFormat="1" x14ac:dyDescent="0.35"/>
    <row r="77316" s="8" customFormat="1" x14ac:dyDescent="0.35"/>
    <row r="77317" s="8" customFormat="1" x14ac:dyDescent="0.35"/>
    <row r="77318" s="8" customFormat="1" x14ac:dyDescent="0.35"/>
    <row r="77319" s="8" customFormat="1" x14ac:dyDescent="0.35"/>
    <row r="77320" s="8" customFormat="1" x14ac:dyDescent="0.35"/>
    <row r="77321" s="8" customFormat="1" x14ac:dyDescent="0.35"/>
    <row r="77322" s="8" customFormat="1" x14ac:dyDescent="0.35"/>
    <row r="77323" s="8" customFormat="1" x14ac:dyDescent="0.35"/>
    <row r="77324" s="8" customFormat="1" x14ac:dyDescent="0.35"/>
    <row r="77325" s="8" customFormat="1" x14ac:dyDescent="0.35"/>
    <row r="77326" s="8" customFormat="1" x14ac:dyDescent="0.35"/>
    <row r="77327" s="8" customFormat="1" x14ac:dyDescent="0.35"/>
    <row r="77328" s="8" customFormat="1" x14ac:dyDescent="0.35"/>
    <row r="77329" s="8" customFormat="1" x14ac:dyDescent="0.35"/>
    <row r="77330" s="8" customFormat="1" x14ac:dyDescent="0.35"/>
    <row r="77331" s="8" customFormat="1" x14ac:dyDescent="0.35"/>
    <row r="77332" s="8" customFormat="1" x14ac:dyDescent="0.35"/>
    <row r="77333" s="8" customFormat="1" x14ac:dyDescent="0.35"/>
    <row r="77334" s="8" customFormat="1" x14ac:dyDescent="0.35"/>
    <row r="77335" s="8" customFormat="1" x14ac:dyDescent="0.35"/>
    <row r="77336" s="8" customFormat="1" x14ac:dyDescent="0.35"/>
    <row r="77337" s="8" customFormat="1" x14ac:dyDescent="0.35"/>
    <row r="77338" s="8" customFormat="1" x14ac:dyDescent="0.35"/>
    <row r="77339" s="8" customFormat="1" x14ac:dyDescent="0.35"/>
    <row r="77340" s="8" customFormat="1" x14ac:dyDescent="0.35"/>
    <row r="77341" s="8" customFormat="1" x14ac:dyDescent="0.35"/>
    <row r="77342" s="8" customFormat="1" x14ac:dyDescent="0.35"/>
    <row r="77343" s="8" customFormat="1" x14ac:dyDescent="0.35"/>
    <row r="77344" s="8" customFormat="1" x14ac:dyDescent="0.35"/>
    <row r="77345" s="8" customFormat="1" x14ac:dyDescent="0.35"/>
    <row r="77346" s="8" customFormat="1" x14ac:dyDescent="0.35"/>
    <row r="77347" s="8" customFormat="1" x14ac:dyDescent="0.35"/>
    <row r="77348" s="8" customFormat="1" x14ac:dyDescent="0.35"/>
    <row r="77349" s="8" customFormat="1" x14ac:dyDescent="0.35"/>
    <row r="77350" s="8" customFormat="1" x14ac:dyDescent="0.35"/>
    <row r="77351" s="8" customFormat="1" x14ac:dyDescent="0.35"/>
    <row r="77352" s="8" customFormat="1" x14ac:dyDescent="0.35"/>
    <row r="77353" s="8" customFormat="1" x14ac:dyDescent="0.35"/>
    <row r="77354" s="8" customFormat="1" x14ac:dyDescent="0.35"/>
    <row r="77355" s="8" customFormat="1" x14ac:dyDescent="0.35"/>
    <row r="77356" s="8" customFormat="1" x14ac:dyDescent="0.35"/>
    <row r="77357" s="8" customFormat="1" x14ac:dyDescent="0.35"/>
    <row r="77358" s="8" customFormat="1" x14ac:dyDescent="0.35"/>
    <row r="77359" s="8" customFormat="1" x14ac:dyDescent="0.35"/>
    <row r="77360" s="8" customFormat="1" x14ac:dyDescent="0.35"/>
    <row r="77361" s="8" customFormat="1" x14ac:dyDescent="0.35"/>
    <row r="77362" s="8" customFormat="1" x14ac:dyDescent="0.35"/>
    <row r="77363" s="8" customFormat="1" x14ac:dyDescent="0.35"/>
    <row r="77364" s="8" customFormat="1" x14ac:dyDescent="0.35"/>
    <row r="77365" s="8" customFormat="1" x14ac:dyDescent="0.35"/>
    <row r="77366" s="8" customFormat="1" x14ac:dyDescent="0.35"/>
    <row r="77367" s="8" customFormat="1" x14ac:dyDescent="0.35"/>
    <row r="77368" s="8" customFormat="1" x14ac:dyDescent="0.35"/>
    <row r="77369" s="8" customFormat="1" x14ac:dyDescent="0.35"/>
    <row r="77370" s="8" customFormat="1" x14ac:dyDescent="0.35"/>
    <row r="77371" s="8" customFormat="1" x14ac:dyDescent="0.35"/>
    <row r="77372" s="8" customFormat="1" x14ac:dyDescent="0.35"/>
    <row r="77373" s="8" customFormat="1" x14ac:dyDescent="0.35"/>
    <row r="77374" s="8" customFormat="1" x14ac:dyDescent="0.35"/>
    <row r="77375" s="8" customFormat="1" x14ac:dyDescent="0.35"/>
    <row r="77376" s="8" customFormat="1" x14ac:dyDescent="0.35"/>
    <row r="77377" s="8" customFormat="1" x14ac:dyDescent="0.35"/>
    <row r="77378" s="8" customFormat="1" x14ac:dyDescent="0.35"/>
    <row r="77379" s="8" customFormat="1" x14ac:dyDescent="0.35"/>
    <row r="77380" s="8" customFormat="1" x14ac:dyDescent="0.35"/>
    <row r="77381" s="8" customFormat="1" x14ac:dyDescent="0.35"/>
    <row r="77382" s="8" customFormat="1" x14ac:dyDescent="0.35"/>
    <row r="77383" s="8" customFormat="1" x14ac:dyDescent="0.35"/>
    <row r="77384" s="8" customFormat="1" x14ac:dyDescent="0.35"/>
    <row r="77385" s="8" customFormat="1" x14ac:dyDescent="0.35"/>
    <row r="77386" s="8" customFormat="1" x14ac:dyDescent="0.35"/>
    <row r="77387" s="8" customFormat="1" x14ac:dyDescent="0.35"/>
    <row r="77388" s="8" customFormat="1" x14ac:dyDescent="0.35"/>
    <row r="77389" s="8" customFormat="1" x14ac:dyDescent="0.35"/>
    <row r="77390" s="8" customFormat="1" x14ac:dyDescent="0.35"/>
    <row r="77391" s="8" customFormat="1" x14ac:dyDescent="0.35"/>
    <row r="77392" s="8" customFormat="1" x14ac:dyDescent="0.35"/>
    <row r="77393" s="8" customFormat="1" x14ac:dyDescent="0.35"/>
    <row r="77394" s="8" customFormat="1" x14ac:dyDescent="0.35"/>
    <row r="77395" s="8" customFormat="1" x14ac:dyDescent="0.35"/>
    <row r="77396" s="8" customFormat="1" x14ac:dyDescent="0.35"/>
    <row r="77397" s="8" customFormat="1" x14ac:dyDescent="0.35"/>
    <row r="77398" s="8" customFormat="1" x14ac:dyDescent="0.35"/>
    <row r="77399" s="8" customFormat="1" x14ac:dyDescent="0.35"/>
    <row r="77400" s="8" customFormat="1" x14ac:dyDescent="0.35"/>
    <row r="77401" s="8" customFormat="1" x14ac:dyDescent="0.35"/>
    <row r="77402" s="8" customFormat="1" x14ac:dyDescent="0.35"/>
    <row r="77403" s="8" customFormat="1" x14ac:dyDescent="0.35"/>
    <row r="77404" s="8" customFormat="1" x14ac:dyDescent="0.35"/>
    <row r="77405" s="8" customFormat="1" x14ac:dyDescent="0.35"/>
    <row r="77406" s="8" customFormat="1" x14ac:dyDescent="0.35"/>
    <row r="77407" s="8" customFormat="1" x14ac:dyDescent="0.35"/>
    <row r="77408" s="8" customFormat="1" x14ac:dyDescent="0.35"/>
    <row r="77409" s="8" customFormat="1" x14ac:dyDescent="0.35"/>
    <row r="77410" s="8" customFormat="1" x14ac:dyDescent="0.35"/>
    <row r="77411" s="8" customFormat="1" x14ac:dyDescent="0.35"/>
    <row r="77412" s="8" customFormat="1" x14ac:dyDescent="0.35"/>
    <row r="77413" s="8" customFormat="1" x14ac:dyDescent="0.35"/>
    <row r="77414" s="8" customFormat="1" x14ac:dyDescent="0.35"/>
    <row r="77415" s="8" customFormat="1" x14ac:dyDescent="0.35"/>
    <row r="77416" s="8" customFormat="1" x14ac:dyDescent="0.35"/>
    <row r="77417" s="8" customFormat="1" x14ac:dyDescent="0.35"/>
    <row r="77418" s="8" customFormat="1" x14ac:dyDescent="0.35"/>
    <row r="77419" s="8" customFormat="1" x14ac:dyDescent="0.35"/>
    <row r="77420" s="8" customFormat="1" x14ac:dyDescent="0.35"/>
    <row r="77421" s="8" customFormat="1" x14ac:dyDescent="0.35"/>
    <row r="77422" s="8" customFormat="1" x14ac:dyDescent="0.35"/>
    <row r="77423" s="8" customFormat="1" x14ac:dyDescent="0.35"/>
    <row r="77424" s="8" customFormat="1" x14ac:dyDescent="0.35"/>
    <row r="77425" s="8" customFormat="1" x14ac:dyDescent="0.35"/>
    <row r="77426" s="8" customFormat="1" x14ac:dyDescent="0.35"/>
    <row r="77427" s="8" customFormat="1" x14ac:dyDescent="0.35"/>
    <row r="77428" s="8" customFormat="1" x14ac:dyDescent="0.35"/>
    <row r="77429" s="8" customFormat="1" x14ac:dyDescent="0.35"/>
    <row r="77430" s="8" customFormat="1" x14ac:dyDescent="0.35"/>
    <row r="77431" s="8" customFormat="1" x14ac:dyDescent="0.35"/>
    <row r="77432" s="8" customFormat="1" x14ac:dyDescent="0.35"/>
    <row r="77433" s="8" customFormat="1" x14ac:dyDescent="0.35"/>
    <row r="77434" s="8" customFormat="1" x14ac:dyDescent="0.35"/>
    <row r="77435" s="8" customFormat="1" x14ac:dyDescent="0.35"/>
    <row r="77436" s="8" customFormat="1" x14ac:dyDescent="0.35"/>
    <row r="77437" s="8" customFormat="1" x14ac:dyDescent="0.35"/>
    <row r="77438" s="8" customFormat="1" x14ac:dyDescent="0.35"/>
    <row r="77439" s="8" customFormat="1" x14ac:dyDescent="0.35"/>
    <row r="77440" s="8" customFormat="1" x14ac:dyDescent="0.35"/>
    <row r="77441" s="8" customFormat="1" x14ac:dyDescent="0.35"/>
    <row r="77442" s="8" customFormat="1" x14ac:dyDescent="0.35"/>
    <row r="77443" s="8" customFormat="1" x14ac:dyDescent="0.35"/>
    <row r="77444" s="8" customFormat="1" x14ac:dyDescent="0.35"/>
    <row r="77445" s="8" customFormat="1" x14ac:dyDescent="0.35"/>
    <row r="77446" s="8" customFormat="1" x14ac:dyDescent="0.35"/>
    <row r="77447" s="8" customFormat="1" x14ac:dyDescent="0.35"/>
    <row r="77448" s="8" customFormat="1" x14ac:dyDescent="0.35"/>
    <row r="77449" s="8" customFormat="1" x14ac:dyDescent="0.35"/>
    <row r="77450" s="8" customFormat="1" x14ac:dyDescent="0.35"/>
    <row r="77451" s="8" customFormat="1" x14ac:dyDescent="0.35"/>
    <row r="77452" s="8" customFormat="1" x14ac:dyDescent="0.35"/>
    <row r="77453" s="8" customFormat="1" x14ac:dyDescent="0.35"/>
    <row r="77454" s="8" customFormat="1" x14ac:dyDescent="0.35"/>
    <row r="77455" s="8" customFormat="1" x14ac:dyDescent="0.35"/>
    <row r="77456" s="8" customFormat="1" x14ac:dyDescent="0.35"/>
    <row r="77457" s="8" customFormat="1" x14ac:dyDescent="0.35"/>
    <row r="77458" s="8" customFormat="1" x14ac:dyDescent="0.35"/>
    <row r="77459" s="8" customFormat="1" x14ac:dyDescent="0.35"/>
    <row r="77460" s="8" customFormat="1" x14ac:dyDescent="0.35"/>
    <row r="77461" s="8" customFormat="1" x14ac:dyDescent="0.35"/>
    <row r="77462" s="8" customFormat="1" x14ac:dyDescent="0.35"/>
    <row r="77463" s="8" customFormat="1" x14ac:dyDescent="0.35"/>
    <row r="77464" s="8" customFormat="1" x14ac:dyDescent="0.35"/>
    <row r="77465" s="8" customFormat="1" x14ac:dyDescent="0.35"/>
    <row r="77466" s="8" customFormat="1" x14ac:dyDescent="0.35"/>
    <row r="77467" s="8" customFormat="1" x14ac:dyDescent="0.35"/>
    <row r="77468" s="8" customFormat="1" x14ac:dyDescent="0.35"/>
    <row r="77469" s="8" customFormat="1" x14ac:dyDescent="0.35"/>
    <row r="77470" s="8" customFormat="1" x14ac:dyDescent="0.35"/>
    <row r="77471" s="8" customFormat="1" x14ac:dyDescent="0.35"/>
    <row r="77472" s="8" customFormat="1" x14ac:dyDescent="0.35"/>
    <row r="77473" s="8" customFormat="1" x14ac:dyDescent="0.35"/>
    <row r="77474" s="8" customFormat="1" x14ac:dyDescent="0.35"/>
    <row r="77475" s="8" customFormat="1" x14ac:dyDescent="0.35"/>
    <row r="77476" s="8" customFormat="1" x14ac:dyDescent="0.35"/>
    <row r="77477" s="8" customFormat="1" x14ac:dyDescent="0.35"/>
    <row r="77478" s="8" customFormat="1" x14ac:dyDescent="0.35"/>
    <row r="77479" s="8" customFormat="1" x14ac:dyDescent="0.35"/>
    <row r="77480" s="8" customFormat="1" x14ac:dyDescent="0.35"/>
    <row r="77481" s="8" customFormat="1" x14ac:dyDescent="0.35"/>
    <row r="77482" s="8" customFormat="1" x14ac:dyDescent="0.35"/>
    <row r="77483" s="8" customFormat="1" x14ac:dyDescent="0.35"/>
    <row r="77484" s="8" customFormat="1" x14ac:dyDescent="0.35"/>
    <row r="77485" s="8" customFormat="1" x14ac:dyDescent="0.35"/>
    <row r="77486" s="8" customFormat="1" x14ac:dyDescent="0.35"/>
    <row r="77487" s="8" customFormat="1" x14ac:dyDescent="0.35"/>
    <row r="77488" s="8" customFormat="1" x14ac:dyDescent="0.35"/>
    <row r="77489" s="8" customFormat="1" x14ac:dyDescent="0.35"/>
    <row r="77490" s="8" customFormat="1" x14ac:dyDescent="0.35"/>
    <row r="77491" s="8" customFormat="1" x14ac:dyDescent="0.35"/>
    <row r="77492" s="8" customFormat="1" x14ac:dyDescent="0.35"/>
    <row r="77493" s="8" customFormat="1" x14ac:dyDescent="0.35"/>
    <row r="77494" s="8" customFormat="1" x14ac:dyDescent="0.35"/>
    <row r="77495" s="8" customFormat="1" x14ac:dyDescent="0.35"/>
    <row r="77496" s="8" customFormat="1" x14ac:dyDescent="0.35"/>
    <row r="77497" s="8" customFormat="1" x14ac:dyDescent="0.35"/>
    <row r="77498" s="8" customFormat="1" x14ac:dyDescent="0.35"/>
    <row r="77499" s="8" customFormat="1" x14ac:dyDescent="0.35"/>
    <row r="77500" s="8" customFormat="1" x14ac:dyDescent="0.35"/>
    <row r="77501" s="8" customFormat="1" x14ac:dyDescent="0.35"/>
    <row r="77502" s="8" customFormat="1" x14ac:dyDescent="0.35"/>
    <row r="77503" s="8" customFormat="1" x14ac:dyDescent="0.35"/>
    <row r="77504" s="8" customFormat="1" x14ac:dyDescent="0.35"/>
    <row r="77505" s="8" customFormat="1" x14ac:dyDescent="0.35"/>
    <row r="77506" s="8" customFormat="1" x14ac:dyDescent="0.35"/>
    <row r="77507" s="8" customFormat="1" x14ac:dyDescent="0.35"/>
    <row r="77508" s="8" customFormat="1" x14ac:dyDescent="0.35"/>
    <row r="77509" s="8" customFormat="1" x14ac:dyDescent="0.35"/>
    <row r="77510" s="8" customFormat="1" x14ac:dyDescent="0.35"/>
    <row r="77511" s="8" customFormat="1" x14ac:dyDescent="0.35"/>
    <row r="77512" s="8" customFormat="1" x14ac:dyDescent="0.35"/>
    <row r="77513" s="8" customFormat="1" x14ac:dyDescent="0.35"/>
    <row r="77514" s="8" customFormat="1" x14ac:dyDescent="0.35"/>
    <row r="77515" s="8" customFormat="1" x14ac:dyDescent="0.35"/>
    <row r="77516" s="8" customFormat="1" x14ac:dyDescent="0.35"/>
    <row r="77517" s="8" customFormat="1" x14ac:dyDescent="0.35"/>
    <row r="77518" s="8" customFormat="1" x14ac:dyDescent="0.35"/>
    <row r="77519" s="8" customFormat="1" x14ac:dyDescent="0.35"/>
    <row r="77520" s="8" customFormat="1" x14ac:dyDescent="0.35"/>
    <row r="77521" s="8" customFormat="1" x14ac:dyDescent="0.35"/>
    <row r="77522" s="8" customFormat="1" x14ac:dyDescent="0.35"/>
    <row r="77523" s="8" customFormat="1" x14ac:dyDescent="0.35"/>
    <row r="77524" s="8" customFormat="1" x14ac:dyDescent="0.35"/>
    <row r="77525" s="8" customFormat="1" x14ac:dyDescent="0.35"/>
    <row r="77526" s="8" customFormat="1" x14ac:dyDescent="0.35"/>
    <row r="77527" s="8" customFormat="1" x14ac:dyDescent="0.35"/>
    <row r="77528" s="8" customFormat="1" x14ac:dyDescent="0.35"/>
    <row r="77529" s="8" customFormat="1" x14ac:dyDescent="0.35"/>
    <row r="77530" s="8" customFormat="1" x14ac:dyDescent="0.35"/>
    <row r="77531" s="8" customFormat="1" x14ac:dyDescent="0.35"/>
    <row r="77532" s="8" customFormat="1" x14ac:dyDescent="0.35"/>
    <row r="77533" s="8" customFormat="1" x14ac:dyDescent="0.35"/>
    <row r="77534" s="8" customFormat="1" x14ac:dyDescent="0.35"/>
    <row r="77535" s="8" customFormat="1" x14ac:dyDescent="0.35"/>
    <row r="77536" s="8" customFormat="1" x14ac:dyDescent="0.35"/>
    <row r="77537" s="8" customFormat="1" x14ac:dyDescent="0.35"/>
    <row r="77538" s="8" customFormat="1" x14ac:dyDescent="0.35"/>
    <row r="77539" s="8" customFormat="1" x14ac:dyDescent="0.35"/>
    <row r="77540" s="8" customFormat="1" x14ac:dyDescent="0.35"/>
    <row r="77541" s="8" customFormat="1" x14ac:dyDescent="0.35"/>
    <row r="77542" s="8" customFormat="1" x14ac:dyDescent="0.35"/>
    <row r="77543" s="8" customFormat="1" x14ac:dyDescent="0.35"/>
    <row r="77544" s="8" customFormat="1" x14ac:dyDescent="0.35"/>
    <row r="77545" s="8" customFormat="1" x14ac:dyDescent="0.35"/>
    <row r="77546" s="8" customFormat="1" x14ac:dyDescent="0.35"/>
    <row r="77547" s="8" customFormat="1" x14ac:dyDescent="0.35"/>
    <row r="77548" s="8" customFormat="1" x14ac:dyDescent="0.35"/>
    <row r="77549" s="8" customFormat="1" x14ac:dyDescent="0.35"/>
    <row r="77550" s="8" customFormat="1" x14ac:dyDescent="0.35"/>
    <row r="77551" s="8" customFormat="1" x14ac:dyDescent="0.35"/>
    <row r="77552" s="8" customFormat="1" x14ac:dyDescent="0.35"/>
    <row r="77553" s="8" customFormat="1" x14ac:dyDescent="0.35"/>
    <row r="77554" s="8" customFormat="1" x14ac:dyDescent="0.35"/>
    <row r="77555" s="8" customFormat="1" x14ac:dyDescent="0.35"/>
    <row r="77556" s="8" customFormat="1" x14ac:dyDescent="0.35"/>
    <row r="77557" s="8" customFormat="1" x14ac:dyDescent="0.35"/>
    <row r="77558" s="8" customFormat="1" x14ac:dyDescent="0.35"/>
    <row r="77559" s="8" customFormat="1" x14ac:dyDescent="0.35"/>
    <row r="77560" s="8" customFormat="1" x14ac:dyDescent="0.35"/>
    <row r="77561" s="8" customFormat="1" x14ac:dyDescent="0.35"/>
    <row r="77562" s="8" customFormat="1" x14ac:dyDescent="0.35"/>
    <row r="77563" s="8" customFormat="1" x14ac:dyDescent="0.35"/>
    <row r="77564" s="8" customFormat="1" x14ac:dyDescent="0.35"/>
    <row r="77565" s="8" customFormat="1" x14ac:dyDescent="0.35"/>
    <row r="77566" s="8" customFormat="1" x14ac:dyDescent="0.35"/>
    <row r="77567" s="8" customFormat="1" x14ac:dyDescent="0.35"/>
    <row r="77568" s="8" customFormat="1" x14ac:dyDescent="0.35"/>
    <row r="77569" s="8" customFormat="1" x14ac:dyDescent="0.35"/>
    <row r="77570" s="8" customFormat="1" x14ac:dyDescent="0.35"/>
    <row r="77571" s="8" customFormat="1" x14ac:dyDescent="0.35"/>
    <row r="77572" s="8" customFormat="1" x14ac:dyDescent="0.35"/>
    <row r="77573" s="8" customFormat="1" x14ac:dyDescent="0.35"/>
    <row r="77574" s="8" customFormat="1" x14ac:dyDescent="0.35"/>
    <row r="77575" s="8" customFormat="1" x14ac:dyDescent="0.35"/>
    <row r="77576" s="8" customFormat="1" x14ac:dyDescent="0.35"/>
    <row r="77577" s="8" customFormat="1" x14ac:dyDescent="0.35"/>
    <row r="77578" s="8" customFormat="1" x14ac:dyDescent="0.35"/>
    <row r="77579" s="8" customFormat="1" x14ac:dyDescent="0.35"/>
    <row r="77580" s="8" customFormat="1" x14ac:dyDescent="0.35"/>
    <row r="77581" s="8" customFormat="1" x14ac:dyDescent="0.35"/>
    <row r="77582" s="8" customFormat="1" x14ac:dyDescent="0.35"/>
    <row r="77583" s="8" customFormat="1" x14ac:dyDescent="0.35"/>
    <row r="77584" s="8" customFormat="1" x14ac:dyDescent="0.35"/>
    <row r="77585" s="8" customFormat="1" x14ac:dyDescent="0.35"/>
    <row r="77586" s="8" customFormat="1" x14ac:dyDescent="0.35"/>
    <row r="77587" s="8" customFormat="1" x14ac:dyDescent="0.35"/>
    <row r="77588" s="8" customFormat="1" x14ac:dyDescent="0.35"/>
    <row r="77589" s="8" customFormat="1" x14ac:dyDescent="0.35"/>
    <row r="77590" s="8" customFormat="1" x14ac:dyDescent="0.35"/>
    <row r="77591" s="8" customFormat="1" x14ac:dyDescent="0.35"/>
    <row r="77592" s="8" customFormat="1" x14ac:dyDescent="0.35"/>
    <row r="77593" s="8" customFormat="1" x14ac:dyDescent="0.35"/>
    <row r="77594" s="8" customFormat="1" x14ac:dyDescent="0.35"/>
    <row r="77595" s="8" customFormat="1" x14ac:dyDescent="0.35"/>
    <row r="77596" s="8" customFormat="1" x14ac:dyDescent="0.35"/>
    <row r="77597" s="8" customFormat="1" x14ac:dyDescent="0.35"/>
    <row r="77598" s="8" customFormat="1" x14ac:dyDescent="0.35"/>
    <row r="77599" s="8" customFormat="1" x14ac:dyDescent="0.35"/>
    <row r="77600" s="8" customFormat="1" x14ac:dyDescent="0.35"/>
    <row r="77601" s="8" customFormat="1" x14ac:dyDescent="0.35"/>
    <row r="77602" s="8" customFormat="1" x14ac:dyDescent="0.35"/>
    <row r="77603" s="8" customFormat="1" x14ac:dyDescent="0.35"/>
    <row r="77604" s="8" customFormat="1" x14ac:dyDescent="0.35"/>
    <row r="77605" s="8" customFormat="1" x14ac:dyDescent="0.35"/>
    <row r="77606" s="8" customFormat="1" x14ac:dyDescent="0.35"/>
    <row r="77607" s="8" customFormat="1" x14ac:dyDescent="0.35"/>
    <row r="77608" s="8" customFormat="1" x14ac:dyDescent="0.35"/>
    <row r="77609" s="8" customFormat="1" x14ac:dyDescent="0.35"/>
    <row r="77610" s="8" customFormat="1" x14ac:dyDescent="0.35"/>
    <row r="77611" s="8" customFormat="1" x14ac:dyDescent="0.35"/>
    <row r="77612" s="8" customFormat="1" x14ac:dyDescent="0.35"/>
    <row r="77613" s="8" customFormat="1" x14ac:dyDescent="0.35"/>
    <row r="77614" s="8" customFormat="1" x14ac:dyDescent="0.35"/>
    <row r="77615" s="8" customFormat="1" x14ac:dyDescent="0.35"/>
    <row r="77616" s="8" customFormat="1" x14ac:dyDescent="0.35"/>
    <row r="77617" s="8" customFormat="1" x14ac:dyDescent="0.35"/>
    <row r="77618" s="8" customFormat="1" x14ac:dyDescent="0.35"/>
    <row r="77619" s="8" customFormat="1" x14ac:dyDescent="0.35"/>
    <row r="77620" s="8" customFormat="1" x14ac:dyDescent="0.35"/>
    <row r="77621" s="8" customFormat="1" x14ac:dyDescent="0.35"/>
    <row r="77622" s="8" customFormat="1" x14ac:dyDescent="0.35"/>
    <row r="77623" s="8" customFormat="1" x14ac:dyDescent="0.35"/>
    <row r="77624" s="8" customFormat="1" x14ac:dyDescent="0.35"/>
    <row r="77625" s="8" customFormat="1" x14ac:dyDescent="0.35"/>
    <row r="77626" s="8" customFormat="1" x14ac:dyDescent="0.35"/>
    <row r="77627" s="8" customFormat="1" x14ac:dyDescent="0.35"/>
    <row r="77628" s="8" customFormat="1" x14ac:dyDescent="0.35"/>
    <row r="77629" s="8" customFormat="1" x14ac:dyDescent="0.35"/>
    <row r="77630" s="8" customFormat="1" x14ac:dyDescent="0.35"/>
    <row r="77631" s="8" customFormat="1" x14ac:dyDescent="0.35"/>
    <row r="77632" s="8" customFormat="1" x14ac:dyDescent="0.35"/>
    <row r="77633" s="8" customFormat="1" x14ac:dyDescent="0.35"/>
    <row r="77634" s="8" customFormat="1" x14ac:dyDescent="0.35"/>
    <row r="77635" s="8" customFormat="1" x14ac:dyDescent="0.35"/>
    <row r="77636" s="8" customFormat="1" x14ac:dyDescent="0.35"/>
    <row r="77637" s="8" customFormat="1" x14ac:dyDescent="0.35"/>
    <row r="77638" s="8" customFormat="1" x14ac:dyDescent="0.35"/>
    <row r="77639" s="8" customFormat="1" x14ac:dyDescent="0.35"/>
    <row r="77640" s="8" customFormat="1" x14ac:dyDescent="0.35"/>
    <row r="77641" s="8" customFormat="1" x14ac:dyDescent="0.35"/>
    <row r="77642" s="8" customFormat="1" x14ac:dyDescent="0.35"/>
    <row r="77643" s="8" customFormat="1" x14ac:dyDescent="0.35"/>
    <row r="77644" s="8" customFormat="1" x14ac:dyDescent="0.35"/>
    <row r="77645" s="8" customFormat="1" x14ac:dyDescent="0.35"/>
    <row r="77646" s="8" customFormat="1" x14ac:dyDescent="0.35"/>
    <row r="77647" s="8" customFormat="1" x14ac:dyDescent="0.35"/>
    <row r="77648" s="8" customFormat="1" x14ac:dyDescent="0.35"/>
    <row r="77649" s="8" customFormat="1" x14ac:dyDescent="0.35"/>
    <row r="77650" s="8" customFormat="1" x14ac:dyDescent="0.35"/>
    <row r="77651" s="8" customFormat="1" x14ac:dyDescent="0.35"/>
    <row r="77652" s="8" customFormat="1" x14ac:dyDescent="0.35"/>
    <row r="77653" s="8" customFormat="1" x14ac:dyDescent="0.35"/>
    <row r="77654" s="8" customFormat="1" x14ac:dyDescent="0.35"/>
    <row r="77655" s="8" customFormat="1" x14ac:dyDescent="0.35"/>
    <row r="77656" s="8" customFormat="1" x14ac:dyDescent="0.35"/>
    <row r="77657" s="8" customFormat="1" x14ac:dyDescent="0.35"/>
    <row r="77658" s="8" customFormat="1" x14ac:dyDescent="0.35"/>
    <row r="77659" s="8" customFormat="1" x14ac:dyDescent="0.35"/>
    <row r="77660" s="8" customFormat="1" x14ac:dyDescent="0.35"/>
    <row r="77661" s="8" customFormat="1" x14ac:dyDescent="0.35"/>
    <row r="77662" s="8" customFormat="1" x14ac:dyDescent="0.35"/>
    <row r="77663" s="8" customFormat="1" x14ac:dyDescent="0.35"/>
    <row r="77664" s="8" customFormat="1" x14ac:dyDescent="0.35"/>
    <row r="77665" s="8" customFormat="1" x14ac:dyDescent="0.35"/>
    <row r="77666" s="8" customFormat="1" x14ac:dyDescent="0.35"/>
    <row r="77667" s="8" customFormat="1" x14ac:dyDescent="0.35"/>
    <row r="77668" s="8" customFormat="1" x14ac:dyDescent="0.35"/>
    <row r="77669" s="8" customFormat="1" x14ac:dyDescent="0.35"/>
    <row r="77670" s="8" customFormat="1" x14ac:dyDescent="0.35"/>
    <row r="77671" s="8" customFormat="1" x14ac:dyDescent="0.35"/>
    <row r="77672" s="8" customFormat="1" x14ac:dyDescent="0.35"/>
    <row r="77673" s="8" customFormat="1" x14ac:dyDescent="0.35"/>
    <row r="77674" s="8" customFormat="1" x14ac:dyDescent="0.35"/>
    <row r="77675" s="8" customFormat="1" x14ac:dyDescent="0.35"/>
    <row r="77676" s="8" customFormat="1" x14ac:dyDescent="0.35"/>
    <row r="77677" s="8" customFormat="1" x14ac:dyDescent="0.35"/>
    <row r="77678" s="8" customFormat="1" x14ac:dyDescent="0.35"/>
    <row r="77679" s="8" customFormat="1" x14ac:dyDescent="0.35"/>
    <row r="77680" s="8" customFormat="1" x14ac:dyDescent="0.35"/>
    <row r="77681" s="8" customFormat="1" x14ac:dyDescent="0.35"/>
    <row r="77682" s="8" customFormat="1" x14ac:dyDescent="0.35"/>
    <row r="77683" s="8" customFormat="1" x14ac:dyDescent="0.35"/>
    <row r="77684" s="8" customFormat="1" x14ac:dyDescent="0.35"/>
    <row r="77685" s="8" customFormat="1" x14ac:dyDescent="0.35"/>
    <row r="77686" s="8" customFormat="1" x14ac:dyDescent="0.35"/>
    <row r="77687" s="8" customFormat="1" x14ac:dyDescent="0.35"/>
    <row r="77688" s="8" customFormat="1" x14ac:dyDescent="0.35"/>
    <row r="77689" s="8" customFormat="1" x14ac:dyDescent="0.35"/>
    <row r="77690" s="8" customFormat="1" x14ac:dyDescent="0.35"/>
    <row r="77691" s="8" customFormat="1" x14ac:dyDescent="0.35"/>
    <row r="77692" s="8" customFormat="1" x14ac:dyDescent="0.35"/>
    <row r="77693" s="8" customFormat="1" x14ac:dyDescent="0.35"/>
    <row r="77694" s="8" customFormat="1" x14ac:dyDescent="0.35"/>
    <row r="77695" s="8" customFormat="1" x14ac:dyDescent="0.35"/>
    <row r="77696" s="8" customFormat="1" x14ac:dyDescent="0.35"/>
    <row r="77697" s="8" customFormat="1" x14ac:dyDescent="0.35"/>
    <row r="77698" s="8" customFormat="1" x14ac:dyDescent="0.35"/>
    <row r="77699" s="8" customFormat="1" x14ac:dyDescent="0.35"/>
    <row r="77700" s="8" customFormat="1" x14ac:dyDescent="0.35"/>
    <row r="77701" s="8" customFormat="1" x14ac:dyDescent="0.35"/>
    <row r="77702" s="8" customFormat="1" x14ac:dyDescent="0.35"/>
    <row r="77703" s="8" customFormat="1" x14ac:dyDescent="0.35"/>
    <row r="77704" s="8" customFormat="1" x14ac:dyDescent="0.35"/>
    <row r="77705" s="8" customFormat="1" x14ac:dyDescent="0.35"/>
    <row r="77706" s="8" customFormat="1" x14ac:dyDescent="0.35"/>
    <row r="77707" s="8" customFormat="1" x14ac:dyDescent="0.35"/>
    <row r="77708" s="8" customFormat="1" x14ac:dyDescent="0.35"/>
    <row r="77709" s="8" customFormat="1" x14ac:dyDescent="0.35"/>
    <row r="77710" s="8" customFormat="1" x14ac:dyDescent="0.35"/>
    <row r="77711" s="8" customFormat="1" x14ac:dyDescent="0.35"/>
    <row r="77712" s="8" customFormat="1" x14ac:dyDescent="0.35"/>
    <row r="77713" s="8" customFormat="1" x14ac:dyDescent="0.35"/>
    <row r="77714" s="8" customFormat="1" x14ac:dyDescent="0.35"/>
    <row r="77715" s="8" customFormat="1" x14ac:dyDescent="0.35"/>
    <row r="77716" s="8" customFormat="1" x14ac:dyDescent="0.35"/>
    <row r="77717" s="8" customFormat="1" x14ac:dyDescent="0.35"/>
    <row r="77718" s="8" customFormat="1" x14ac:dyDescent="0.35"/>
    <row r="77719" s="8" customFormat="1" x14ac:dyDescent="0.35"/>
    <row r="77720" s="8" customFormat="1" x14ac:dyDescent="0.35"/>
    <row r="77721" s="8" customFormat="1" x14ac:dyDescent="0.35"/>
    <row r="77722" s="8" customFormat="1" x14ac:dyDescent="0.35"/>
    <row r="77723" s="8" customFormat="1" x14ac:dyDescent="0.35"/>
    <row r="77724" s="8" customFormat="1" x14ac:dyDescent="0.35"/>
    <row r="77725" s="8" customFormat="1" x14ac:dyDescent="0.35"/>
    <row r="77726" s="8" customFormat="1" x14ac:dyDescent="0.35"/>
    <row r="77727" s="8" customFormat="1" x14ac:dyDescent="0.35"/>
    <row r="77728" s="8" customFormat="1" x14ac:dyDescent="0.35"/>
    <row r="77729" s="8" customFormat="1" x14ac:dyDescent="0.35"/>
    <row r="77730" s="8" customFormat="1" x14ac:dyDescent="0.35"/>
    <row r="77731" s="8" customFormat="1" x14ac:dyDescent="0.35"/>
    <row r="77732" s="8" customFormat="1" x14ac:dyDescent="0.35"/>
    <row r="77733" s="8" customFormat="1" x14ac:dyDescent="0.35"/>
    <row r="77734" s="8" customFormat="1" x14ac:dyDescent="0.35"/>
    <row r="77735" s="8" customFormat="1" x14ac:dyDescent="0.35"/>
    <row r="77736" s="8" customFormat="1" x14ac:dyDescent="0.35"/>
    <row r="77737" s="8" customFormat="1" x14ac:dyDescent="0.35"/>
    <row r="77738" s="8" customFormat="1" x14ac:dyDescent="0.35"/>
    <row r="77739" s="8" customFormat="1" x14ac:dyDescent="0.35"/>
    <row r="77740" s="8" customFormat="1" x14ac:dyDescent="0.35"/>
    <row r="77741" s="8" customFormat="1" x14ac:dyDescent="0.35"/>
    <row r="77742" s="8" customFormat="1" x14ac:dyDescent="0.35"/>
    <row r="77743" s="8" customFormat="1" x14ac:dyDescent="0.35"/>
    <row r="77744" s="8" customFormat="1" x14ac:dyDescent="0.35"/>
    <row r="77745" s="8" customFormat="1" x14ac:dyDescent="0.35"/>
    <row r="77746" s="8" customFormat="1" x14ac:dyDescent="0.35"/>
    <row r="77747" s="8" customFormat="1" x14ac:dyDescent="0.35"/>
    <row r="77748" s="8" customFormat="1" x14ac:dyDescent="0.35"/>
    <row r="77749" s="8" customFormat="1" x14ac:dyDescent="0.35"/>
    <row r="77750" s="8" customFormat="1" x14ac:dyDescent="0.35"/>
    <row r="77751" s="8" customFormat="1" x14ac:dyDescent="0.35"/>
    <row r="77752" s="8" customFormat="1" x14ac:dyDescent="0.35"/>
    <row r="77753" s="8" customFormat="1" x14ac:dyDescent="0.35"/>
    <row r="77754" s="8" customFormat="1" x14ac:dyDescent="0.35"/>
    <row r="77755" s="8" customFormat="1" x14ac:dyDescent="0.35"/>
    <row r="77756" s="8" customFormat="1" x14ac:dyDescent="0.35"/>
    <row r="77757" s="8" customFormat="1" x14ac:dyDescent="0.35"/>
    <row r="77758" s="8" customFormat="1" x14ac:dyDescent="0.35"/>
    <row r="77759" s="8" customFormat="1" x14ac:dyDescent="0.35"/>
    <row r="77760" s="8" customFormat="1" x14ac:dyDescent="0.35"/>
    <row r="77761" s="8" customFormat="1" x14ac:dyDescent="0.35"/>
    <row r="77762" s="8" customFormat="1" x14ac:dyDescent="0.35"/>
    <row r="77763" s="8" customFormat="1" x14ac:dyDescent="0.35"/>
    <row r="77764" s="8" customFormat="1" x14ac:dyDescent="0.35"/>
    <row r="77765" s="8" customFormat="1" x14ac:dyDescent="0.35"/>
    <row r="77766" s="8" customFormat="1" x14ac:dyDescent="0.35"/>
    <row r="77767" s="8" customFormat="1" x14ac:dyDescent="0.35"/>
    <row r="77768" s="8" customFormat="1" x14ac:dyDescent="0.35"/>
    <row r="77769" s="8" customFormat="1" x14ac:dyDescent="0.35"/>
    <row r="77770" s="8" customFormat="1" x14ac:dyDescent="0.35"/>
    <row r="77771" s="8" customFormat="1" x14ac:dyDescent="0.35"/>
    <row r="77772" s="8" customFormat="1" x14ac:dyDescent="0.35"/>
    <row r="77773" s="8" customFormat="1" x14ac:dyDescent="0.35"/>
    <row r="77774" s="8" customFormat="1" x14ac:dyDescent="0.35"/>
    <row r="77775" s="8" customFormat="1" x14ac:dyDescent="0.35"/>
    <row r="77776" s="8" customFormat="1" x14ac:dyDescent="0.35"/>
    <row r="77777" s="8" customFormat="1" x14ac:dyDescent="0.35"/>
    <row r="77778" s="8" customFormat="1" x14ac:dyDescent="0.35"/>
    <row r="77779" s="8" customFormat="1" x14ac:dyDescent="0.35"/>
    <row r="77780" s="8" customFormat="1" x14ac:dyDescent="0.35"/>
    <row r="77781" s="8" customFormat="1" x14ac:dyDescent="0.35"/>
    <row r="77782" s="8" customFormat="1" x14ac:dyDescent="0.35"/>
    <row r="77783" s="8" customFormat="1" x14ac:dyDescent="0.35"/>
    <row r="77784" s="8" customFormat="1" x14ac:dyDescent="0.35"/>
    <row r="77785" s="8" customFormat="1" x14ac:dyDescent="0.35"/>
    <row r="77786" s="8" customFormat="1" x14ac:dyDescent="0.35"/>
    <row r="77787" s="8" customFormat="1" x14ac:dyDescent="0.35"/>
    <row r="77788" s="8" customFormat="1" x14ac:dyDescent="0.35"/>
    <row r="77789" s="8" customFormat="1" x14ac:dyDescent="0.35"/>
    <row r="77790" s="8" customFormat="1" x14ac:dyDescent="0.35"/>
    <row r="77791" s="8" customFormat="1" x14ac:dyDescent="0.35"/>
    <row r="77792" s="8" customFormat="1" x14ac:dyDescent="0.35"/>
    <row r="77793" s="8" customFormat="1" x14ac:dyDescent="0.35"/>
    <row r="77794" s="8" customFormat="1" x14ac:dyDescent="0.35"/>
    <row r="77795" s="8" customFormat="1" x14ac:dyDescent="0.35"/>
    <row r="77796" s="8" customFormat="1" x14ac:dyDescent="0.35"/>
    <row r="77797" s="8" customFormat="1" x14ac:dyDescent="0.35"/>
    <row r="77798" s="8" customFormat="1" x14ac:dyDescent="0.35"/>
    <row r="77799" s="8" customFormat="1" x14ac:dyDescent="0.35"/>
    <row r="77800" s="8" customFormat="1" x14ac:dyDescent="0.35"/>
    <row r="77801" s="8" customFormat="1" x14ac:dyDescent="0.35"/>
    <row r="77802" s="8" customFormat="1" x14ac:dyDescent="0.35"/>
    <row r="77803" s="8" customFormat="1" x14ac:dyDescent="0.35"/>
    <row r="77804" s="8" customFormat="1" x14ac:dyDescent="0.35"/>
    <row r="77805" s="8" customFormat="1" x14ac:dyDescent="0.35"/>
    <row r="77806" s="8" customFormat="1" x14ac:dyDescent="0.35"/>
    <row r="77807" s="8" customFormat="1" x14ac:dyDescent="0.35"/>
    <row r="77808" s="8" customFormat="1" x14ac:dyDescent="0.35"/>
    <row r="77809" s="8" customFormat="1" x14ac:dyDescent="0.35"/>
    <row r="77810" s="8" customFormat="1" x14ac:dyDescent="0.35"/>
    <row r="77811" s="8" customFormat="1" x14ac:dyDescent="0.35"/>
    <row r="77812" s="8" customFormat="1" x14ac:dyDescent="0.35"/>
    <row r="77813" s="8" customFormat="1" x14ac:dyDescent="0.35"/>
    <row r="77814" s="8" customFormat="1" x14ac:dyDescent="0.35"/>
    <row r="77815" s="8" customFormat="1" x14ac:dyDescent="0.35"/>
    <row r="77816" s="8" customFormat="1" x14ac:dyDescent="0.35"/>
    <row r="77817" s="8" customFormat="1" x14ac:dyDescent="0.35"/>
    <row r="77818" s="8" customFormat="1" x14ac:dyDescent="0.35"/>
    <row r="77819" s="8" customFormat="1" x14ac:dyDescent="0.35"/>
    <row r="77820" s="8" customFormat="1" x14ac:dyDescent="0.35"/>
    <row r="77821" s="8" customFormat="1" x14ac:dyDescent="0.35"/>
    <row r="77822" s="8" customFormat="1" x14ac:dyDescent="0.35"/>
    <row r="77823" s="8" customFormat="1" x14ac:dyDescent="0.35"/>
    <row r="77824" s="8" customFormat="1" x14ac:dyDescent="0.35"/>
    <row r="77825" s="8" customFormat="1" x14ac:dyDescent="0.35"/>
    <row r="77826" s="8" customFormat="1" x14ac:dyDescent="0.35"/>
    <row r="77827" s="8" customFormat="1" x14ac:dyDescent="0.35"/>
    <row r="77828" s="8" customFormat="1" x14ac:dyDescent="0.35"/>
    <row r="77829" s="8" customFormat="1" x14ac:dyDescent="0.35"/>
    <row r="77830" s="8" customFormat="1" x14ac:dyDescent="0.35"/>
    <row r="77831" s="8" customFormat="1" x14ac:dyDescent="0.35"/>
    <row r="77832" s="8" customFormat="1" x14ac:dyDescent="0.35"/>
    <row r="77833" s="8" customFormat="1" x14ac:dyDescent="0.35"/>
    <row r="77834" s="8" customFormat="1" x14ac:dyDescent="0.35"/>
    <row r="77835" s="8" customFormat="1" x14ac:dyDescent="0.35"/>
    <row r="77836" s="8" customFormat="1" x14ac:dyDescent="0.35"/>
    <row r="77837" s="8" customFormat="1" x14ac:dyDescent="0.35"/>
    <row r="77838" s="8" customFormat="1" x14ac:dyDescent="0.35"/>
    <row r="77839" s="8" customFormat="1" x14ac:dyDescent="0.35"/>
    <row r="77840" s="8" customFormat="1" x14ac:dyDescent="0.35"/>
    <row r="77841" s="8" customFormat="1" x14ac:dyDescent="0.35"/>
    <row r="77842" s="8" customFormat="1" x14ac:dyDescent="0.35"/>
    <row r="77843" s="8" customFormat="1" x14ac:dyDescent="0.35"/>
    <row r="77844" s="8" customFormat="1" x14ac:dyDescent="0.35"/>
    <row r="77845" s="8" customFormat="1" x14ac:dyDescent="0.35"/>
    <row r="77846" s="8" customFormat="1" x14ac:dyDescent="0.35"/>
    <row r="77847" s="8" customFormat="1" x14ac:dyDescent="0.35"/>
    <row r="77848" s="8" customFormat="1" x14ac:dyDescent="0.35"/>
    <row r="77849" s="8" customFormat="1" x14ac:dyDescent="0.35"/>
    <row r="77850" s="8" customFormat="1" x14ac:dyDescent="0.35"/>
    <row r="77851" s="8" customFormat="1" x14ac:dyDescent="0.35"/>
    <row r="77852" s="8" customFormat="1" x14ac:dyDescent="0.35"/>
    <row r="77853" s="8" customFormat="1" x14ac:dyDescent="0.35"/>
    <row r="77854" s="8" customFormat="1" x14ac:dyDescent="0.35"/>
    <row r="77855" s="8" customFormat="1" x14ac:dyDescent="0.35"/>
    <row r="77856" s="8" customFormat="1" x14ac:dyDescent="0.35"/>
    <row r="77857" s="8" customFormat="1" x14ac:dyDescent="0.35"/>
    <row r="77858" s="8" customFormat="1" x14ac:dyDescent="0.35"/>
    <row r="77859" s="8" customFormat="1" x14ac:dyDescent="0.35"/>
    <row r="77860" s="8" customFormat="1" x14ac:dyDescent="0.35"/>
    <row r="77861" s="8" customFormat="1" x14ac:dyDescent="0.35"/>
    <row r="77862" s="8" customFormat="1" x14ac:dyDescent="0.35"/>
    <row r="77863" s="8" customFormat="1" x14ac:dyDescent="0.35"/>
    <row r="77864" s="8" customFormat="1" x14ac:dyDescent="0.35"/>
    <row r="77865" s="8" customFormat="1" x14ac:dyDescent="0.35"/>
    <row r="77866" s="8" customFormat="1" x14ac:dyDescent="0.35"/>
    <row r="77867" s="8" customFormat="1" x14ac:dyDescent="0.35"/>
    <row r="77868" s="8" customFormat="1" x14ac:dyDescent="0.35"/>
    <row r="77869" s="8" customFormat="1" x14ac:dyDescent="0.35"/>
    <row r="77870" s="8" customFormat="1" x14ac:dyDescent="0.35"/>
    <row r="77871" s="8" customFormat="1" x14ac:dyDescent="0.35"/>
    <row r="77872" s="8" customFormat="1" x14ac:dyDescent="0.35"/>
    <row r="77873" s="8" customFormat="1" x14ac:dyDescent="0.35"/>
    <row r="77874" s="8" customFormat="1" x14ac:dyDescent="0.35"/>
    <row r="77875" s="8" customFormat="1" x14ac:dyDescent="0.35"/>
    <row r="77876" s="8" customFormat="1" x14ac:dyDescent="0.35"/>
    <row r="77877" s="8" customFormat="1" x14ac:dyDescent="0.35"/>
    <row r="77878" s="8" customFormat="1" x14ac:dyDescent="0.35"/>
    <row r="77879" s="8" customFormat="1" x14ac:dyDescent="0.35"/>
    <row r="77880" s="8" customFormat="1" x14ac:dyDescent="0.35"/>
    <row r="77881" s="8" customFormat="1" x14ac:dyDescent="0.35"/>
    <row r="77882" s="8" customFormat="1" x14ac:dyDescent="0.35"/>
    <row r="77883" s="8" customFormat="1" x14ac:dyDescent="0.35"/>
    <row r="77884" s="8" customFormat="1" x14ac:dyDescent="0.35"/>
    <row r="77885" s="8" customFormat="1" x14ac:dyDescent="0.35"/>
    <row r="77886" s="8" customFormat="1" x14ac:dyDescent="0.35"/>
    <row r="77887" s="8" customFormat="1" x14ac:dyDescent="0.35"/>
    <row r="77888" s="8" customFormat="1" x14ac:dyDescent="0.35"/>
    <row r="77889" s="8" customFormat="1" x14ac:dyDescent="0.35"/>
    <row r="77890" s="8" customFormat="1" x14ac:dyDescent="0.35"/>
    <row r="77891" s="8" customFormat="1" x14ac:dyDescent="0.35"/>
    <row r="77892" s="8" customFormat="1" x14ac:dyDescent="0.35"/>
    <row r="77893" s="8" customFormat="1" x14ac:dyDescent="0.35"/>
    <row r="77894" s="8" customFormat="1" x14ac:dyDescent="0.35"/>
    <row r="77895" s="8" customFormat="1" x14ac:dyDescent="0.35"/>
    <row r="77896" s="8" customFormat="1" x14ac:dyDescent="0.35"/>
    <row r="77897" s="8" customFormat="1" x14ac:dyDescent="0.35"/>
    <row r="77898" s="8" customFormat="1" x14ac:dyDescent="0.35"/>
    <row r="77899" s="8" customFormat="1" x14ac:dyDescent="0.35"/>
    <row r="77900" s="8" customFormat="1" x14ac:dyDescent="0.35"/>
    <row r="77901" s="8" customFormat="1" x14ac:dyDescent="0.35"/>
    <row r="77902" s="8" customFormat="1" x14ac:dyDescent="0.35"/>
    <row r="77903" s="8" customFormat="1" x14ac:dyDescent="0.35"/>
    <row r="77904" s="8" customFormat="1" x14ac:dyDescent="0.35"/>
    <row r="77905" s="8" customFormat="1" x14ac:dyDescent="0.35"/>
    <row r="77906" s="8" customFormat="1" x14ac:dyDescent="0.35"/>
    <row r="77907" s="8" customFormat="1" x14ac:dyDescent="0.35"/>
    <row r="77908" s="8" customFormat="1" x14ac:dyDescent="0.35"/>
    <row r="77909" s="8" customFormat="1" x14ac:dyDescent="0.35"/>
    <row r="77910" s="8" customFormat="1" x14ac:dyDescent="0.35"/>
    <row r="77911" s="8" customFormat="1" x14ac:dyDescent="0.35"/>
    <row r="77912" s="8" customFormat="1" x14ac:dyDescent="0.35"/>
    <row r="77913" s="8" customFormat="1" x14ac:dyDescent="0.35"/>
    <row r="77914" s="8" customFormat="1" x14ac:dyDescent="0.35"/>
    <row r="77915" s="8" customFormat="1" x14ac:dyDescent="0.35"/>
    <row r="77916" s="8" customFormat="1" x14ac:dyDescent="0.35"/>
    <row r="77917" s="8" customFormat="1" x14ac:dyDescent="0.35"/>
    <row r="77918" s="8" customFormat="1" x14ac:dyDescent="0.35"/>
    <row r="77919" s="8" customFormat="1" x14ac:dyDescent="0.35"/>
    <row r="77920" s="8" customFormat="1" x14ac:dyDescent="0.35"/>
    <row r="77921" s="8" customFormat="1" x14ac:dyDescent="0.35"/>
    <row r="77922" s="8" customFormat="1" x14ac:dyDescent="0.35"/>
    <row r="77923" s="8" customFormat="1" x14ac:dyDescent="0.35"/>
    <row r="77924" s="8" customFormat="1" x14ac:dyDescent="0.35"/>
    <row r="77925" s="8" customFormat="1" x14ac:dyDescent="0.35"/>
    <row r="77926" s="8" customFormat="1" x14ac:dyDescent="0.35"/>
    <row r="77927" s="8" customFormat="1" x14ac:dyDescent="0.35"/>
    <row r="77928" s="8" customFormat="1" x14ac:dyDescent="0.35"/>
    <row r="77929" s="8" customFormat="1" x14ac:dyDescent="0.35"/>
    <row r="77930" s="8" customFormat="1" x14ac:dyDescent="0.35"/>
    <row r="77931" s="8" customFormat="1" x14ac:dyDescent="0.35"/>
    <row r="77932" s="8" customFormat="1" x14ac:dyDescent="0.35"/>
    <row r="77933" s="8" customFormat="1" x14ac:dyDescent="0.35"/>
    <row r="77934" s="8" customFormat="1" x14ac:dyDescent="0.35"/>
    <row r="77935" s="8" customFormat="1" x14ac:dyDescent="0.35"/>
    <row r="77936" s="8" customFormat="1" x14ac:dyDescent="0.35"/>
    <row r="77937" s="8" customFormat="1" x14ac:dyDescent="0.35"/>
    <row r="77938" s="8" customFormat="1" x14ac:dyDescent="0.35"/>
    <row r="77939" s="8" customFormat="1" x14ac:dyDescent="0.35"/>
    <row r="77940" s="8" customFormat="1" x14ac:dyDescent="0.35"/>
    <row r="77941" s="8" customFormat="1" x14ac:dyDescent="0.35"/>
    <row r="77942" s="8" customFormat="1" x14ac:dyDescent="0.35"/>
    <row r="77943" s="8" customFormat="1" x14ac:dyDescent="0.35"/>
    <row r="77944" s="8" customFormat="1" x14ac:dyDescent="0.35"/>
    <row r="77945" s="8" customFormat="1" x14ac:dyDescent="0.35"/>
    <row r="77946" s="8" customFormat="1" x14ac:dyDescent="0.35"/>
    <row r="77947" s="8" customFormat="1" x14ac:dyDescent="0.35"/>
    <row r="77948" s="8" customFormat="1" x14ac:dyDescent="0.35"/>
    <row r="77949" s="8" customFormat="1" x14ac:dyDescent="0.35"/>
    <row r="77950" s="8" customFormat="1" x14ac:dyDescent="0.35"/>
    <row r="77951" s="8" customFormat="1" x14ac:dyDescent="0.35"/>
    <row r="77952" s="8" customFormat="1" x14ac:dyDescent="0.35"/>
    <row r="77953" s="8" customFormat="1" x14ac:dyDescent="0.35"/>
    <row r="77954" s="8" customFormat="1" x14ac:dyDescent="0.35"/>
    <row r="77955" s="8" customFormat="1" x14ac:dyDescent="0.35"/>
    <row r="77956" s="8" customFormat="1" x14ac:dyDescent="0.35"/>
    <row r="77957" s="8" customFormat="1" x14ac:dyDescent="0.35"/>
    <row r="77958" s="8" customFormat="1" x14ac:dyDescent="0.35"/>
    <row r="77959" s="8" customFormat="1" x14ac:dyDescent="0.35"/>
    <row r="77960" s="8" customFormat="1" x14ac:dyDescent="0.35"/>
    <row r="77961" s="8" customFormat="1" x14ac:dyDescent="0.35"/>
    <row r="77962" s="8" customFormat="1" x14ac:dyDescent="0.35"/>
    <row r="77963" s="8" customFormat="1" x14ac:dyDescent="0.35"/>
    <row r="77964" s="8" customFormat="1" x14ac:dyDescent="0.35"/>
    <row r="77965" s="8" customFormat="1" x14ac:dyDescent="0.35"/>
    <row r="77966" s="8" customFormat="1" x14ac:dyDescent="0.35"/>
    <row r="77967" s="8" customFormat="1" x14ac:dyDescent="0.35"/>
    <row r="77968" s="8" customFormat="1" x14ac:dyDescent="0.35"/>
    <row r="77969" s="8" customFormat="1" x14ac:dyDescent="0.35"/>
    <row r="77970" s="8" customFormat="1" x14ac:dyDescent="0.35"/>
    <row r="77971" s="8" customFormat="1" x14ac:dyDescent="0.35"/>
    <row r="77972" s="8" customFormat="1" x14ac:dyDescent="0.35"/>
    <row r="77973" s="8" customFormat="1" x14ac:dyDescent="0.35"/>
    <row r="77974" s="8" customFormat="1" x14ac:dyDescent="0.35"/>
    <row r="77975" s="8" customFormat="1" x14ac:dyDescent="0.35"/>
    <row r="77976" s="8" customFormat="1" x14ac:dyDescent="0.35"/>
    <row r="77977" s="8" customFormat="1" x14ac:dyDescent="0.35"/>
    <row r="77978" s="8" customFormat="1" x14ac:dyDescent="0.35"/>
    <row r="77979" s="8" customFormat="1" x14ac:dyDescent="0.35"/>
    <row r="77980" s="8" customFormat="1" x14ac:dyDescent="0.35"/>
    <row r="77981" s="8" customFormat="1" x14ac:dyDescent="0.35"/>
    <row r="77982" s="8" customFormat="1" x14ac:dyDescent="0.35"/>
    <row r="77983" s="8" customFormat="1" x14ac:dyDescent="0.35"/>
    <row r="77984" s="8" customFormat="1" x14ac:dyDescent="0.35"/>
    <row r="77985" s="8" customFormat="1" x14ac:dyDescent="0.35"/>
    <row r="77986" s="8" customFormat="1" x14ac:dyDescent="0.35"/>
    <row r="77987" s="8" customFormat="1" x14ac:dyDescent="0.35"/>
    <row r="77988" s="8" customFormat="1" x14ac:dyDescent="0.35"/>
    <row r="77989" s="8" customFormat="1" x14ac:dyDescent="0.35"/>
    <row r="77990" s="8" customFormat="1" x14ac:dyDescent="0.35"/>
    <row r="77991" s="8" customFormat="1" x14ac:dyDescent="0.35"/>
    <row r="77992" s="8" customFormat="1" x14ac:dyDescent="0.35"/>
    <row r="77993" s="8" customFormat="1" x14ac:dyDescent="0.35"/>
    <row r="77994" s="8" customFormat="1" x14ac:dyDescent="0.35"/>
    <row r="77995" s="8" customFormat="1" x14ac:dyDescent="0.35"/>
    <row r="77996" s="8" customFormat="1" x14ac:dyDescent="0.35"/>
    <row r="77997" s="8" customFormat="1" x14ac:dyDescent="0.35"/>
    <row r="77998" s="8" customFormat="1" x14ac:dyDescent="0.35"/>
    <row r="77999" s="8" customFormat="1" x14ac:dyDescent="0.35"/>
    <row r="78000" s="8" customFormat="1" x14ac:dyDescent="0.35"/>
    <row r="78001" s="8" customFormat="1" x14ac:dyDescent="0.35"/>
    <row r="78002" s="8" customFormat="1" x14ac:dyDescent="0.35"/>
    <row r="78003" s="8" customFormat="1" x14ac:dyDescent="0.35"/>
    <row r="78004" s="8" customFormat="1" x14ac:dyDescent="0.35"/>
    <row r="78005" s="8" customFormat="1" x14ac:dyDescent="0.35"/>
    <row r="78006" s="8" customFormat="1" x14ac:dyDescent="0.35"/>
    <row r="78007" s="8" customFormat="1" x14ac:dyDescent="0.35"/>
    <row r="78008" s="8" customFormat="1" x14ac:dyDescent="0.35"/>
    <row r="78009" s="8" customFormat="1" x14ac:dyDescent="0.35"/>
    <row r="78010" s="8" customFormat="1" x14ac:dyDescent="0.35"/>
    <row r="78011" s="8" customFormat="1" x14ac:dyDescent="0.35"/>
    <row r="78012" s="8" customFormat="1" x14ac:dyDescent="0.35"/>
    <row r="78013" s="8" customFormat="1" x14ac:dyDescent="0.35"/>
    <row r="78014" s="8" customFormat="1" x14ac:dyDescent="0.35"/>
    <row r="78015" s="8" customFormat="1" x14ac:dyDescent="0.35"/>
    <row r="78016" s="8" customFormat="1" x14ac:dyDescent="0.35"/>
    <row r="78017" s="8" customFormat="1" x14ac:dyDescent="0.35"/>
    <row r="78018" s="8" customFormat="1" x14ac:dyDescent="0.35"/>
    <row r="78019" s="8" customFormat="1" x14ac:dyDescent="0.35"/>
    <row r="78020" s="8" customFormat="1" x14ac:dyDescent="0.35"/>
    <row r="78021" s="8" customFormat="1" x14ac:dyDescent="0.35"/>
    <row r="78022" s="8" customFormat="1" x14ac:dyDescent="0.35"/>
    <row r="78023" s="8" customFormat="1" x14ac:dyDescent="0.35"/>
    <row r="78024" s="8" customFormat="1" x14ac:dyDescent="0.35"/>
    <row r="78025" s="8" customFormat="1" x14ac:dyDescent="0.35"/>
    <row r="78026" s="8" customFormat="1" x14ac:dyDescent="0.35"/>
    <row r="78027" s="8" customFormat="1" x14ac:dyDescent="0.35"/>
    <row r="78028" s="8" customFormat="1" x14ac:dyDescent="0.35"/>
    <row r="78029" s="8" customFormat="1" x14ac:dyDescent="0.35"/>
    <row r="78030" s="8" customFormat="1" x14ac:dyDescent="0.35"/>
    <row r="78031" s="8" customFormat="1" x14ac:dyDescent="0.35"/>
    <row r="78032" s="8" customFormat="1" x14ac:dyDescent="0.35"/>
    <row r="78033" s="8" customFormat="1" x14ac:dyDescent="0.35"/>
    <row r="78034" s="8" customFormat="1" x14ac:dyDescent="0.35"/>
    <row r="78035" s="8" customFormat="1" x14ac:dyDescent="0.35"/>
    <row r="78036" s="8" customFormat="1" x14ac:dyDescent="0.35"/>
    <row r="78037" s="8" customFormat="1" x14ac:dyDescent="0.35"/>
    <row r="78038" s="8" customFormat="1" x14ac:dyDescent="0.35"/>
    <row r="78039" s="8" customFormat="1" x14ac:dyDescent="0.35"/>
    <row r="78040" s="8" customFormat="1" x14ac:dyDescent="0.35"/>
    <row r="78041" s="8" customFormat="1" x14ac:dyDescent="0.35"/>
    <row r="78042" s="8" customFormat="1" x14ac:dyDescent="0.35"/>
    <row r="78043" s="8" customFormat="1" x14ac:dyDescent="0.35"/>
    <row r="78044" s="8" customFormat="1" x14ac:dyDescent="0.35"/>
    <row r="78045" s="8" customFormat="1" x14ac:dyDescent="0.35"/>
    <row r="78046" s="8" customFormat="1" x14ac:dyDescent="0.35"/>
    <row r="78047" s="8" customFormat="1" x14ac:dyDescent="0.35"/>
    <row r="78048" s="8" customFormat="1" x14ac:dyDescent="0.35"/>
    <row r="78049" s="8" customFormat="1" x14ac:dyDescent="0.35"/>
    <row r="78050" s="8" customFormat="1" x14ac:dyDescent="0.35"/>
    <row r="78051" s="8" customFormat="1" x14ac:dyDescent="0.35"/>
    <row r="78052" s="8" customFormat="1" x14ac:dyDescent="0.35"/>
    <row r="78053" s="8" customFormat="1" x14ac:dyDescent="0.35"/>
    <row r="78054" s="8" customFormat="1" x14ac:dyDescent="0.35"/>
    <row r="78055" s="8" customFormat="1" x14ac:dyDescent="0.35"/>
    <row r="78056" s="8" customFormat="1" x14ac:dyDescent="0.35"/>
    <row r="78057" s="8" customFormat="1" x14ac:dyDescent="0.35"/>
    <row r="78058" s="8" customFormat="1" x14ac:dyDescent="0.35"/>
    <row r="78059" s="8" customFormat="1" x14ac:dyDescent="0.35"/>
    <row r="78060" s="8" customFormat="1" x14ac:dyDescent="0.35"/>
    <row r="78061" s="8" customFormat="1" x14ac:dyDescent="0.35"/>
    <row r="78062" s="8" customFormat="1" x14ac:dyDescent="0.35"/>
    <row r="78063" s="8" customFormat="1" x14ac:dyDescent="0.35"/>
    <row r="78064" s="8" customFormat="1" x14ac:dyDescent="0.35"/>
    <row r="78065" s="8" customFormat="1" x14ac:dyDescent="0.35"/>
    <row r="78066" s="8" customFormat="1" x14ac:dyDescent="0.35"/>
    <row r="78067" s="8" customFormat="1" x14ac:dyDescent="0.35"/>
    <row r="78068" s="8" customFormat="1" x14ac:dyDescent="0.35"/>
    <row r="78069" s="8" customFormat="1" x14ac:dyDescent="0.35"/>
    <row r="78070" s="8" customFormat="1" x14ac:dyDescent="0.35"/>
    <row r="78071" s="8" customFormat="1" x14ac:dyDescent="0.35"/>
    <row r="78072" s="8" customFormat="1" x14ac:dyDescent="0.35"/>
    <row r="78073" s="8" customFormat="1" x14ac:dyDescent="0.35"/>
    <row r="78074" s="8" customFormat="1" x14ac:dyDescent="0.35"/>
    <row r="78075" s="8" customFormat="1" x14ac:dyDescent="0.35"/>
    <row r="78076" s="8" customFormat="1" x14ac:dyDescent="0.35"/>
    <row r="78077" s="8" customFormat="1" x14ac:dyDescent="0.35"/>
    <row r="78078" s="8" customFormat="1" x14ac:dyDescent="0.35"/>
    <row r="78079" s="8" customFormat="1" x14ac:dyDescent="0.35"/>
    <row r="78080" s="8" customFormat="1" x14ac:dyDescent="0.35"/>
    <row r="78081" s="8" customFormat="1" x14ac:dyDescent="0.35"/>
    <row r="78082" s="8" customFormat="1" x14ac:dyDescent="0.35"/>
    <row r="78083" s="8" customFormat="1" x14ac:dyDescent="0.35"/>
    <row r="78084" s="8" customFormat="1" x14ac:dyDescent="0.35"/>
    <row r="78085" s="8" customFormat="1" x14ac:dyDescent="0.35"/>
    <row r="78086" s="8" customFormat="1" x14ac:dyDescent="0.35"/>
    <row r="78087" s="8" customFormat="1" x14ac:dyDescent="0.35"/>
    <row r="78088" s="8" customFormat="1" x14ac:dyDescent="0.35"/>
    <row r="78089" s="8" customFormat="1" x14ac:dyDescent="0.35"/>
    <row r="78090" s="8" customFormat="1" x14ac:dyDescent="0.35"/>
    <row r="78091" s="8" customFormat="1" x14ac:dyDescent="0.35"/>
    <row r="78092" s="8" customFormat="1" x14ac:dyDescent="0.35"/>
    <row r="78093" s="8" customFormat="1" x14ac:dyDescent="0.35"/>
    <row r="78094" s="8" customFormat="1" x14ac:dyDescent="0.35"/>
    <row r="78095" s="8" customFormat="1" x14ac:dyDescent="0.35"/>
    <row r="78096" s="8" customFormat="1" x14ac:dyDescent="0.35"/>
    <row r="78097" s="8" customFormat="1" x14ac:dyDescent="0.35"/>
    <row r="78098" s="8" customFormat="1" x14ac:dyDescent="0.35"/>
    <row r="78099" s="8" customFormat="1" x14ac:dyDescent="0.35"/>
    <row r="78100" s="8" customFormat="1" x14ac:dyDescent="0.35"/>
    <row r="78101" s="8" customFormat="1" x14ac:dyDescent="0.35"/>
    <row r="78102" s="8" customFormat="1" x14ac:dyDescent="0.35"/>
    <row r="78103" s="8" customFormat="1" x14ac:dyDescent="0.35"/>
    <row r="78104" s="8" customFormat="1" x14ac:dyDescent="0.35"/>
    <row r="78105" s="8" customFormat="1" x14ac:dyDescent="0.35"/>
    <row r="78106" s="8" customFormat="1" x14ac:dyDescent="0.35"/>
    <row r="78107" s="8" customFormat="1" x14ac:dyDescent="0.35"/>
    <row r="78108" s="8" customFormat="1" x14ac:dyDescent="0.35"/>
    <row r="78109" s="8" customFormat="1" x14ac:dyDescent="0.35"/>
    <row r="78110" s="8" customFormat="1" x14ac:dyDescent="0.35"/>
    <row r="78111" s="8" customFormat="1" x14ac:dyDescent="0.35"/>
    <row r="78112" s="8" customFormat="1" x14ac:dyDescent="0.35"/>
    <row r="78113" s="8" customFormat="1" x14ac:dyDescent="0.35"/>
    <row r="78114" s="8" customFormat="1" x14ac:dyDescent="0.35"/>
    <row r="78115" s="8" customFormat="1" x14ac:dyDescent="0.35"/>
    <row r="78116" s="8" customFormat="1" x14ac:dyDescent="0.35"/>
    <row r="78117" s="8" customFormat="1" x14ac:dyDescent="0.35"/>
    <row r="78118" s="8" customFormat="1" x14ac:dyDescent="0.35"/>
    <row r="78119" s="8" customFormat="1" x14ac:dyDescent="0.35"/>
    <row r="78120" s="8" customFormat="1" x14ac:dyDescent="0.35"/>
    <row r="78121" s="8" customFormat="1" x14ac:dyDescent="0.35"/>
    <row r="78122" s="8" customFormat="1" x14ac:dyDescent="0.35"/>
    <row r="78123" s="8" customFormat="1" x14ac:dyDescent="0.35"/>
    <row r="78124" s="8" customFormat="1" x14ac:dyDescent="0.35"/>
    <row r="78125" s="8" customFormat="1" x14ac:dyDescent="0.35"/>
    <row r="78126" s="8" customFormat="1" x14ac:dyDescent="0.35"/>
    <row r="78127" s="8" customFormat="1" x14ac:dyDescent="0.35"/>
    <row r="78128" s="8" customFormat="1" x14ac:dyDescent="0.35"/>
    <row r="78129" s="8" customFormat="1" x14ac:dyDescent="0.35"/>
    <row r="78130" s="8" customFormat="1" x14ac:dyDescent="0.35"/>
    <row r="78131" s="8" customFormat="1" x14ac:dyDescent="0.35"/>
    <row r="78132" s="8" customFormat="1" x14ac:dyDescent="0.35"/>
    <row r="78133" s="8" customFormat="1" x14ac:dyDescent="0.35"/>
    <row r="78134" s="8" customFormat="1" x14ac:dyDescent="0.35"/>
    <row r="78135" s="8" customFormat="1" x14ac:dyDescent="0.35"/>
    <row r="78136" s="8" customFormat="1" x14ac:dyDescent="0.35"/>
    <row r="78137" s="8" customFormat="1" x14ac:dyDescent="0.35"/>
    <row r="78138" s="8" customFormat="1" x14ac:dyDescent="0.35"/>
    <row r="78139" s="8" customFormat="1" x14ac:dyDescent="0.35"/>
    <row r="78140" s="8" customFormat="1" x14ac:dyDescent="0.35"/>
    <row r="78141" s="8" customFormat="1" x14ac:dyDescent="0.35"/>
    <row r="78142" s="8" customFormat="1" x14ac:dyDescent="0.35"/>
    <row r="78143" s="8" customFormat="1" x14ac:dyDescent="0.35"/>
    <row r="78144" s="8" customFormat="1" x14ac:dyDescent="0.35"/>
    <row r="78145" s="8" customFormat="1" x14ac:dyDescent="0.35"/>
    <row r="78146" s="8" customFormat="1" x14ac:dyDescent="0.35"/>
    <row r="78147" s="8" customFormat="1" x14ac:dyDescent="0.35"/>
    <row r="78148" s="8" customFormat="1" x14ac:dyDescent="0.35"/>
    <row r="78149" s="8" customFormat="1" x14ac:dyDescent="0.35"/>
    <row r="78150" s="8" customFormat="1" x14ac:dyDescent="0.35"/>
    <row r="78151" s="8" customFormat="1" x14ac:dyDescent="0.35"/>
    <row r="78152" s="8" customFormat="1" x14ac:dyDescent="0.35"/>
    <row r="78153" s="8" customFormat="1" x14ac:dyDescent="0.35"/>
    <row r="78154" s="8" customFormat="1" x14ac:dyDescent="0.35"/>
    <row r="78155" s="8" customFormat="1" x14ac:dyDescent="0.35"/>
    <row r="78156" s="8" customFormat="1" x14ac:dyDescent="0.35"/>
    <row r="78157" s="8" customFormat="1" x14ac:dyDescent="0.35"/>
    <row r="78158" s="8" customFormat="1" x14ac:dyDescent="0.35"/>
    <row r="78159" s="8" customFormat="1" x14ac:dyDescent="0.35"/>
    <row r="78160" s="8" customFormat="1" x14ac:dyDescent="0.35"/>
    <row r="78161" s="8" customFormat="1" x14ac:dyDescent="0.35"/>
    <row r="78162" s="8" customFormat="1" x14ac:dyDescent="0.35"/>
    <row r="78163" s="8" customFormat="1" x14ac:dyDescent="0.35"/>
    <row r="78164" s="8" customFormat="1" x14ac:dyDescent="0.35"/>
    <row r="78165" s="8" customFormat="1" x14ac:dyDescent="0.35"/>
    <row r="78166" s="8" customFormat="1" x14ac:dyDescent="0.35"/>
    <row r="78167" s="8" customFormat="1" x14ac:dyDescent="0.35"/>
    <row r="78168" s="8" customFormat="1" x14ac:dyDescent="0.35"/>
    <row r="78169" s="8" customFormat="1" x14ac:dyDescent="0.35"/>
    <row r="78170" s="8" customFormat="1" x14ac:dyDescent="0.35"/>
    <row r="78171" s="8" customFormat="1" x14ac:dyDescent="0.35"/>
    <row r="78172" s="8" customFormat="1" x14ac:dyDescent="0.35"/>
    <row r="78173" s="8" customFormat="1" x14ac:dyDescent="0.35"/>
    <row r="78174" s="8" customFormat="1" x14ac:dyDescent="0.35"/>
    <row r="78175" s="8" customFormat="1" x14ac:dyDescent="0.35"/>
    <row r="78176" s="8" customFormat="1" x14ac:dyDescent="0.35"/>
    <row r="78177" s="8" customFormat="1" x14ac:dyDescent="0.35"/>
    <row r="78178" s="8" customFormat="1" x14ac:dyDescent="0.35"/>
    <row r="78179" s="8" customFormat="1" x14ac:dyDescent="0.35"/>
    <row r="78180" s="8" customFormat="1" x14ac:dyDescent="0.35"/>
    <row r="78181" s="8" customFormat="1" x14ac:dyDescent="0.35"/>
    <row r="78182" s="8" customFormat="1" x14ac:dyDescent="0.35"/>
    <row r="78183" s="8" customFormat="1" x14ac:dyDescent="0.35"/>
    <row r="78184" s="8" customFormat="1" x14ac:dyDescent="0.35"/>
    <row r="78185" s="8" customFormat="1" x14ac:dyDescent="0.35"/>
    <row r="78186" s="8" customFormat="1" x14ac:dyDescent="0.35"/>
    <row r="78187" s="8" customFormat="1" x14ac:dyDescent="0.35"/>
    <row r="78188" s="8" customFormat="1" x14ac:dyDescent="0.35"/>
    <row r="78189" s="8" customFormat="1" x14ac:dyDescent="0.35"/>
    <row r="78190" s="8" customFormat="1" x14ac:dyDescent="0.35"/>
    <row r="78191" s="8" customFormat="1" x14ac:dyDescent="0.35"/>
    <row r="78192" s="8" customFormat="1" x14ac:dyDescent="0.35"/>
    <row r="78193" s="8" customFormat="1" x14ac:dyDescent="0.35"/>
    <row r="78194" s="8" customFormat="1" x14ac:dyDescent="0.35"/>
    <row r="78195" s="8" customFormat="1" x14ac:dyDescent="0.35"/>
    <row r="78196" s="8" customFormat="1" x14ac:dyDescent="0.35"/>
    <row r="78197" s="8" customFormat="1" x14ac:dyDescent="0.35"/>
    <row r="78198" s="8" customFormat="1" x14ac:dyDescent="0.35"/>
    <row r="78199" s="8" customFormat="1" x14ac:dyDescent="0.35"/>
    <row r="78200" s="8" customFormat="1" x14ac:dyDescent="0.35"/>
    <row r="78201" s="8" customFormat="1" x14ac:dyDescent="0.35"/>
    <row r="78202" s="8" customFormat="1" x14ac:dyDescent="0.35"/>
    <row r="78203" s="8" customFormat="1" x14ac:dyDescent="0.35"/>
    <row r="78204" s="8" customFormat="1" x14ac:dyDescent="0.35"/>
    <row r="78205" s="8" customFormat="1" x14ac:dyDescent="0.35"/>
    <row r="78206" s="8" customFormat="1" x14ac:dyDescent="0.35"/>
    <row r="78207" s="8" customFormat="1" x14ac:dyDescent="0.35"/>
    <row r="78208" s="8" customFormat="1" x14ac:dyDescent="0.35"/>
    <row r="78209" s="8" customFormat="1" x14ac:dyDescent="0.35"/>
    <row r="78210" s="8" customFormat="1" x14ac:dyDescent="0.35"/>
    <row r="78211" s="8" customFormat="1" x14ac:dyDescent="0.35"/>
    <row r="78212" s="8" customFormat="1" x14ac:dyDescent="0.35"/>
    <row r="78213" s="8" customFormat="1" x14ac:dyDescent="0.35"/>
    <row r="78214" s="8" customFormat="1" x14ac:dyDescent="0.35"/>
    <row r="78215" s="8" customFormat="1" x14ac:dyDescent="0.35"/>
    <row r="78216" s="8" customFormat="1" x14ac:dyDescent="0.35"/>
    <row r="78217" s="8" customFormat="1" x14ac:dyDescent="0.35"/>
    <row r="78218" s="8" customFormat="1" x14ac:dyDescent="0.35"/>
    <row r="78219" s="8" customFormat="1" x14ac:dyDescent="0.35"/>
    <row r="78220" s="8" customFormat="1" x14ac:dyDescent="0.35"/>
    <row r="78221" s="8" customFormat="1" x14ac:dyDescent="0.35"/>
    <row r="78222" s="8" customFormat="1" x14ac:dyDescent="0.35"/>
    <row r="78223" s="8" customFormat="1" x14ac:dyDescent="0.35"/>
    <row r="78224" s="8" customFormat="1" x14ac:dyDescent="0.35"/>
    <row r="78225" s="8" customFormat="1" x14ac:dyDescent="0.35"/>
    <row r="78226" s="8" customFormat="1" x14ac:dyDescent="0.35"/>
    <row r="78227" s="8" customFormat="1" x14ac:dyDescent="0.35"/>
    <row r="78228" s="8" customFormat="1" x14ac:dyDescent="0.35"/>
    <row r="78229" s="8" customFormat="1" x14ac:dyDescent="0.35"/>
    <row r="78230" s="8" customFormat="1" x14ac:dyDescent="0.35"/>
    <row r="78231" s="8" customFormat="1" x14ac:dyDescent="0.35"/>
    <row r="78232" s="8" customFormat="1" x14ac:dyDescent="0.35"/>
    <row r="78233" s="8" customFormat="1" x14ac:dyDescent="0.35"/>
    <row r="78234" s="8" customFormat="1" x14ac:dyDescent="0.35"/>
    <row r="78235" s="8" customFormat="1" x14ac:dyDescent="0.35"/>
    <row r="78236" s="8" customFormat="1" x14ac:dyDescent="0.35"/>
    <row r="78237" s="8" customFormat="1" x14ac:dyDescent="0.35"/>
    <row r="78238" s="8" customFormat="1" x14ac:dyDescent="0.35"/>
    <row r="78239" s="8" customFormat="1" x14ac:dyDescent="0.35"/>
    <row r="78240" s="8" customFormat="1" x14ac:dyDescent="0.35"/>
    <row r="78241" s="8" customFormat="1" x14ac:dyDescent="0.35"/>
    <row r="78242" s="8" customFormat="1" x14ac:dyDescent="0.35"/>
    <row r="78243" s="8" customFormat="1" x14ac:dyDescent="0.35"/>
    <row r="78244" s="8" customFormat="1" x14ac:dyDescent="0.35"/>
    <row r="78245" s="8" customFormat="1" x14ac:dyDescent="0.35"/>
    <row r="78246" s="8" customFormat="1" x14ac:dyDescent="0.35"/>
    <row r="78247" s="8" customFormat="1" x14ac:dyDescent="0.35"/>
    <row r="78248" s="8" customFormat="1" x14ac:dyDescent="0.35"/>
    <row r="78249" s="8" customFormat="1" x14ac:dyDescent="0.35"/>
    <row r="78250" s="8" customFormat="1" x14ac:dyDescent="0.35"/>
    <row r="78251" s="8" customFormat="1" x14ac:dyDescent="0.35"/>
    <row r="78252" s="8" customFormat="1" x14ac:dyDescent="0.35"/>
    <row r="78253" s="8" customFormat="1" x14ac:dyDescent="0.35"/>
    <row r="78254" s="8" customFormat="1" x14ac:dyDescent="0.35"/>
    <row r="78255" s="8" customFormat="1" x14ac:dyDescent="0.35"/>
    <row r="78256" s="8" customFormat="1" x14ac:dyDescent="0.35"/>
    <row r="78257" s="8" customFormat="1" x14ac:dyDescent="0.35"/>
    <row r="78258" s="8" customFormat="1" x14ac:dyDescent="0.35"/>
    <row r="78259" s="8" customFormat="1" x14ac:dyDescent="0.35"/>
    <row r="78260" s="8" customFormat="1" x14ac:dyDescent="0.35"/>
    <row r="78261" s="8" customFormat="1" x14ac:dyDescent="0.35"/>
    <row r="78262" s="8" customFormat="1" x14ac:dyDescent="0.35"/>
    <row r="78263" s="8" customFormat="1" x14ac:dyDescent="0.35"/>
    <row r="78264" s="8" customFormat="1" x14ac:dyDescent="0.35"/>
    <row r="78265" s="8" customFormat="1" x14ac:dyDescent="0.35"/>
    <row r="78266" s="8" customFormat="1" x14ac:dyDescent="0.35"/>
    <row r="78267" s="8" customFormat="1" x14ac:dyDescent="0.35"/>
    <row r="78268" s="8" customFormat="1" x14ac:dyDescent="0.35"/>
    <row r="78269" s="8" customFormat="1" x14ac:dyDescent="0.35"/>
    <row r="78270" s="8" customFormat="1" x14ac:dyDescent="0.35"/>
    <row r="78271" s="8" customFormat="1" x14ac:dyDescent="0.35"/>
    <row r="78272" s="8" customFormat="1" x14ac:dyDescent="0.35"/>
    <row r="78273" s="8" customFormat="1" x14ac:dyDescent="0.35"/>
    <row r="78274" s="8" customFormat="1" x14ac:dyDescent="0.35"/>
    <row r="78275" s="8" customFormat="1" x14ac:dyDescent="0.35"/>
    <row r="78276" s="8" customFormat="1" x14ac:dyDescent="0.35"/>
    <row r="78277" s="8" customFormat="1" x14ac:dyDescent="0.35"/>
    <row r="78278" s="8" customFormat="1" x14ac:dyDescent="0.35"/>
    <row r="78279" s="8" customFormat="1" x14ac:dyDescent="0.35"/>
    <row r="78280" s="8" customFormat="1" x14ac:dyDescent="0.35"/>
    <row r="78281" s="8" customFormat="1" x14ac:dyDescent="0.35"/>
    <row r="78282" s="8" customFormat="1" x14ac:dyDescent="0.35"/>
    <row r="78283" s="8" customFormat="1" x14ac:dyDescent="0.35"/>
    <row r="78284" s="8" customFormat="1" x14ac:dyDescent="0.35"/>
    <row r="78285" s="8" customFormat="1" x14ac:dyDescent="0.35"/>
    <row r="78286" s="8" customFormat="1" x14ac:dyDescent="0.35"/>
    <row r="78287" s="8" customFormat="1" x14ac:dyDescent="0.35"/>
    <row r="78288" s="8" customFormat="1" x14ac:dyDescent="0.35"/>
    <row r="78289" s="8" customFormat="1" x14ac:dyDescent="0.35"/>
    <row r="78290" s="8" customFormat="1" x14ac:dyDescent="0.35"/>
    <row r="78291" s="8" customFormat="1" x14ac:dyDescent="0.35"/>
    <row r="78292" s="8" customFormat="1" x14ac:dyDescent="0.35"/>
    <row r="78293" s="8" customFormat="1" x14ac:dyDescent="0.35"/>
    <row r="78294" s="8" customFormat="1" x14ac:dyDescent="0.35"/>
    <row r="78295" s="8" customFormat="1" x14ac:dyDescent="0.35"/>
    <row r="78296" s="8" customFormat="1" x14ac:dyDescent="0.35"/>
    <row r="78297" s="8" customFormat="1" x14ac:dyDescent="0.35"/>
    <row r="78298" s="8" customFormat="1" x14ac:dyDescent="0.35"/>
    <row r="78299" s="8" customFormat="1" x14ac:dyDescent="0.35"/>
    <row r="78300" s="8" customFormat="1" x14ac:dyDescent="0.35"/>
    <row r="78301" s="8" customFormat="1" x14ac:dyDescent="0.35"/>
    <row r="78302" s="8" customFormat="1" x14ac:dyDescent="0.35"/>
    <row r="78303" s="8" customFormat="1" x14ac:dyDescent="0.35"/>
    <row r="78304" s="8" customFormat="1" x14ac:dyDescent="0.35"/>
    <row r="78305" s="8" customFormat="1" x14ac:dyDescent="0.35"/>
    <row r="78306" s="8" customFormat="1" x14ac:dyDescent="0.35"/>
    <row r="78307" s="8" customFormat="1" x14ac:dyDescent="0.35"/>
    <row r="78308" s="8" customFormat="1" x14ac:dyDescent="0.35"/>
    <row r="78309" s="8" customFormat="1" x14ac:dyDescent="0.35"/>
    <row r="78310" s="8" customFormat="1" x14ac:dyDescent="0.35"/>
    <row r="78311" s="8" customFormat="1" x14ac:dyDescent="0.35"/>
    <row r="78312" s="8" customFormat="1" x14ac:dyDescent="0.35"/>
    <row r="78313" s="8" customFormat="1" x14ac:dyDescent="0.35"/>
    <row r="78314" s="8" customFormat="1" x14ac:dyDescent="0.35"/>
    <row r="78315" s="8" customFormat="1" x14ac:dyDescent="0.35"/>
    <row r="78316" s="8" customFormat="1" x14ac:dyDescent="0.35"/>
    <row r="78317" s="8" customFormat="1" x14ac:dyDescent="0.35"/>
    <row r="78318" s="8" customFormat="1" x14ac:dyDescent="0.35"/>
    <row r="78319" s="8" customFormat="1" x14ac:dyDescent="0.35"/>
    <row r="78320" s="8" customFormat="1" x14ac:dyDescent="0.35"/>
    <row r="78321" s="8" customFormat="1" x14ac:dyDescent="0.35"/>
    <row r="78322" s="8" customFormat="1" x14ac:dyDescent="0.35"/>
    <row r="78323" s="8" customFormat="1" x14ac:dyDescent="0.35"/>
    <row r="78324" s="8" customFormat="1" x14ac:dyDescent="0.35"/>
    <row r="78325" s="8" customFormat="1" x14ac:dyDescent="0.35"/>
    <row r="78326" s="8" customFormat="1" x14ac:dyDescent="0.35"/>
    <row r="78327" s="8" customFormat="1" x14ac:dyDescent="0.35"/>
    <row r="78328" s="8" customFormat="1" x14ac:dyDescent="0.35"/>
    <row r="78329" s="8" customFormat="1" x14ac:dyDescent="0.35"/>
    <row r="78330" s="8" customFormat="1" x14ac:dyDescent="0.35"/>
    <row r="78331" s="8" customFormat="1" x14ac:dyDescent="0.35"/>
    <row r="78332" s="8" customFormat="1" x14ac:dyDescent="0.35"/>
    <row r="78333" s="8" customFormat="1" x14ac:dyDescent="0.35"/>
    <row r="78334" s="8" customFormat="1" x14ac:dyDescent="0.35"/>
    <row r="78335" s="8" customFormat="1" x14ac:dyDescent="0.35"/>
    <row r="78336" s="8" customFormat="1" x14ac:dyDescent="0.35"/>
    <row r="78337" s="8" customFormat="1" x14ac:dyDescent="0.35"/>
    <row r="78338" s="8" customFormat="1" x14ac:dyDescent="0.35"/>
    <row r="78339" s="8" customFormat="1" x14ac:dyDescent="0.35"/>
    <row r="78340" s="8" customFormat="1" x14ac:dyDescent="0.35"/>
    <row r="78341" s="8" customFormat="1" x14ac:dyDescent="0.35"/>
    <row r="78342" s="8" customFormat="1" x14ac:dyDescent="0.35"/>
    <row r="78343" s="8" customFormat="1" x14ac:dyDescent="0.35"/>
    <row r="78344" s="8" customFormat="1" x14ac:dyDescent="0.35"/>
    <row r="78345" s="8" customFormat="1" x14ac:dyDescent="0.35"/>
    <row r="78346" s="8" customFormat="1" x14ac:dyDescent="0.35"/>
    <row r="78347" s="8" customFormat="1" x14ac:dyDescent="0.35"/>
    <row r="78348" s="8" customFormat="1" x14ac:dyDescent="0.35"/>
    <row r="78349" s="8" customFormat="1" x14ac:dyDescent="0.35"/>
    <row r="78350" s="8" customFormat="1" x14ac:dyDescent="0.35"/>
    <row r="78351" s="8" customFormat="1" x14ac:dyDescent="0.35"/>
    <row r="78352" s="8" customFormat="1" x14ac:dyDescent="0.35"/>
    <row r="78353" s="8" customFormat="1" x14ac:dyDescent="0.35"/>
    <row r="78354" s="8" customFormat="1" x14ac:dyDescent="0.35"/>
    <row r="78355" s="8" customFormat="1" x14ac:dyDescent="0.35"/>
    <row r="78356" s="8" customFormat="1" x14ac:dyDescent="0.35"/>
    <row r="78357" s="8" customFormat="1" x14ac:dyDescent="0.35"/>
    <row r="78358" s="8" customFormat="1" x14ac:dyDescent="0.35"/>
    <row r="78359" s="8" customFormat="1" x14ac:dyDescent="0.35"/>
    <row r="78360" s="8" customFormat="1" x14ac:dyDescent="0.35"/>
    <row r="78361" s="8" customFormat="1" x14ac:dyDescent="0.35"/>
    <row r="78362" s="8" customFormat="1" x14ac:dyDescent="0.35"/>
    <row r="78363" s="8" customFormat="1" x14ac:dyDescent="0.35"/>
    <row r="78364" s="8" customFormat="1" x14ac:dyDescent="0.35"/>
    <row r="78365" s="8" customFormat="1" x14ac:dyDescent="0.35"/>
    <row r="78366" s="8" customFormat="1" x14ac:dyDescent="0.35"/>
    <row r="78367" s="8" customFormat="1" x14ac:dyDescent="0.35"/>
    <row r="78368" s="8" customFormat="1" x14ac:dyDescent="0.35"/>
    <row r="78369" s="8" customFormat="1" x14ac:dyDescent="0.35"/>
    <row r="78370" s="8" customFormat="1" x14ac:dyDescent="0.35"/>
    <row r="78371" s="8" customFormat="1" x14ac:dyDescent="0.35"/>
    <row r="78372" s="8" customFormat="1" x14ac:dyDescent="0.35"/>
    <row r="78373" s="8" customFormat="1" x14ac:dyDescent="0.35"/>
    <row r="78374" s="8" customFormat="1" x14ac:dyDescent="0.35"/>
    <row r="78375" s="8" customFormat="1" x14ac:dyDescent="0.35"/>
    <row r="78376" s="8" customFormat="1" x14ac:dyDescent="0.35"/>
    <row r="78377" s="8" customFormat="1" x14ac:dyDescent="0.35"/>
    <row r="78378" s="8" customFormat="1" x14ac:dyDescent="0.35"/>
    <row r="78379" s="8" customFormat="1" x14ac:dyDescent="0.35"/>
    <row r="78380" s="8" customFormat="1" x14ac:dyDescent="0.35"/>
    <row r="78381" s="8" customFormat="1" x14ac:dyDescent="0.35"/>
    <row r="78382" s="8" customFormat="1" x14ac:dyDescent="0.35"/>
    <row r="78383" s="8" customFormat="1" x14ac:dyDescent="0.35"/>
    <row r="78384" s="8" customFormat="1" x14ac:dyDescent="0.35"/>
    <row r="78385" s="8" customFormat="1" x14ac:dyDescent="0.35"/>
    <row r="78386" s="8" customFormat="1" x14ac:dyDescent="0.35"/>
    <row r="78387" s="8" customFormat="1" x14ac:dyDescent="0.35"/>
    <row r="78388" s="8" customFormat="1" x14ac:dyDescent="0.35"/>
    <row r="78389" s="8" customFormat="1" x14ac:dyDescent="0.35"/>
    <row r="78390" s="8" customFormat="1" x14ac:dyDescent="0.35"/>
    <row r="78391" s="8" customFormat="1" x14ac:dyDescent="0.35"/>
    <row r="78392" s="8" customFormat="1" x14ac:dyDescent="0.35"/>
    <row r="78393" s="8" customFormat="1" x14ac:dyDescent="0.35"/>
    <row r="78394" s="8" customFormat="1" x14ac:dyDescent="0.35"/>
    <row r="78395" s="8" customFormat="1" x14ac:dyDescent="0.35"/>
    <row r="78396" s="8" customFormat="1" x14ac:dyDescent="0.35"/>
    <row r="78397" s="8" customFormat="1" x14ac:dyDescent="0.35"/>
    <row r="78398" s="8" customFormat="1" x14ac:dyDescent="0.35"/>
    <row r="78399" s="8" customFormat="1" x14ac:dyDescent="0.35"/>
    <row r="78400" s="8" customFormat="1" x14ac:dyDescent="0.35"/>
    <row r="78401" s="8" customFormat="1" x14ac:dyDescent="0.35"/>
    <row r="78402" s="8" customFormat="1" x14ac:dyDescent="0.35"/>
    <row r="78403" s="8" customFormat="1" x14ac:dyDescent="0.35"/>
    <row r="78404" s="8" customFormat="1" x14ac:dyDescent="0.35"/>
    <row r="78405" s="8" customFormat="1" x14ac:dyDescent="0.35"/>
    <row r="78406" s="8" customFormat="1" x14ac:dyDescent="0.35"/>
    <row r="78407" s="8" customFormat="1" x14ac:dyDescent="0.35"/>
    <row r="78408" s="8" customFormat="1" x14ac:dyDescent="0.35"/>
    <row r="78409" s="8" customFormat="1" x14ac:dyDescent="0.35"/>
    <row r="78410" s="8" customFormat="1" x14ac:dyDescent="0.35"/>
    <row r="78411" s="8" customFormat="1" x14ac:dyDescent="0.35"/>
    <row r="78412" s="8" customFormat="1" x14ac:dyDescent="0.35"/>
    <row r="78413" s="8" customFormat="1" x14ac:dyDescent="0.35"/>
    <row r="78414" s="8" customFormat="1" x14ac:dyDescent="0.35"/>
    <row r="78415" s="8" customFormat="1" x14ac:dyDescent="0.35"/>
    <row r="78416" s="8" customFormat="1" x14ac:dyDescent="0.35"/>
    <row r="78417" s="8" customFormat="1" x14ac:dyDescent="0.35"/>
    <row r="78418" s="8" customFormat="1" x14ac:dyDescent="0.35"/>
    <row r="78419" s="8" customFormat="1" x14ac:dyDescent="0.35"/>
    <row r="78420" s="8" customFormat="1" x14ac:dyDescent="0.35"/>
    <row r="78421" s="8" customFormat="1" x14ac:dyDescent="0.35"/>
    <row r="78422" s="8" customFormat="1" x14ac:dyDescent="0.35"/>
    <row r="78423" s="8" customFormat="1" x14ac:dyDescent="0.35"/>
    <row r="78424" s="8" customFormat="1" x14ac:dyDescent="0.35"/>
    <row r="78425" s="8" customFormat="1" x14ac:dyDescent="0.35"/>
    <row r="78426" s="8" customFormat="1" x14ac:dyDescent="0.35"/>
    <row r="78427" s="8" customFormat="1" x14ac:dyDescent="0.35"/>
    <row r="78428" s="8" customFormat="1" x14ac:dyDescent="0.35"/>
    <row r="78429" s="8" customFormat="1" x14ac:dyDescent="0.35"/>
    <row r="78430" s="8" customFormat="1" x14ac:dyDescent="0.35"/>
    <row r="78431" s="8" customFormat="1" x14ac:dyDescent="0.35"/>
    <row r="78432" s="8" customFormat="1" x14ac:dyDescent="0.35"/>
    <row r="78433" s="8" customFormat="1" x14ac:dyDescent="0.35"/>
    <row r="78434" s="8" customFormat="1" x14ac:dyDescent="0.35"/>
    <row r="78435" s="8" customFormat="1" x14ac:dyDescent="0.35"/>
    <row r="78436" s="8" customFormat="1" x14ac:dyDescent="0.35"/>
    <row r="78437" s="8" customFormat="1" x14ac:dyDescent="0.35"/>
    <row r="78438" s="8" customFormat="1" x14ac:dyDescent="0.35"/>
    <row r="78439" s="8" customFormat="1" x14ac:dyDescent="0.35"/>
    <row r="78440" s="8" customFormat="1" x14ac:dyDescent="0.35"/>
    <row r="78441" s="8" customFormat="1" x14ac:dyDescent="0.35"/>
    <row r="78442" s="8" customFormat="1" x14ac:dyDescent="0.35"/>
    <row r="78443" s="8" customFormat="1" x14ac:dyDescent="0.35"/>
    <row r="78444" s="8" customFormat="1" x14ac:dyDescent="0.35"/>
    <row r="78445" s="8" customFormat="1" x14ac:dyDescent="0.35"/>
    <row r="78446" s="8" customFormat="1" x14ac:dyDescent="0.35"/>
    <row r="78447" s="8" customFormat="1" x14ac:dyDescent="0.35"/>
    <row r="78448" s="8" customFormat="1" x14ac:dyDescent="0.35"/>
    <row r="78449" s="8" customFormat="1" x14ac:dyDescent="0.35"/>
    <row r="78450" s="8" customFormat="1" x14ac:dyDescent="0.35"/>
    <row r="78451" s="8" customFormat="1" x14ac:dyDescent="0.35"/>
    <row r="78452" s="8" customFormat="1" x14ac:dyDescent="0.35"/>
    <row r="78453" s="8" customFormat="1" x14ac:dyDescent="0.35"/>
    <row r="78454" s="8" customFormat="1" x14ac:dyDescent="0.35"/>
    <row r="78455" s="8" customFormat="1" x14ac:dyDescent="0.35"/>
    <row r="78456" s="8" customFormat="1" x14ac:dyDescent="0.35"/>
    <row r="78457" s="8" customFormat="1" x14ac:dyDescent="0.35"/>
    <row r="78458" s="8" customFormat="1" x14ac:dyDescent="0.35"/>
    <row r="78459" s="8" customFormat="1" x14ac:dyDescent="0.35"/>
    <row r="78460" s="8" customFormat="1" x14ac:dyDescent="0.35"/>
    <row r="78461" s="8" customFormat="1" x14ac:dyDescent="0.35"/>
    <row r="78462" s="8" customFormat="1" x14ac:dyDescent="0.35"/>
    <row r="78463" s="8" customFormat="1" x14ac:dyDescent="0.35"/>
    <row r="78464" s="8" customFormat="1" x14ac:dyDescent="0.35"/>
    <row r="78465" s="8" customFormat="1" x14ac:dyDescent="0.35"/>
    <row r="78466" s="8" customFormat="1" x14ac:dyDescent="0.35"/>
    <row r="78467" s="8" customFormat="1" x14ac:dyDescent="0.35"/>
    <row r="78468" s="8" customFormat="1" x14ac:dyDescent="0.35"/>
    <row r="78469" s="8" customFormat="1" x14ac:dyDescent="0.35"/>
    <row r="78470" s="8" customFormat="1" x14ac:dyDescent="0.35"/>
    <row r="78471" s="8" customFormat="1" x14ac:dyDescent="0.35"/>
    <row r="78472" s="8" customFormat="1" x14ac:dyDescent="0.35"/>
    <row r="78473" s="8" customFormat="1" x14ac:dyDescent="0.35"/>
    <row r="78474" s="8" customFormat="1" x14ac:dyDescent="0.35"/>
    <row r="78475" s="8" customFormat="1" x14ac:dyDescent="0.35"/>
    <row r="78476" s="8" customFormat="1" x14ac:dyDescent="0.35"/>
    <row r="78477" s="8" customFormat="1" x14ac:dyDescent="0.35"/>
    <row r="78478" s="8" customFormat="1" x14ac:dyDescent="0.35"/>
    <row r="78479" s="8" customFormat="1" x14ac:dyDescent="0.35"/>
    <row r="78480" s="8" customFormat="1" x14ac:dyDescent="0.35"/>
    <row r="78481" s="8" customFormat="1" x14ac:dyDescent="0.35"/>
    <row r="78482" s="8" customFormat="1" x14ac:dyDescent="0.35"/>
    <row r="78483" s="8" customFormat="1" x14ac:dyDescent="0.35"/>
    <row r="78484" s="8" customFormat="1" x14ac:dyDescent="0.35"/>
    <row r="78485" s="8" customFormat="1" x14ac:dyDescent="0.35"/>
    <row r="78486" s="8" customFormat="1" x14ac:dyDescent="0.35"/>
    <row r="78487" s="8" customFormat="1" x14ac:dyDescent="0.35"/>
    <row r="78488" s="8" customFormat="1" x14ac:dyDescent="0.35"/>
    <row r="78489" s="8" customFormat="1" x14ac:dyDescent="0.35"/>
    <row r="78490" s="8" customFormat="1" x14ac:dyDescent="0.35"/>
    <row r="78491" s="8" customFormat="1" x14ac:dyDescent="0.35"/>
    <row r="78492" s="8" customFormat="1" x14ac:dyDescent="0.35"/>
    <row r="78493" s="8" customFormat="1" x14ac:dyDescent="0.35"/>
    <row r="78494" s="8" customFormat="1" x14ac:dyDescent="0.35"/>
    <row r="78495" s="8" customFormat="1" x14ac:dyDescent="0.35"/>
    <row r="78496" s="8" customFormat="1" x14ac:dyDescent="0.35"/>
    <row r="78497" s="8" customFormat="1" x14ac:dyDescent="0.35"/>
    <row r="78498" s="8" customFormat="1" x14ac:dyDescent="0.35"/>
    <row r="78499" s="8" customFormat="1" x14ac:dyDescent="0.35"/>
    <row r="78500" s="8" customFormat="1" x14ac:dyDescent="0.35"/>
    <row r="78501" s="8" customFormat="1" x14ac:dyDescent="0.35"/>
    <row r="78502" s="8" customFormat="1" x14ac:dyDescent="0.35"/>
    <row r="78503" s="8" customFormat="1" x14ac:dyDescent="0.35"/>
    <row r="78504" s="8" customFormat="1" x14ac:dyDescent="0.35"/>
    <row r="78505" s="8" customFormat="1" x14ac:dyDescent="0.35"/>
    <row r="78506" s="8" customFormat="1" x14ac:dyDescent="0.35"/>
    <row r="78507" s="8" customFormat="1" x14ac:dyDescent="0.35"/>
    <row r="78508" s="8" customFormat="1" x14ac:dyDescent="0.35"/>
    <row r="78509" s="8" customFormat="1" x14ac:dyDescent="0.35"/>
    <row r="78510" s="8" customFormat="1" x14ac:dyDescent="0.35"/>
    <row r="78511" s="8" customFormat="1" x14ac:dyDescent="0.35"/>
    <row r="78512" s="8" customFormat="1" x14ac:dyDescent="0.35"/>
    <row r="78513" s="8" customFormat="1" x14ac:dyDescent="0.35"/>
    <row r="78514" s="8" customFormat="1" x14ac:dyDescent="0.35"/>
    <row r="78515" s="8" customFormat="1" x14ac:dyDescent="0.35"/>
    <row r="78516" s="8" customFormat="1" x14ac:dyDescent="0.35"/>
    <row r="78517" s="8" customFormat="1" x14ac:dyDescent="0.35"/>
    <row r="78518" s="8" customFormat="1" x14ac:dyDescent="0.35"/>
    <row r="78519" s="8" customFormat="1" x14ac:dyDescent="0.35"/>
    <row r="78520" s="8" customFormat="1" x14ac:dyDescent="0.35"/>
    <row r="78521" s="8" customFormat="1" x14ac:dyDescent="0.35"/>
    <row r="78522" s="8" customFormat="1" x14ac:dyDescent="0.35"/>
    <row r="78523" s="8" customFormat="1" x14ac:dyDescent="0.35"/>
    <row r="78524" s="8" customFormat="1" x14ac:dyDescent="0.35"/>
    <row r="78525" s="8" customFormat="1" x14ac:dyDescent="0.35"/>
    <row r="78526" s="8" customFormat="1" x14ac:dyDescent="0.35"/>
    <row r="78527" s="8" customFormat="1" x14ac:dyDescent="0.35"/>
    <row r="78528" s="8" customFormat="1" x14ac:dyDescent="0.35"/>
    <row r="78529" s="8" customFormat="1" x14ac:dyDescent="0.35"/>
    <row r="78530" s="8" customFormat="1" x14ac:dyDescent="0.35"/>
    <row r="78531" s="8" customFormat="1" x14ac:dyDescent="0.35"/>
    <row r="78532" s="8" customFormat="1" x14ac:dyDescent="0.35"/>
    <row r="78533" s="8" customFormat="1" x14ac:dyDescent="0.35"/>
    <row r="78534" s="8" customFormat="1" x14ac:dyDescent="0.35"/>
    <row r="78535" s="8" customFormat="1" x14ac:dyDescent="0.35"/>
    <row r="78536" s="8" customFormat="1" x14ac:dyDescent="0.35"/>
    <row r="78537" s="8" customFormat="1" x14ac:dyDescent="0.35"/>
    <row r="78538" s="8" customFormat="1" x14ac:dyDescent="0.35"/>
    <row r="78539" s="8" customFormat="1" x14ac:dyDescent="0.35"/>
    <row r="78540" s="8" customFormat="1" x14ac:dyDescent="0.35"/>
    <row r="78541" s="8" customFormat="1" x14ac:dyDescent="0.35"/>
    <row r="78542" s="8" customFormat="1" x14ac:dyDescent="0.35"/>
    <row r="78543" s="8" customFormat="1" x14ac:dyDescent="0.35"/>
    <row r="78544" s="8" customFormat="1" x14ac:dyDescent="0.35"/>
    <row r="78545" s="8" customFormat="1" x14ac:dyDescent="0.35"/>
    <row r="78546" s="8" customFormat="1" x14ac:dyDescent="0.35"/>
    <row r="78547" s="8" customFormat="1" x14ac:dyDescent="0.35"/>
    <row r="78548" s="8" customFormat="1" x14ac:dyDescent="0.35"/>
    <row r="78549" s="8" customFormat="1" x14ac:dyDescent="0.35"/>
    <row r="78550" s="8" customFormat="1" x14ac:dyDescent="0.35"/>
    <row r="78551" s="8" customFormat="1" x14ac:dyDescent="0.35"/>
    <row r="78552" s="8" customFormat="1" x14ac:dyDescent="0.35"/>
    <row r="78553" s="8" customFormat="1" x14ac:dyDescent="0.35"/>
    <row r="78554" s="8" customFormat="1" x14ac:dyDescent="0.35"/>
    <row r="78555" s="8" customFormat="1" x14ac:dyDescent="0.35"/>
    <row r="78556" s="8" customFormat="1" x14ac:dyDescent="0.35"/>
    <row r="78557" s="8" customFormat="1" x14ac:dyDescent="0.35"/>
    <row r="78558" s="8" customFormat="1" x14ac:dyDescent="0.35"/>
    <row r="78559" s="8" customFormat="1" x14ac:dyDescent="0.35"/>
    <row r="78560" s="8" customFormat="1" x14ac:dyDescent="0.35"/>
    <row r="78561" s="8" customFormat="1" x14ac:dyDescent="0.35"/>
    <row r="78562" s="8" customFormat="1" x14ac:dyDescent="0.35"/>
    <row r="78563" s="8" customFormat="1" x14ac:dyDescent="0.35"/>
    <row r="78564" s="8" customFormat="1" x14ac:dyDescent="0.35"/>
    <row r="78565" s="8" customFormat="1" x14ac:dyDescent="0.35"/>
    <row r="78566" s="8" customFormat="1" x14ac:dyDescent="0.35"/>
    <row r="78567" s="8" customFormat="1" x14ac:dyDescent="0.35"/>
    <row r="78568" s="8" customFormat="1" x14ac:dyDescent="0.35"/>
    <row r="78569" s="8" customFormat="1" x14ac:dyDescent="0.35"/>
    <row r="78570" s="8" customFormat="1" x14ac:dyDescent="0.35"/>
    <row r="78571" s="8" customFormat="1" x14ac:dyDescent="0.35"/>
    <row r="78572" s="8" customFormat="1" x14ac:dyDescent="0.35"/>
    <row r="78573" s="8" customFormat="1" x14ac:dyDescent="0.35"/>
    <row r="78574" s="8" customFormat="1" x14ac:dyDescent="0.35"/>
    <row r="78575" s="8" customFormat="1" x14ac:dyDescent="0.35"/>
    <row r="78576" s="8" customFormat="1" x14ac:dyDescent="0.35"/>
    <row r="78577" s="8" customFormat="1" x14ac:dyDescent="0.35"/>
    <row r="78578" s="8" customFormat="1" x14ac:dyDescent="0.35"/>
    <row r="78579" s="8" customFormat="1" x14ac:dyDescent="0.35"/>
    <row r="78580" s="8" customFormat="1" x14ac:dyDescent="0.35"/>
    <row r="78581" s="8" customFormat="1" x14ac:dyDescent="0.35"/>
    <row r="78582" s="8" customFormat="1" x14ac:dyDescent="0.35"/>
    <row r="78583" s="8" customFormat="1" x14ac:dyDescent="0.35"/>
    <row r="78584" s="8" customFormat="1" x14ac:dyDescent="0.35"/>
    <row r="78585" s="8" customFormat="1" x14ac:dyDescent="0.35"/>
    <row r="78586" s="8" customFormat="1" x14ac:dyDescent="0.35"/>
    <row r="78587" s="8" customFormat="1" x14ac:dyDescent="0.35"/>
    <row r="78588" s="8" customFormat="1" x14ac:dyDescent="0.35"/>
    <row r="78589" s="8" customFormat="1" x14ac:dyDescent="0.35"/>
    <row r="78590" s="8" customFormat="1" x14ac:dyDescent="0.35"/>
    <row r="78591" s="8" customFormat="1" x14ac:dyDescent="0.35"/>
    <row r="78592" s="8" customFormat="1" x14ac:dyDescent="0.35"/>
    <row r="78593" s="8" customFormat="1" x14ac:dyDescent="0.35"/>
    <row r="78594" s="8" customFormat="1" x14ac:dyDescent="0.35"/>
    <row r="78595" s="8" customFormat="1" x14ac:dyDescent="0.35"/>
    <row r="78596" s="8" customFormat="1" x14ac:dyDescent="0.35"/>
    <row r="78597" s="8" customFormat="1" x14ac:dyDescent="0.35"/>
    <row r="78598" s="8" customFormat="1" x14ac:dyDescent="0.35"/>
    <row r="78599" s="8" customFormat="1" x14ac:dyDescent="0.35"/>
    <row r="78600" s="8" customFormat="1" x14ac:dyDescent="0.35"/>
    <row r="78601" s="8" customFormat="1" x14ac:dyDescent="0.35"/>
    <row r="78602" s="8" customFormat="1" x14ac:dyDescent="0.35"/>
    <row r="78603" s="8" customFormat="1" x14ac:dyDescent="0.35"/>
    <row r="78604" s="8" customFormat="1" x14ac:dyDescent="0.35"/>
    <row r="78605" s="8" customFormat="1" x14ac:dyDescent="0.35"/>
    <row r="78606" s="8" customFormat="1" x14ac:dyDescent="0.35"/>
    <row r="78607" s="8" customFormat="1" x14ac:dyDescent="0.35"/>
    <row r="78608" s="8" customFormat="1" x14ac:dyDescent="0.35"/>
    <row r="78609" s="8" customFormat="1" x14ac:dyDescent="0.35"/>
    <row r="78610" s="8" customFormat="1" x14ac:dyDescent="0.35"/>
    <row r="78611" s="8" customFormat="1" x14ac:dyDescent="0.35"/>
    <row r="78612" s="8" customFormat="1" x14ac:dyDescent="0.35"/>
    <row r="78613" s="8" customFormat="1" x14ac:dyDescent="0.35"/>
    <row r="78614" s="8" customFormat="1" x14ac:dyDescent="0.35"/>
    <row r="78615" s="8" customFormat="1" x14ac:dyDescent="0.35"/>
    <row r="78616" s="8" customFormat="1" x14ac:dyDescent="0.35"/>
    <row r="78617" s="8" customFormat="1" x14ac:dyDescent="0.35"/>
    <row r="78618" s="8" customFormat="1" x14ac:dyDescent="0.35"/>
    <row r="78619" s="8" customFormat="1" x14ac:dyDescent="0.35"/>
    <row r="78620" s="8" customFormat="1" x14ac:dyDescent="0.35"/>
    <row r="78621" s="8" customFormat="1" x14ac:dyDescent="0.35"/>
    <row r="78622" s="8" customFormat="1" x14ac:dyDescent="0.35"/>
    <row r="78623" s="8" customFormat="1" x14ac:dyDescent="0.35"/>
    <row r="78624" s="8" customFormat="1" x14ac:dyDescent="0.35"/>
    <row r="78625" s="8" customFormat="1" x14ac:dyDescent="0.35"/>
    <row r="78626" s="8" customFormat="1" x14ac:dyDescent="0.35"/>
    <row r="78627" s="8" customFormat="1" x14ac:dyDescent="0.35"/>
    <row r="78628" s="8" customFormat="1" x14ac:dyDescent="0.35"/>
    <row r="78629" s="8" customFormat="1" x14ac:dyDescent="0.35"/>
    <row r="78630" s="8" customFormat="1" x14ac:dyDescent="0.35"/>
    <row r="78631" s="8" customFormat="1" x14ac:dyDescent="0.35"/>
    <row r="78632" s="8" customFormat="1" x14ac:dyDescent="0.35"/>
    <row r="78633" s="8" customFormat="1" x14ac:dyDescent="0.35"/>
    <row r="78634" s="8" customFormat="1" x14ac:dyDescent="0.35"/>
    <row r="78635" s="8" customFormat="1" x14ac:dyDescent="0.35"/>
    <row r="78636" s="8" customFormat="1" x14ac:dyDescent="0.35"/>
    <row r="78637" s="8" customFormat="1" x14ac:dyDescent="0.35"/>
    <row r="78638" s="8" customFormat="1" x14ac:dyDescent="0.35"/>
    <row r="78639" s="8" customFormat="1" x14ac:dyDescent="0.35"/>
    <row r="78640" s="8" customFormat="1" x14ac:dyDescent="0.35"/>
    <row r="78641" s="8" customFormat="1" x14ac:dyDescent="0.35"/>
    <row r="78642" s="8" customFormat="1" x14ac:dyDescent="0.35"/>
    <row r="78643" s="8" customFormat="1" x14ac:dyDescent="0.35"/>
    <row r="78644" s="8" customFormat="1" x14ac:dyDescent="0.35"/>
    <row r="78645" s="8" customFormat="1" x14ac:dyDescent="0.35"/>
    <row r="78646" s="8" customFormat="1" x14ac:dyDescent="0.35"/>
    <row r="78647" s="8" customFormat="1" x14ac:dyDescent="0.35"/>
    <row r="78648" s="8" customFormat="1" x14ac:dyDescent="0.35"/>
    <row r="78649" s="8" customFormat="1" x14ac:dyDescent="0.35"/>
    <row r="78650" s="8" customFormat="1" x14ac:dyDescent="0.35"/>
    <row r="78651" s="8" customFormat="1" x14ac:dyDescent="0.35"/>
    <row r="78652" s="8" customFormat="1" x14ac:dyDescent="0.35"/>
    <row r="78653" s="8" customFormat="1" x14ac:dyDescent="0.35"/>
    <row r="78654" s="8" customFormat="1" x14ac:dyDescent="0.35"/>
    <row r="78655" s="8" customFormat="1" x14ac:dyDescent="0.35"/>
    <row r="78656" s="8" customFormat="1" x14ac:dyDescent="0.35"/>
    <row r="78657" s="8" customFormat="1" x14ac:dyDescent="0.35"/>
    <row r="78658" s="8" customFormat="1" x14ac:dyDescent="0.35"/>
    <row r="78659" s="8" customFormat="1" x14ac:dyDescent="0.35"/>
    <row r="78660" s="8" customFormat="1" x14ac:dyDescent="0.35"/>
    <row r="78661" s="8" customFormat="1" x14ac:dyDescent="0.35"/>
    <row r="78662" s="8" customFormat="1" x14ac:dyDescent="0.35"/>
    <row r="78663" s="8" customFormat="1" x14ac:dyDescent="0.35"/>
    <row r="78664" s="8" customFormat="1" x14ac:dyDescent="0.35"/>
    <row r="78665" s="8" customFormat="1" x14ac:dyDescent="0.35"/>
    <row r="78666" s="8" customFormat="1" x14ac:dyDescent="0.35"/>
    <row r="78667" s="8" customFormat="1" x14ac:dyDescent="0.35"/>
    <row r="78668" s="8" customFormat="1" x14ac:dyDescent="0.35"/>
    <row r="78669" s="8" customFormat="1" x14ac:dyDescent="0.35"/>
    <row r="78670" s="8" customFormat="1" x14ac:dyDescent="0.35"/>
    <row r="78671" s="8" customFormat="1" x14ac:dyDescent="0.35"/>
    <row r="78672" s="8" customFormat="1" x14ac:dyDescent="0.35"/>
    <row r="78673" s="8" customFormat="1" x14ac:dyDescent="0.35"/>
    <row r="78674" s="8" customFormat="1" x14ac:dyDescent="0.35"/>
    <row r="78675" s="8" customFormat="1" x14ac:dyDescent="0.35"/>
    <row r="78676" s="8" customFormat="1" x14ac:dyDescent="0.35"/>
    <row r="78677" s="8" customFormat="1" x14ac:dyDescent="0.35"/>
    <row r="78678" s="8" customFormat="1" x14ac:dyDescent="0.35"/>
    <row r="78679" s="8" customFormat="1" x14ac:dyDescent="0.35"/>
    <row r="78680" s="8" customFormat="1" x14ac:dyDescent="0.35"/>
    <row r="78681" s="8" customFormat="1" x14ac:dyDescent="0.35"/>
    <row r="78682" s="8" customFormat="1" x14ac:dyDescent="0.35"/>
    <row r="78683" s="8" customFormat="1" x14ac:dyDescent="0.35"/>
    <row r="78684" s="8" customFormat="1" x14ac:dyDescent="0.35"/>
    <row r="78685" s="8" customFormat="1" x14ac:dyDescent="0.35"/>
    <row r="78686" s="8" customFormat="1" x14ac:dyDescent="0.35"/>
    <row r="78687" s="8" customFormat="1" x14ac:dyDescent="0.35"/>
    <row r="78688" s="8" customFormat="1" x14ac:dyDescent="0.35"/>
    <row r="78689" s="8" customFormat="1" x14ac:dyDescent="0.35"/>
    <row r="78690" s="8" customFormat="1" x14ac:dyDescent="0.35"/>
    <row r="78691" s="8" customFormat="1" x14ac:dyDescent="0.35"/>
    <row r="78692" s="8" customFormat="1" x14ac:dyDescent="0.35"/>
    <row r="78693" s="8" customFormat="1" x14ac:dyDescent="0.35"/>
    <row r="78694" s="8" customFormat="1" x14ac:dyDescent="0.35"/>
    <row r="78695" s="8" customFormat="1" x14ac:dyDescent="0.35"/>
    <row r="78696" s="8" customFormat="1" x14ac:dyDescent="0.35"/>
    <row r="78697" s="8" customFormat="1" x14ac:dyDescent="0.35"/>
    <row r="78698" s="8" customFormat="1" x14ac:dyDescent="0.35"/>
    <row r="78699" s="8" customFormat="1" x14ac:dyDescent="0.35"/>
    <row r="78700" s="8" customFormat="1" x14ac:dyDescent="0.35"/>
    <row r="78701" s="8" customFormat="1" x14ac:dyDescent="0.35"/>
    <row r="78702" s="8" customFormat="1" x14ac:dyDescent="0.35"/>
    <row r="78703" s="8" customFormat="1" x14ac:dyDescent="0.35"/>
    <row r="78704" s="8" customFormat="1" x14ac:dyDescent="0.35"/>
    <row r="78705" s="8" customFormat="1" x14ac:dyDescent="0.35"/>
    <row r="78706" s="8" customFormat="1" x14ac:dyDescent="0.35"/>
    <row r="78707" s="8" customFormat="1" x14ac:dyDescent="0.35"/>
    <row r="78708" s="8" customFormat="1" x14ac:dyDescent="0.35"/>
    <row r="78709" s="8" customFormat="1" x14ac:dyDescent="0.35"/>
    <row r="78710" s="8" customFormat="1" x14ac:dyDescent="0.35"/>
    <row r="78711" s="8" customFormat="1" x14ac:dyDescent="0.35"/>
    <row r="78712" s="8" customFormat="1" x14ac:dyDescent="0.35"/>
    <row r="78713" s="8" customFormat="1" x14ac:dyDescent="0.35"/>
    <row r="78714" s="8" customFormat="1" x14ac:dyDescent="0.35"/>
    <row r="78715" s="8" customFormat="1" x14ac:dyDescent="0.35"/>
    <row r="78716" s="8" customFormat="1" x14ac:dyDescent="0.35"/>
    <row r="78717" s="8" customFormat="1" x14ac:dyDescent="0.35"/>
    <row r="78718" s="8" customFormat="1" x14ac:dyDescent="0.35"/>
    <row r="78719" s="8" customFormat="1" x14ac:dyDescent="0.35"/>
    <row r="78720" s="8" customFormat="1" x14ac:dyDescent="0.35"/>
    <row r="78721" s="8" customFormat="1" x14ac:dyDescent="0.35"/>
    <row r="78722" s="8" customFormat="1" x14ac:dyDescent="0.35"/>
    <row r="78723" s="8" customFormat="1" x14ac:dyDescent="0.35"/>
    <row r="78724" s="8" customFormat="1" x14ac:dyDescent="0.35"/>
    <row r="78725" s="8" customFormat="1" x14ac:dyDescent="0.35"/>
    <row r="78726" s="8" customFormat="1" x14ac:dyDescent="0.35"/>
    <row r="78727" s="8" customFormat="1" x14ac:dyDescent="0.35"/>
    <row r="78728" s="8" customFormat="1" x14ac:dyDescent="0.35"/>
    <row r="78729" s="8" customFormat="1" x14ac:dyDescent="0.35"/>
    <row r="78730" s="8" customFormat="1" x14ac:dyDescent="0.35"/>
    <row r="78731" s="8" customFormat="1" x14ac:dyDescent="0.35"/>
    <row r="78732" s="8" customFormat="1" x14ac:dyDescent="0.35"/>
    <row r="78733" s="8" customFormat="1" x14ac:dyDescent="0.35"/>
    <row r="78734" s="8" customFormat="1" x14ac:dyDescent="0.35"/>
    <row r="78735" s="8" customFormat="1" x14ac:dyDescent="0.35"/>
    <row r="78736" s="8" customFormat="1" x14ac:dyDescent="0.35"/>
    <row r="78737" s="8" customFormat="1" x14ac:dyDescent="0.35"/>
    <row r="78738" s="8" customFormat="1" x14ac:dyDescent="0.35"/>
    <row r="78739" s="8" customFormat="1" x14ac:dyDescent="0.35"/>
    <row r="78740" s="8" customFormat="1" x14ac:dyDescent="0.35"/>
    <row r="78741" s="8" customFormat="1" x14ac:dyDescent="0.35"/>
    <row r="78742" s="8" customFormat="1" x14ac:dyDescent="0.35"/>
    <row r="78743" s="8" customFormat="1" x14ac:dyDescent="0.35"/>
    <row r="78744" s="8" customFormat="1" x14ac:dyDescent="0.35"/>
    <row r="78745" s="8" customFormat="1" x14ac:dyDescent="0.35"/>
    <row r="78746" s="8" customFormat="1" x14ac:dyDescent="0.35"/>
    <row r="78747" s="8" customFormat="1" x14ac:dyDescent="0.35"/>
    <row r="78748" s="8" customFormat="1" x14ac:dyDescent="0.35"/>
    <row r="78749" s="8" customFormat="1" x14ac:dyDescent="0.35"/>
    <row r="78750" s="8" customFormat="1" x14ac:dyDescent="0.35"/>
    <row r="78751" s="8" customFormat="1" x14ac:dyDescent="0.35"/>
    <row r="78752" s="8" customFormat="1" x14ac:dyDescent="0.35"/>
    <row r="78753" s="8" customFormat="1" x14ac:dyDescent="0.35"/>
    <row r="78754" s="8" customFormat="1" x14ac:dyDescent="0.35"/>
    <row r="78755" s="8" customFormat="1" x14ac:dyDescent="0.35"/>
    <row r="78756" s="8" customFormat="1" x14ac:dyDescent="0.35"/>
    <row r="78757" s="8" customFormat="1" x14ac:dyDescent="0.35"/>
    <row r="78758" s="8" customFormat="1" x14ac:dyDescent="0.35"/>
    <row r="78759" s="8" customFormat="1" x14ac:dyDescent="0.35"/>
    <row r="78760" s="8" customFormat="1" x14ac:dyDescent="0.35"/>
    <row r="78761" s="8" customFormat="1" x14ac:dyDescent="0.35"/>
    <row r="78762" s="8" customFormat="1" x14ac:dyDescent="0.35"/>
    <row r="78763" s="8" customFormat="1" x14ac:dyDescent="0.35"/>
    <row r="78764" s="8" customFormat="1" x14ac:dyDescent="0.35"/>
    <row r="78765" s="8" customFormat="1" x14ac:dyDescent="0.35"/>
    <row r="78766" s="8" customFormat="1" x14ac:dyDescent="0.35"/>
    <row r="78767" s="8" customFormat="1" x14ac:dyDescent="0.35"/>
    <row r="78768" s="8" customFormat="1" x14ac:dyDescent="0.35"/>
    <row r="78769" s="8" customFormat="1" x14ac:dyDescent="0.35"/>
    <row r="78770" s="8" customFormat="1" x14ac:dyDescent="0.35"/>
    <row r="78771" s="8" customFormat="1" x14ac:dyDescent="0.35"/>
    <row r="78772" s="8" customFormat="1" x14ac:dyDescent="0.35"/>
    <row r="78773" s="8" customFormat="1" x14ac:dyDescent="0.35"/>
    <row r="78774" s="8" customFormat="1" x14ac:dyDescent="0.35"/>
    <row r="78775" s="8" customFormat="1" x14ac:dyDescent="0.35"/>
    <row r="78776" s="8" customFormat="1" x14ac:dyDescent="0.35"/>
    <row r="78777" s="8" customFormat="1" x14ac:dyDescent="0.35"/>
    <row r="78778" s="8" customFormat="1" x14ac:dyDescent="0.35"/>
    <row r="78779" s="8" customFormat="1" x14ac:dyDescent="0.35"/>
    <row r="78780" s="8" customFormat="1" x14ac:dyDescent="0.35"/>
    <row r="78781" s="8" customFormat="1" x14ac:dyDescent="0.35"/>
    <row r="78782" s="8" customFormat="1" x14ac:dyDescent="0.35"/>
    <row r="78783" s="8" customFormat="1" x14ac:dyDescent="0.35"/>
    <row r="78784" s="8" customFormat="1" x14ac:dyDescent="0.35"/>
    <row r="78785" s="8" customFormat="1" x14ac:dyDescent="0.35"/>
    <row r="78786" s="8" customFormat="1" x14ac:dyDescent="0.35"/>
    <row r="78787" s="8" customFormat="1" x14ac:dyDescent="0.35"/>
    <row r="78788" s="8" customFormat="1" x14ac:dyDescent="0.35"/>
    <row r="78789" s="8" customFormat="1" x14ac:dyDescent="0.35"/>
    <row r="78790" s="8" customFormat="1" x14ac:dyDescent="0.35"/>
    <row r="78791" s="8" customFormat="1" x14ac:dyDescent="0.35"/>
    <row r="78792" s="8" customFormat="1" x14ac:dyDescent="0.35"/>
    <row r="78793" s="8" customFormat="1" x14ac:dyDescent="0.35"/>
    <row r="78794" s="8" customFormat="1" x14ac:dyDescent="0.35"/>
    <row r="78795" s="8" customFormat="1" x14ac:dyDescent="0.35"/>
    <row r="78796" s="8" customFormat="1" x14ac:dyDescent="0.35"/>
    <row r="78797" s="8" customFormat="1" x14ac:dyDescent="0.35"/>
    <row r="78798" s="8" customFormat="1" x14ac:dyDescent="0.35"/>
    <row r="78799" s="8" customFormat="1" x14ac:dyDescent="0.35"/>
    <row r="78800" s="8" customFormat="1" x14ac:dyDescent="0.35"/>
    <row r="78801" s="8" customFormat="1" x14ac:dyDescent="0.35"/>
    <row r="78802" s="8" customFormat="1" x14ac:dyDescent="0.35"/>
    <row r="78803" s="8" customFormat="1" x14ac:dyDescent="0.35"/>
    <row r="78804" s="8" customFormat="1" x14ac:dyDescent="0.35"/>
    <row r="78805" s="8" customFormat="1" x14ac:dyDescent="0.35"/>
    <row r="78806" s="8" customFormat="1" x14ac:dyDescent="0.35"/>
    <row r="78807" s="8" customFormat="1" x14ac:dyDescent="0.35"/>
    <row r="78808" s="8" customFormat="1" x14ac:dyDescent="0.35"/>
    <row r="78809" s="8" customFormat="1" x14ac:dyDescent="0.35"/>
    <row r="78810" s="8" customFormat="1" x14ac:dyDescent="0.35"/>
    <row r="78811" s="8" customFormat="1" x14ac:dyDescent="0.35"/>
    <row r="78812" s="8" customFormat="1" x14ac:dyDescent="0.35"/>
    <row r="78813" s="8" customFormat="1" x14ac:dyDescent="0.35"/>
    <row r="78814" s="8" customFormat="1" x14ac:dyDescent="0.35"/>
    <row r="78815" s="8" customFormat="1" x14ac:dyDescent="0.35"/>
    <row r="78816" s="8" customFormat="1" x14ac:dyDescent="0.35"/>
    <row r="78817" s="8" customFormat="1" x14ac:dyDescent="0.35"/>
    <row r="78818" s="8" customFormat="1" x14ac:dyDescent="0.35"/>
    <row r="78819" s="8" customFormat="1" x14ac:dyDescent="0.35"/>
    <row r="78820" s="8" customFormat="1" x14ac:dyDescent="0.35"/>
    <row r="78821" s="8" customFormat="1" x14ac:dyDescent="0.35"/>
    <row r="78822" s="8" customFormat="1" x14ac:dyDescent="0.35"/>
    <row r="78823" s="8" customFormat="1" x14ac:dyDescent="0.35"/>
    <row r="78824" s="8" customFormat="1" x14ac:dyDescent="0.35"/>
    <row r="78825" s="8" customFormat="1" x14ac:dyDescent="0.35"/>
    <row r="78826" s="8" customFormat="1" x14ac:dyDescent="0.35"/>
    <row r="78827" s="8" customFormat="1" x14ac:dyDescent="0.35"/>
    <row r="78828" s="8" customFormat="1" x14ac:dyDescent="0.35"/>
    <row r="78829" s="8" customFormat="1" x14ac:dyDescent="0.35"/>
    <row r="78830" s="8" customFormat="1" x14ac:dyDescent="0.35"/>
    <row r="78831" s="8" customFormat="1" x14ac:dyDescent="0.35"/>
    <row r="78832" s="8" customFormat="1" x14ac:dyDescent="0.35"/>
    <row r="78833" s="8" customFormat="1" x14ac:dyDescent="0.35"/>
    <row r="78834" s="8" customFormat="1" x14ac:dyDescent="0.35"/>
    <row r="78835" s="8" customFormat="1" x14ac:dyDescent="0.35"/>
    <row r="78836" s="8" customFormat="1" x14ac:dyDescent="0.35"/>
    <row r="78837" s="8" customFormat="1" x14ac:dyDescent="0.35"/>
    <row r="78838" s="8" customFormat="1" x14ac:dyDescent="0.35"/>
    <row r="78839" s="8" customFormat="1" x14ac:dyDescent="0.35"/>
    <row r="78840" s="8" customFormat="1" x14ac:dyDescent="0.35"/>
    <row r="78841" s="8" customFormat="1" x14ac:dyDescent="0.35"/>
    <row r="78842" s="8" customFormat="1" x14ac:dyDescent="0.35"/>
    <row r="78843" s="8" customFormat="1" x14ac:dyDescent="0.35"/>
    <row r="78844" s="8" customFormat="1" x14ac:dyDescent="0.35"/>
    <row r="78845" s="8" customFormat="1" x14ac:dyDescent="0.35"/>
    <row r="78846" s="8" customFormat="1" x14ac:dyDescent="0.35"/>
    <row r="78847" s="8" customFormat="1" x14ac:dyDescent="0.35"/>
    <row r="78848" s="8" customFormat="1" x14ac:dyDescent="0.35"/>
    <row r="78849" s="8" customFormat="1" x14ac:dyDescent="0.35"/>
    <row r="78850" s="8" customFormat="1" x14ac:dyDescent="0.35"/>
    <row r="78851" s="8" customFormat="1" x14ac:dyDescent="0.35"/>
    <row r="78852" s="8" customFormat="1" x14ac:dyDescent="0.35"/>
    <row r="78853" s="8" customFormat="1" x14ac:dyDescent="0.35"/>
    <row r="78854" s="8" customFormat="1" x14ac:dyDescent="0.35"/>
    <row r="78855" s="8" customFormat="1" x14ac:dyDescent="0.35"/>
    <row r="78856" s="8" customFormat="1" x14ac:dyDescent="0.35"/>
    <row r="78857" s="8" customFormat="1" x14ac:dyDescent="0.35"/>
    <row r="78858" s="8" customFormat="1" x14ac:dyDescent="0.35"/>
    <row r="78859" s="8" customFormat="1" x14ac:dyDescent="0.35"/>
    <row r="78860" s="8" customFormat="1" x14ac:dyDescent="0.35"/>
    <row r="78861" s="8" customFormat="1" x14ac:dyDescent="0.35"/>
    <row r="78862" s="8" customFormat="1" x14ac:dyDescent="0.35"/>
    <row r="78863" s="8" customFormat="1" x14ac:dyDescent="0.35"/>
    <row r="78864" s="8" customFormat="1" x14ac:dyDescent="0.35"/>
    <row r="78865" s="8" customFormat="1" x14ac:dyDescent="0.35"/>
    <row r="78866" s="8" customFormat="1" x14ac:dyDescent="0.35"/>
    <row r="78867" s="8" customFormat="1" x14ac:dyDescent="0.35"/>
    <row r="78868" s="8" customFormat="1" x14ac:dyDescent="0.35"/>
    <row r="78869" s="8" customFormat="1" x14ac:dyDescent="0.35"/>
    <row r="78870" s="8" customFormat="1" x14ac:dyDescent="0.35"/>
    <row r="78871" s="8" customFormat="1" x14ac:dyDescent="0.35"/>
    <row r="78872" s="8" customFormat="1" x14ac:dyDescent="0.35"/>
    <row r="78873" s="8" customFormat="1" x14ac:dyDescent="0.35"/>
    <row r="78874" s="8" customFormat="1" x14ac:dyDescent="0.35"/>
    <row r="78875" s="8" customFormat="1" x14ac:dyDescent="0.35"/>
    <row r="78876" s="8" customFormat="1" x14ac:dyDescent="0.35"/>
    <row r="78877" s="8" customFormat="1" x14ac:dyDescent="0.35"/>
    <row r="78878" s="8" customFormat="1" x14ac:dyDescent="0.35"/>
    <row r="78879" s="8" customFormat="1" x14ac:dyDescent="0.35"/>
    <row r="78880" s="8" customFormat="1" x14ac:dyDescent="0.35"/>
    <row r="78881" s="8" customFormat="1" x14ac:dyDescent="0.35"/>
    <row r="78882" s="8" customFormat="1" x14ac:dyDescent="0.35"/>
    <row r="78883" s="8" customFormat="1" x14ac:dyDescent="0.35"/>
    <row r="78884" s="8" customFormat="1" x14ac:dyDescent="0.35"/>
    <row r="78885" s="8" customFormat="1" x14ac:dyDescent="0.35"/>
    <row r="78886" s="8" customFormat="1" x14ac:dyDescent="0.35"/>
    <row r="78887" s="8" customFormat="1" x14ac:dyDescent="0.35"/>
    <row r="78888" s="8" customFormat="1" x14ac:dyDescent="0.35"/>
    <row r="78889" s="8" customFormat="1" x14ac:dyDescent="0.35"/>
    <row r="78890" s="8" customFormat="1" x14ac:dyDescent="0.35"/>
    <row r="78891" s="8" customFormat="1" x14ac:dyDescent="0.35"/>
    <row r="78892" s="8" customFormat="1" x14ac:dyDescent="0.35"/>
    <row r="78893" s="8" customFormat="1" x14ac:dyDescent="0.35"/>
    <row r="78894" s="8" customFormat="1" x14ac:dyDescent="0.35"/>
    <row r="78895" s="8" customFormat="1" x14ac:dyDescent="0.35"/>
    <row r="78896" s="8" customFormat="1" x14ac:dyDescent="0.35"/>
    <row r="78897" s="8" customFormat="1" x14ac:dyDescent="0.35"/>
    <row r="78898" s="8" customFormat="1" x14ac:dyDescent="0.35"/>
    <row r="78899" s="8" customFormat="1" x14ac:dyDescent="0.35"/>
    <row r="78900" s="8" customFormat="1" x14ac:dyDescent="0.35"/>
    <row r="78901" s="8" customFormat="1" x14ac:dyDescent="0.35"/>
    <row r="78902" s="8" customFormat="1" x14ac:dyDescent="0.35"/>
    <row r="78903" s="8" customFormat="1" x14ac:dyDescent="0.35"/>
    <row r="78904" s="8" customFormat="1" x14ac:dyDescent="0.35"/>
    <row r="78905" s="8" customFormat="1" x14ac:dyDescent="0.35"/>
    <row r="78906" s="8" customFormat="1" x14ac:dyDescent="0.35"/>
    <row r="78907" s="8" customFormat="1" x14ac:dyDescent="0.35"/>
    <row r="78908" s="8" customFormat="1" x14ac:dyDescent="0.35"/>
    <row r="78909" s="8" customFormat="1" x14ac:dyDescent="0.35"/>
    <row r="78910" s="8" customFormat="1" x14ac:dyDescent="0.35"/>
    <row r="78911" s="8" customFormat="1" x14ac:dyDescent="0.35"/>
    <row r="78912" s="8" customFormat="1" x14ac:dyDescent="0.35"/>
    <row r="78913" s="8" customFormat="1" x14ac:dyDescent="0.35"/>
    <row r="78914" s="8" customFormat="1" x14ac:dyDescent="0.35"/>
    <row r="78915" s="8" customFormat="1" x14ac:dyDescent="0.35"/>
    <row r="78916" s="8" customFormat="1" x14ac:dyDescent="0.35"/>
    <row r="78917" s="8" customFormat="1" x14ac:dyDescent="0.35"/>
    <row r="78918" s="8" customFormat="1" x14ac:dyDescent="0.35"/>
    <row r="78919" s="8" customFormat="1" x14ac:dyDescent="0.35"/>
    <row r="78920" s="8" customFormat="1" x14ac:dyDescent="0.35"/>
    <row r="78921" s="8" customFormat="1" x14ac:dyDescent="0.35"/>
    <row r="78922" s="8" customFormat="1" x14ac:dyDescent="0.35"/>
    <row r="78923" s="8" customFormat="1" x14ac:dyDescent="0.35"/>
    <row r="78924" s="8" customFormat="1" x14ac:dyDescent="0.35"/>
    <row r="78925" s="8" customFormat="1" x14ac:dyDescent="0.35"/>
    <row r="78926" s="8" customFormat="1" x14ac:dyDescent="0.35"/>
    <row r="78927" s="8" customFormat="1" x14ac:dyDescent="0.35"/>
    <row r="78928" s="8" customFormat="1" x14ac:dyDescent="0.35"/>
    <row r="78929" s="8" customFormat="1" x14ac:dyDescent="0.35"/>
    <row r="78930" s="8" customFormat="1" x14ac:dyDescent="0.35"/>
    <row r="78931" s="8" customFormat="1" x14ac:dyDescent="0.35"/>
    <row r="78932" s="8" customFormat="1" x14ac:dyDescent="0.35"/>
    <row r="78933" s="8" customFormat="1" x14ac:dyDescent="0.35"/>
    <row r="78934" s="8" customFormat="1" x14ac:dyDescent="0.35"/>
    <row r="78935" s="8" customFormat="1" x14ac:dyDescent="0.35"/>
    <row r="78936" s="8" customFormat="1" x14ac:dyDescent="0.35"/>
    <row r="78937" s="8" customFormat="1" x14ac:dyDescent="0.35"/>
    <row r="78938" s="8" customFormat="1" x14ac:dyDescent="0.35"/>
    <row r="78939" s="8" customFormat="1" x14ac:dyDescent="0.35"/>
    <row r="78940" s="8" customFormat="1" x14ac:dyDescent="0.35"/>
    <row r="78941" s="8" customFormat="1" x14ac:dyDescent="0.35"/>
    <row r="78942" s="8" customFormat="1" x14ac:dyDescent="0.35"/>
    <row r="78943" s="8" customFormat="1" x14ac:dyDescent="0.35"/>
    <row r="78944" s="8" customFormat="1" x14ac:dyDescent="0.35"/>
    <row r="78945" s="8" customFormat="1" x14ac:dyDescent="0.35"/>
    <row r="78946" s="8" customFormat="1" x14ac:dyDescent="0.35"/>
    <row r="78947" s="8" customFormat="1" x14ac:dyDescent="0.35"/>
    <row r="78948" s="8" customFormat="1" x14ac:dyDescent="0.35"/>
    <row r="78949" s="8" customFormat="1" x14ac:dyDescent="0.35"/>
    <row r="78950" s="8" customFormat="1" x14ac:dyDescent="0.35"/>
    <row r="78951" s="8" customFormat="1" x14ac:dyDescent="0.35"/>
    <row r="78952" s="8" customFormat="1" x14ac:dyDescent="0.35"/>
    <row r="78953" s="8" customFormat="1" x14ac:dyDescent="0.35"/>
    <row r="78954" s="8" customFormat="1" x14ac:dyDescent="0.35"/>
    <row r="78955" s="8" customFormat="1" x14ac:dyDescent="0.35"/>
    <row r="78956" s="8" customFormat="1" x14ac:dyDescent="0.35"/>
    <row r="78957" s="8" customFormat="1" x14ac:dyDescent="0.35"/>
    <row r="78958" s="8" customFormat="1" x14ac:dyDescent="0.35"/>
    <row r="78959" s="8" customFormat="1" x14ac:dyDescent="0.35"/>
    <row r="78960" s="8" customFormat="1" x14ac:dyDescent="0.35"/>
    <row r="78961" s="8" customFormat="1" x14ac:dyDescent="0.35"/>
    <row r="78962" s="8" customFormat="1" x14ac:dyDescent="0.35"/>
    <row r="78963" s="8" customFormat="1" x14ac:dyDescent="0.35"/>
    <row r="78964" s="8" customFormat="1" x14ac:dyDescent="0.35"/>
    <row r="78965" s="8" customFormat="1" x14ac:dyDescent="0.35"/>
    <row r="78966" s="8" customFormat="1" x14ac:dyDescent="0.35"/>
    <row r="78967" s="8" customFormat="1" x14ac:dyDescent="0.35"/>
    <row r="78968" s="8" customFormat="1" x14ac:dyDescent="0.35"/>
    <row r="78969" s="8" customFormat="1" x14ac:dyDescent="0.35"/>
    <row r="78970" s="8" customFormat="1" x14ac:dyDescent="0.35"/>
    <row r="78971" s="8" customFormat="1" x14ac:dyDescent="0.35"/>
    <row r="78972" s="8" customFormat="1" x14ac:dyDescent="0.35"/>
    <row r="78973" s="8" customFormat="1" x14ac:dyDescent="0.35"/>
    <row r="78974" s="8" customFormat="1" x14ac:dyDescent="0.35"/>
    <row r="78975" s="8" customFormat="1" x14ac:dyDescent="0.35"/>
    <row r="78976" s="8" customFormat="1" x14ac:dyDescent="0.35"/>
    <row r="78977" s="8" customFormat="1" x14ac:dyDescent="0.35"/>
    <row r="78978" s="8" customFormat="1" x14ac:dyDescent="0.35"/>
    <row r="78979" s="8" customFormat="1" x14ac:dyDescent="0.35"/>
    <row r="78980" s="8" customFormat="1" x14ac:dyDescent="0.35"/>
    <row r="78981" s="8" customFormat="1" x14ac:dyDescent="0.35"/>
    <row r="78982" s="8" customFormat="1" x14ac:dyDescent="0.35"/>
    <row r="78983" s="8" customFormat="1" x14ac:dyDescent="0.35"/>
    <row r="78984" s="8" customFormat="1" x14ac:dyDescent="0.35"/>
    <row r="78985" s="8" customFormat="1" x14ac:dyDescent="0.35"/>
    <row r="78986" s="8" customFormat="1" x14ac:dyDescent="0.35"/>
    <row r="78987" s="8" customFormat="1" x14ac:dyDescent="0.35"/>
    <row r="78988" s="8" customFormat="1" x14ac:dyDescent="0.35"/>
    <row r="78989" s="8" customFormat="1" x14ac:dyDescent="0.35"/>
    <row r="78990" s="8" customFormat="1" x14ac:dyDescent="0.35"/>
    <row r="78991" s="8" customFormat="1" x14ac:dyDescent="0.35"/>
    <row r="78992" s="8" customFormat="1" x14ac:dyDescent="0.35"/>
    <row r="78993" s="8" customFormat="1" x14ac:dyDescent="0.35"/>
    <row r="78994" s="8" customFormat="1" x14ac:dyDescent="0.35"/>
    <row r="78995" s="8" customFormat="1" x14ac:dyDescent="0.35"/>
    <row r="78996" s="8" customFormat="1" x14ac:dyDescent="0.35"/>
    <row r="78997" s="8" customFormat="1" x14ac:dyDescent="0.35"/>
    <row r="78998" s="8" customFormat="1" x14ac:dyDescent="0.35"/>
    <row r="78999" s="8" customFormat="1" x14ac:dyDescent="0.35"/>
    <row r="79000" s="8" customFormat="1" x14ac:dyDescent="0.35"/>
    <row r="79001" s="8" customFormat="1" x14ac:dyDescent="0.35"/>
    <row r="79002" s="8" customFormat="1" x14ac:dyDescent="0.35"/>
    <row r="79003" s="8" customFormat="1" x14ac:dyDescent="0.35"/>
    <row r="79004" s="8" customFormat="1" x14ac:dyDescent="0.35"/>
    <row r="79005" s="8" customFormat="1" x14ac:dyDescent="0.35"/>
    <row r="79006" s="8" customFormat="1" x14ac:dyDescent="0.35"/>
    <row r="79007" s="8" customFormat="1" x14ac:dyDescent="0.35"/>
    <row r="79008" s="8" customFormat="1" x14ac:dyDescent="0.35"/>
    <row r="79009" s="8" customFormat="1" x14ac:dyDescent="0.35"/>
    <row r="79010" s="8" customFormat="1" x14ac:dyDescent="0.35"/>
    <row r="79011" s="8" customFormat="1" x14ac:dyDescent="0.35"/>
    <row r="79012" s="8" customFormat="1" x14ac:dyDescent="0.35"/>
    <row r="79013" s="8" customFormat="1" x14ac:dyDescent="0.35"/>
    <row r="79014" s="8" customFormat="1" x14ac:dyDescent="0.35"/>
    <row r="79015" s="8" customFormat="1" x14ac:dyDescent="0.35"/>
    <row r="79016" s="8" customFormat="1" x14ac:dyDescent="0.35"/>
    <row r="79017" s="8" customFormat="1" x14ac:dyDescent="0.35"/>
    <row r="79018" s="8" customFormat="1" x14ac:dyDescent="0.35"/>
    <row r="79019" s="8" customFormat="1" x14ac:dyDescent="0.35"/>
    <row r="79020" s="8" customFormat="1" x14ac:dyDescent="0.35"/>
    <row r="79021" s="8" customFormat="1" x14ac:dyDescent="0.35"/>
    <row r="79022" s="8" customFormat="1" x14ac:dyDescent="0.35"/>
    <row r="79023" s="8" customFormat="1" x14ac:dyDescent="0.35"/>
    <row r="79024" s="8" customFormat="1" x14ac:dyDescent="0.35"/>
    <row r="79025" s="8" customFormat="1" x14ac:dyDescent="0.35"/>
    <row r="79026" s="8" customFormat="1" x14ac:dyDescent="0.35"/>
    <row r="79027" s="8" customFormat="1" x14ac:dyDescent="0.35"/>
    <row r="79028" s="8" customFormat="1" x14ac:dyDescent="0.35"/>
    <row r="79029" s="8" customFormat="1" x14ac:dyDescent="0.35"/>
    <row r="79030" s="8" customFormat="1" x14ac:dyDescent="0.35"/>
    <row r="79031" s="8" customFormat="1" x14ac:dyDescent="0.35"/>
    <row r="79032" s="8" customFormat="1" x14ac:dyDescent="0.35"/>
    <row r="79033" s="8" customFormat="1" x14ac:dyDescent="0.35"/>
    <row r="79034" s="8" customFormat="1" x14ac:dyDescent="0.35"/>
    <row r="79035" s="8" customFormat="1" x14ac:dyDescent="0.35"/>
    <row r="79036" s="8" customFormat="1" x14ac:dyDescent="0.35"/>
    <row r="79037" s="8" customFormat="1" x14ac:dyDescent="0.35"/>
    <row r="79038" s="8" customFormat="1" x14ac:dyDescent="0.35"/>
    <row r="79039" s="8" customFormat="1" x14ac:dyDescent="0.35"/>
    <row r="79040" s="8" customFormat="1" x14ac:dyDescent="0.35"/>
    <row r="79041" s="8" customFormat="1" x14ac:dyDescent="0.35"/>
    <row r="79042" s="8" customFormat="1" x14ac:dyDescent="0.35"/>
    <row r="79043" s="8" customFormat="1" x14ac:dyDescent="0.35"/>
    <row r="79044" s="8" customFormat="1" x14ac:dyDescent="0.35"/>
    <row r="79045" s="8" customFormat="1" x14ac:dyDescent="0.35"/>
    <row r="79046" s="8" customFormat="1" x14ac:dyDescent="0.35"/>
    <row r="79047" s="8" customFormat="1" x14ac:dyDescent="0.35"/>
    <row r="79048" s="8" customFormat="1" x14ac:dyDescent="0.35"/>
    <row r="79049" s="8" customFormat="1" x14ac:dyDescent="0.35"/>
    <row r="79050" s="8" customFormat="1" x14ac:dyDescent="0.35"/>
    <row r="79051" s="8" customFormat="1" x14ac:dyDescent="0.35"/>
    <row r="79052" s="8" customFormat="1" x14ac:dyDescent="0.35"/>
    <row r="79053" s="8" customFormat="1" x14ac:dyDescent="0.35"/>
    <row r="79054" s="8" customFormat="1" x14ac:dyDescent="0.35"/>
    <row r="79055" s="8" customFormat="1" x14ac:dyDescent="0.35"/>
    <row r="79056" s="8" customFormat="1" x14ac:dyDescent="0.35"/>
    <row r="79057" s="8" customFormat="1" x14ac:dyDescent="0.35"/>
    <row r="79058" s="8" customFormat="1" x14ac:dyDescent="0.35"/>
    <row r="79059" s="8" customFormat="1" x14ac:dyDescent="0.35"/>
    <row r="79060" s="8" customFormat="1" x14ac:dyDescent="0.35"/>
    <row r="79061" s="8" customFormat="1" x14ac:dyDescent="0.35"/>
    <row r="79062" s="8" customFormat="1" x14ac:dyDescent="0.35"/>
    <row r="79063" s="8" customFormat="1" x14ac:dyDescent="0.35"/>
    <row r="79064" s="8" customFormat="1" x14ac:dyDescent="0.35"/>
    <row r="79065" s="8" customFormat="1" x14ac:dyDescent="0.35"/>
    <row r="79066" s="8" customFormat="1" x14ac:dyDescent="0.35"/>
    <row r="79067" s="8" customFormat="1" x14ac:dyDescent="0.35"/>
    <row r="79068" s="8" customFormat="1" x14ac:dyDescent="0.35"/>
    <row r="79069" s="8" customFormat="1" x14ac:dyDescent="0.35"/>
    <row r="79070" s="8" customFormat="1" x14ac:dyDescent="0.35"/>
    <row r="79071" s="8" customFormat="1" x14ac:dyDescent="0.35"/>
    <row r="79072" s="8" customFormat="1" x14ac:dyDescent="0.35"/>
    <row r="79073" s="8" customFormat="1" x14ac:dyDescent="0.35"/>
    <row r="79074" s="8" customFormat="1" x14ac:dyDescent="0.35"/>
    <row r="79075" s="8" customFormat="1" x14ac:dyDescent="0.35"/>
    <row r="79076" s="8" customFormat="1" x14ac:dyDescent="0.35"/>
    <row r="79077" s="8" customFormat="1" x14ac:dyDescent="0.35"/>
    <row r="79078" s="8" customFormat="1" x14ac:dyDescent="0.35"/>
    <row r="79079" s="8" customFormat="1" x14ac:dyDescent="0.35"/>
    <row r="79080" s="8" customFormat="1" x14ac:dyDescent="0.35"/>
    <row r="79081" s="8" customFormat="1" x14ac:dyDescent="0.35"/>
    <row r="79082" s="8" customFormat="1" x14ac:dyDescent="0.35"/>
    <row r="79083" s="8" customFormat="1" x14ac:dyDescent="0.35"/>
    <row r="79084" s="8" customFormat="1" x14ac:dyDescent="0.35"/>
    <row r="79085" s="8" customFormat="1" x14ac:dyDescent="0.35"/>
    <row r="79086" s="8" customFormat="1" x14ac:dyDescent="0.35"/>
    <row r="79087" s="8" customFormat="1" x14ac:dyDescent="0.35"/>
    <row r="79088" s="8" customFormat="1" x14ac:dyDescent="0.35"/>
    <row r="79089" s="8" customFormat="1" x14ac:dyDescent="0.35"/>
    <row r="79090" s="8" customFormat="1" x14ac:dyDescent="0.35"/>
    <row r="79091" s="8" customFormat="1" x14ac:dyDescent="0.35"/>
    <row r="79092" s="8" customFormat="1" x14ac:dyDescent="0.35"/>
    <row r="79093" s="8" customFormat="1" x14ac:dyDescent="0.35"/>
    <row r="79094" s="8" customFormat="1" x14ac:dyDescent="0.35"/>
    <row r="79095" s="8" customFormat="1" x14ac:dyDescent="0.35"/>
    <row r="79096" s="8" customFormat="1" x14ac:dyDescent="0.35"/>
    <row r="79097" s="8" customFormat="1" x14ac:dyDescent="0.35"/>
    <row r="79098" s="8" customFormat="1" x14ac:dyDescent="0.35"/>
    <row r="79099" s="8" customFormat="1" x14ac:dyDescent="0.35"/>
    <row r="79100" s="8" customFormat="1" x14ac:dyDescent="0.35"/>
    <row r="79101" s="8" customFormat="1" x14ac:dyDescent="0.35"/>
    <row r="79102" s="8" customFormat="1" x14ac:dyDescent="0.35"/>
    <row r="79103" s="8" customFormat="1" x14ac:dyDescent="0.35"/>
    <row r="79104" s="8" customFormat="1" x14ac:dyDescent="0.35"/>
    <row r="79105" s="8" customFormat="1" x14ac:dyDescent="0.35"/>
    <row r="79106" s="8" customFormat="1" x14ac:dyDescent="0.35"/>
    <row r="79107" s="8" customFormat="1" x14ac:dyDescent="0.35"/>
    <row r="79108" s="8" customFormat="1" x14ac:dyDescent="0.35"/>
    <row r="79109" s="8" customFormat="1" x14ac:dyDescent="0.35"/>
    <row r="79110" s="8" customFormat="1" x14ac:dyDescent="0.35"/>
    <row r="79111" s="8" customFormat="1" x14ac:dyDescent="0.35"/>
    <row r="79112" s="8" customFormat="1" x14ac:dyDescent="0.35"/>
    <row r="79113" s="8" customFormat="1" x14ac:dyDescent="0.35"/>
    <row r="79114" s="8" customFormat="1" x14ac:dyDescent="0.35"/>
    <row r="79115" s="8" customFormat="1" x14ac:dyDescent="0.35"/>
    <row r="79116" s="8" customFormat="1" x14ac:dyDescent="0.35"/>
    <row r="79117" s="8" customFormat="1" x14ac:dyDescent="0.35"/>
    <row r="79118" s="8" customFormat="1" x14ac:dyDescent="0.35"/>
    <row r="79119" s="8" customFormat="1" x14ac:dyDescent="0.35"/>
    <row r="79120" s="8" customFormat="1" x14ac:dyDescent="0.35"/>
    <row r="79121" s="8" customFormat="1" x14ac:dyDescent="0.35"/>
    <row r="79122" s="8" customFormat="1" x14ac:dyDescent="0.35"/>
    <row r="79123" s="8" customFormat="1" x14ac:dyDescent="0.35"/>
    <row r="79124" s="8" customFormat="1" x14ac:dyDescent="0.35"/>
    <row r="79125" s="8" customFormat="1" x14ac:dyDescent="0.35"/>
    <row r="79126" s="8" customFormat="1" x14ac:dyDescent="0.35"/>
    <row r="79127" s="8" customFormat="1" x14ac:dyDescent="0.35"/>
    <row r="79128" s="8" customFormat="1" x14ac:dyDescent="0.35"/>
    <row r="79129" s="8" customFormat="1" x14ac:dyDescent="0.35"/>
    <row r="79130" s="8" customFormat="1" x14ac:dyDescent="0.35"/>
    <row r="79131" s="8" customFormat="1" x14ac:dyDescent="0.35"/>
    <row r="79132" s="8" customFormat="1" x14ac:dyDescent="0.35"/>
    <row r="79133" s="8" customFormat="1" x14ac:dyDescent="0.35"/>
    <row r="79134" s="8" customFormat="1" x14ac:dyDescent="0.35"/>
    <row r="79135" s="8" customFormat="1" x14ac:dyDescent="0.35"/>
    <row r="79136" s="8" customFormat="1" x14ac:dyDescent="0.35"/>
    <row r="79137" s="8" customFormat="1" x14ac:dyDescent="0.35"/>
    <row r="79138" s="8" customFormat="1" x14ac:dyDescent="0.35"/>
    <row r="79139" s="8" customFormat="1" x14ac:dyDescent="0.35"/>
    <row r="79140" s="8" customFormat="1" x14ac:dyDescent="0.35"/>
    <row r="79141" s="8" customFormat="1" x14ac:dyDescent="0.35"/>
    <row r="79142" s="8" customFormat="1" x14ac:dyDescent="0.35"/>
    <row r="79143" s="8" customFormat="1" x14ac:dyDescent="0.35"/>
    <row r="79144" s="8" customFormat="1" x14ac:dyDescent="0.35"/>
    <row r="79145" s="8" customFormat="1" x14ac:dyDescent="0.35"/>
    <row r="79146" s="8" customFormat="1" x14ac:dyDescent="0.35"/>
    <row r="79147" s="8" customFormat="1" x14ac:dyDescent="0.35"/>
    <row r="79148" s="8" customFormat="1" x14ac:dyDescent="0.35"/>
    <row r="79149" s="8" customFormat="1" x14ac:dyDescent="0.35"/>
    <row r="79150" s="8" customFormat="1" x14ac:dyDescent="0.35"/>
    <row r="79151" s="8" customFormat="1" x14ac:dyDescent="0.35"/>
    <row r="79152" s="8" customFormat="1" x14ac:dyDescent="0.35"/>
    <row r="79153" s="8" customFormat="1" x14ac:dyDescent="0.35"/>
    <row r="79154" s="8" customFormat="1" x14ac:dyDescent="0.35"/>
    <row r="79155" s="8" customFormat="1" x14ac:dyDescent="0.35"/>
    <row r="79156" s="8" customFormat="1" x14ac:dyDescent="0.35"/>
    <row r="79157" s="8" customFormat="1" x14ac:dyDescent="0.35"/>
    <row r="79158" s="8" customFormat="1" x14ac:dyDescent="0.35"/>
    <row r="79159" s="8" customFormat="1" x14ac:dyDescent="0.35"/>
    <row r="79160" s="8" customFormat="1" x14ac:dyDescent="0.35"/>
    <row r="79161" s="8" customFormat="1" x14ac:dyDescent="0.35"/>
    <row r="79162" s="8" customFormat="1" x14ac:dyDescent="0.35"/>
    <row r="79163" s="8" customFormat="1" x14ac:dyDescent="0.35"/>
    <row r="79164" s="8" customFormat="1" x14ac:dyDescent="0.35"/>
    <row r="79165" s="8" customFormat="1" x14ac:dyDescent="0.35"/>
    <row r="79166" s="8" customFormat="1" x14ac:dyDescent="0.35"/>
    <row r="79167" s="8" customFormat="1" x14ac:dyDescent="0.35"/>
    <row r="79168" s="8" customFormat="1" x14ac:dyDescent="0.35"/>
    <row r="79169" s="8" customFormat="1" x14ac:dyDescent="0.35"/>
    <row r="79170" s="8" customFormat="1" x14ac:dyDescent="0.35"/>
    <row r="79171" s="8" customFormat="1" x14ac:dyDescent="0.35"/>
    <row r="79172" s="8" customFormat="1" x14ac:dyDescent="0.35"/>
    <row r="79173" s="8" customFormat="1" x14ac:dyDescent="0.35"/>
    <row r="79174" s="8" customFormat="1" x14ac:dyDescent="0.35"/>
    <row r="79175" s="8" customFormat="1" x14ac:dyDescent="0.35"/>
    <row r="79176" s="8" customFormat="1" x14ac:dyDescent="0.35"/>
    <row r="79177" s="8" customFormat="1" x14ac:dyDescent="0.35"/>
    <row r="79178" s="8" customFormat="1" x14ac:dyDescent="0.35"/>
    <row r="79179" s="8" customFormat="1" x14ac:dyDescent="0.35"/>
    <row r="79180" s="8" customFormat="1" x14ac:dyDescent="0.35"/>
    <row r="79181" s="8" customFormat="1" x14ac:dyDescent="0.35"/>
    <row r="79182" s="8" customFormat="1" x14ac:dyDescent="0.35"/>
    <row r="79183" s="8" customFormat="1" x14ac:dyDescent="0.35"/>
    <row r="79184" s="8" customFormat="1" x14ac:dyDescent="0.35"/>
    <row r="79185" s="8" customFormat="1" x14ac:dyDescent="0.35"/>
    <row r="79186" s="8" customFormat="1" x14ac:dyDescent="0.35"/>
    <row r="79187" s="8" customFormat="1" x14ac:dyDescent="0.35"/>
    <row r="79188" s="8" customFormat="1" x14ac:dyDescent="0.35"/>
    <row r="79189" s="8" customFormat="1" x14ac:dyDescent="0.35"/>
    <row r="79190" s="8" customFormat="1" x14ac:dyDescent="0.35"/>
    <row r="79191" s="8" customFormat="1" x14ac:dyDescent="0.35"/>
    <row r="79192" s="8" customFormat="1" x14ac:dyDescent="0.35"/>
    <row r="79193" s="8" customFormat="1" x14ac:dyDescent="0.35"/>
    <row r="79194" s="8" customFormat="1" x14ac:dyDescent="0.35"/>
    <row r="79195" s="8" customFormat="1" x14ac:dyDescent="0.35"/>
    <row r="79196" s="8" customFormat="1" x14ac:dyDescent="0.35"/>
    <row r="79197" s="8" customFormat="1" x14ac:dyDescent="0.35"/>
    <row r="79198" s="8" customFormat="1" x14ac:dyDescent="0.35"/>
    <row r="79199" s="8" customFormat="1" x14ac:dyDescent="0.35"/>
    <row r="79200" s="8" customFormat="1" x14ac:dyDescent="0.35"/>
    <row r="79201" s="8" customFormat="1" x14ac:dyDescent="0.35"/>
    <row r="79202" s="8" customFormat="1" x14ac:dyDescent="0.35"/>
    <row r="79203" s="8" customFormat="1" x14ac:dyDescent="0.35"/>
    <row r="79204" s="8" customFormat="1" x14ac:dyDescent="0.35"/>
    <row r="79205" s="8" customFormat="1" x14ac:dyDescent="0.35"/>
    <row r="79206" s="8" customFormat="1" x14ac:dyDescent="0.35"/>
    <row r="79207" s="8" customFormat="1" x14ac:dyDescent="0.35"/>
    <row r="79208" s="8" customFormat="1" x14ac:dyDescent="0.35"/>
    <row r="79209" s="8" customFormat="1" x14ac:dyDescent="0.35"/>
    <row r="79210" s="8" customFormat="1" x14ac:dyDescent="0.35"/>
    <row r="79211" s="8" customFormat="1" x14ac:dyDescent="0.35"/>
    <row r="79212" s="8" customFormat="1" x14ac:dyDescent="0.35"/>
    <row r="79213" s="8" customFormat="1" x14ac:dyDescent="0.35"/>
    <row r="79214" s="8" customFormat="1" x14ac:dyDescent="0.35"/>
    <row r="79215" s="8" customFormat="1" x14ac:dyDescent="0.35"/>
    <row r="79216" s="8" customFormat="1" x14ac:dyDescent="0.35"/>
    <row r="79217" s="8" customFormat="1" x14ac:dyDescent="0.35"/>
    <row r="79218" s="8" customFormat="1" x14ac:dyDescent="0.35"/>
    <row r="79219" s="8" customFormat="1" x14ac:dyDescent="0.35"/>
    <row r="79220" s="8" customFormat="1" x14ac:dyDescent="0.35"/>
    <row r="79221" s="8" customFormat="1" x14ac:dyDescent="0.35"/>
    <row r="79222" s="8" customFormat="1" x14ac:dyDescent="0.35"/>
    <row r="79223" s="8" customFormat="1" x14ac:dyDescent="0.35"/>
    <row r="79224" s="8" customFormat="1" x14ac:dyDescent="0.35"/>
    <row r="79225" s="8" customFormat="1" x14ac:dyDescent="0.35"/>
    <row r="79226" s="8" customFormat="1" x14ac:dyDescent="0.35"/>
    <row r="79227" s="8" customFormat="1" x14ac:dyDescent="0.35"/>
    <row r="79228" s="8" customFormat="1" x14ac:dyDescent="0.35"/>
    <row r="79229" s="8" customFormat="1" x14ac:dyDescent="0.35"/>
    <row r="79230" s="8" customFormat="1" x14ac:dyDescent="0.35"/>
    <row r="79231" s="8" customFormat="1" x14ac:dyDescent="0.35"/>
    <row r="79232" s="8" customFormat="1" x14ac:dyDescent="0.35"/>
    <row r="79233" s="8" customFormat="1" x14ac:dyDescent="0.35"/>
    <row r="79234" s="8" customFormat="1" x14ac:dyDescent="0.35"/>
    <row r="79235" s="8" customFormat="1" x14ac:dyDescent="0.35"/>
    <row r="79236" s="8" customFormat="1" x14ac:dyDescent="0.35"/>
    <row r="79237" s="8" customFormat="1" x14ac:dyDescent="0.35"/>
    <row r="79238" s="8" customFormat="1" x14ac:dyDescent="0.35"/>
    <row r="79239" s="8" customFormat="1" x14ac:dyDescent="0.35"/>
    <row r="79240" s="8" customFormat="1" x14ac:dyDescent="0.35"/>
    <row r="79241" s="8" customFormat="1" x14ac:dyDescent="0.35"/>
    <row r="79242" s="8" customFormat="1" x14ac:dyDescent="0.35"/>
    <row r="79243" s="8" customFormat="1" x14ac:dyDescent="0.35"/>
    <row r="79244" s="8" customFormat="1" x14ac:dyDescent="0.35"/>
    <row r="79245" s="8" customFormat="1" x14ac:dyDescent="0.35"/>
    <row r="79246" s="8" customFormat="1" x14ac:dyDescent="0.35"/>
    <row r="79247" s="8" customFormat="1" x14ac:dyDescent="0.35"/>
    <row r="79248" s="8" customFormat="1" x14ac:dyDescent="0.35"/>
    <row r="79249" s="8" customFormat="1" x14ac:dyDescent="0.35"/>
    <row r="79250" s="8" customFormat="1" x14ac:dyDescent="0.35"/>
    <row r="79251" s="8" customFormat="1" x14ac:dyDescent="0.35"/>
    <row r="79252" s="8" customFormat="1" x14ac:dyDescent="0.35"/>
    <row r="79253" s="8" customFormat="1" x14ac:dyDescent="0.35"/>
    <row r="79254" s="8" customFormat="1" x14ac:dyDescent="0.35"/>
    <row r="79255" s="8" customFormat="1" x14ac:dyDescent="0.35"/>
    <row r="79256" s="8" customFormat="1" x14ac:dyDescent="0.35"/>
    <row r="79257" s="8" customFormat="1" x14ac:dyDescent="0.35"/>
    <row r="79258" s="8" customFormat="1" x14ac:dyDescent="0.35"/>
    <row r="79259" s="8" customFormat="1" x14ac:dyDescent="0.35"/>
    <row r="79260" s="8" customFormat="1" x14ac:dyDescent="0.35"/>
    <row r="79261" s="8" customFormat="1" x14ac:dyDescent="0.35"/>
    <row r="79262" s="8" customFormat="1" x14ac:dyDescent="0.35"/>
    <row r="79263" s="8" customFormat="1" x14ac:dyDescent="0.35"/>
    <row r="79264" s="8" customFormat="1" x14ac:dyDescent="0.35"/>
    <row r="79265" s="8" customFormat="1" x14ac:dyDescent="0.35"/>
    <row r="79266" s="8" customFormat="1" x14ac:dyDescent="0.35"/>
    <row r="79267" s="8" customFormat="1" x14ac:dyDescent="0.35"/>
    <row r="79268" s="8" customFormat="1" x14ac:dyDescent="0.35"/>
    <row r="79269" s="8" customFormat="1" x14ac:dyDescent="0.35"/>
    <row r="79270" s="8" customFormat="1" x14ac:dyDescent="0.35"/>
    <row r="79271" s="8" customFormat="1" x14ac:dyDescent="0.35"/>
    <row r="79272" s="8" customFormat="1" x14ac:dyDescent="0.35"/>
    <row r="79273" s="8" customFormat="1" x14ac:dyDescent="0.35"/>
    <row r="79274" s="8" customFormat="1" x14ac:dyDescent="0.35"/>
    <row r="79275" s="8" customFormat="1" x14ac:dyDescent="0.35"/>
    <row r="79276" s="8" customFormat="1" x14ac:dyDescent="0.35"/>
    <row r="79277" s="8" customFormat="1" x14ac:dyDescent="0.35"/>
    <row r="79278" s="8" customFormat="1" x14ac:dyDescent="0.35"/>
    <row r="79279" s="8" customFormat="1" x14ac:dyDescent="0.35"/>
    <row r="79280" s="8" customFormat="1" x14ac:dyDescent="0.35"/>
    <row r="79281" s="8" customFormat="1" x14ac:dyDescent="0.35"/>
    <row r="79282" s="8" customFormat="1" x14ac:dyDescent="0.35"/>
    <row r="79283" s="8" customFormat="1" x14ac:dyDescent="0.35"/>
    <row r="79284" s="8" customFormat="1" x14ac:dyDescent="0.35"/>
    <row r="79285" s="8" customFormat="1" x14ac:dyDescent="0.35"/>
    <row r="79286" s="8" customFormat="1" x14ac:dyDescent="0.35"/>
    <row r="79287" s="8" customFormat="1" x14ac:dyDescent="0.35"/>
    <row r="79288" s="8" customFormat="1" x14ac:dyDescent="0.35"/>
    <row r="79289" s="8" customFormat="1" x14ac:dyDescent="0.35"/>
    <row r="79290" s="8" customFormat="1" x14ac:dyDescent="0.35"/>
    <row r="79291" s="8" customFormat="1" x14ac:dyDescent="0.35"/>
    <row r="79292" s="8" customFormat="1" x14ac:dyDescent="0.35"/>
    <row r="79293" s="8" customFormat="1" x14ac:dyDescent="0.35"/>
    <row r="79294" s="8" customFormat="1" x14ac:dyDescent="0.35"/>
    <row r="79295" s="8" customFormat="1" x14ac:dyDescent="0.35"/>
    <row r="79296" s="8" customFormat="1" x14ac:dyDescent="0.35"/>
    <row r="79297" s="8" customFormat="1" x14ac:dyDescent="0.35"/>
    <row r="79298" s="8" customFormat="1" x14ac:dyDescent="0.35"/>
    <row r="79299" s="8" customFormat="1" x14ac:dyDescent="0.35"/>
    <row r="79300" s="8" customFormat="1" x14ac:dyDescent="0.35"/>
    <row r="79301" s="8" customFormat="1" x14ac:dyDescent="0.35"/>
    <row r="79302" s="8" customFormat="1" x14ac:dyDescent="0.35"/>
    <row r="79303" s="8" customFormat="1" x14ac:dyDescent="0.35"/>
    <row r="79304" s="8" customFormat="1" x14ac:dyDescent="0.35"/>
    <row r="79305" s="8" customFormat="1" x14ac:dyDescent="0.35"/>
    <row r="79306" s="8" customFormat="1" x14ac:dyDescent="0.35"/>
    <row r="79307" s="8" customFormat="1" x14ac:dyDescent="0.35"/>
    <row r="79308" s="8" customFormat="1" x14ac:dyDescent="0.35"/>
    <row r="79309" s="8" customFormat="1" x14ac:dyDescent="0.35"/>
    <row r="79310" s="8" customFormat="1" x14ac:dyDescent="0.35"/>
    <row r="79311" s="8" customFormat="1" x14ac:dyDescent="0.35"/>
    <row r="79312" s="8" customFormat="1" x14ac:dyDescent="0.35"/>
    <row r="79313" s="8" customFormat="1" x14ac:dyDescent="0.35"/>
    <row r="79314" s="8" customFormat="1" x14ac:dyDescent="0.35"/>
    <row r="79315" s="8" customFormat="1" x14ac:dyDescent="0.35"/>
    <row r="79316" s="8" customFormat="1" x14ac:dyDescent="0.35"/>
    <row r="79317" s="8" customFormat="1" x14ac:dyDescent="0.35"/>
    <row r="79318" s="8" customFormat="1" x14ac:dyDescent="0.35"/>
    <row r="79319" s="8" customFormat="1" x14ac:dyDescent="0.35"/>
    <row r="79320" s="8" customFormat="1" x14ac:dyDescent="0.35"/>
    <row r="79321" s="8" customFormat="1" x14ac:dyDescent="0.35"/>
    <row r="79322" s="8" customFormat="1" x14ac:dyDescent="0.35"/>
    <row r="79323" s="8" customFormat="1" x14ac:dyDescent="0.35"/>
    <row r="79324" s="8" customFormat="1" x14ac:dyDescent="0.35"/>
    <row r="79325" s="8" customFormat="1" x14ac:dyDescent="0.35"/>
    <row r="79326" s="8" customFormat="1" x14ac:dyDescent="0.35"/>
    <row r="79327" s="8" customFormat="1" x14ac:dyDescent="0.35"/>
    <row r="79328" s="8" customFormat="1" x14ac:dyDescent="0.35"/>
    <row r="79329" s="8" customFormat="1" x14ac:dyDescent="0.35"/>
    <row r="79330" s="8" customFormat="1" x14ac:dyDescent="0.35"/>
    <row r="79331" s="8" customFormat="1" x14ac:dyDescent="0.35"/>
    <row r="79332" s="8" customFormat="1" x14ac:dyDescent="0.35"/>
    <row r="79333" s="8" customFormat="1" x14ac:dyDescent="0.35"/>
    <row r="79334" s="8" customFormat="1" x14ac:dyDescent="0.35"/>
    <row r="79335" s="8" customFormat="1" x14ac:dyDescent="0.35"/>
    <row r="79336" s="8" customFormat="1" x14ac:dyDescent="0.35"/>
    <row r="79337" s="8" customFormat="1" x14ac:dyDescent="0.35"/>
    <row r="79338" s="8" customFormat="1" x14ac:dyDescent="0.35"/>
    <row r="79339" s="8" customFormat="1" x14ac:dyDescent="0.35"/>
    <row r="79340" s="8" customFormat="1" x14ac:dyDescent="0.35"/>
    <row r="79341" s="8" customFormat="1" x14ac:dyDescent="0.35"/>
    <row r="79342" s="8" customFormat="1" x14ac:dyDescent="0.35"/>
    <row r="79343" s="8" customFormat="1" x14ac:dyDescent="0.35"/>
    <row r="79344" s="8" customFormat="1" x14ac:dyDescent="0.35"/>
    <row r="79345" s="8" customFormat="1" x14ac:dyDescent="0.35"/>
    <row r="79346" s="8" customFormat="1" x14ac:dyDescent="0.35"/>
    <row r="79347" s="8" customFormat="1" x14ac:dyDescent="0.35"/>
    <row r="79348" s="8" customFormat="1" x14ac:dyDescent="0.35"/>
    <row r="79349" s="8" customFormat="1" x14ac:dyDescent="0.35"/>
    <row r="79350" s="8" customFormat="1" x14ac:dyDescent="0.35"/>
    <row r="79351" s="8" customFormat="1" x14ac:dyDescent="0.35"/>
    <row r="79352" s="8" customFormat="1" x14ac:dyDescent="0.35"/>
    <row r="79353" s="8" customFormat="1" x14ac:dyDescent="0.35"/>
    <row r="79354" s="8" customFormat="1" x14ac:dyDescent="0.35"/>
    <row r="79355" s="8" customFormat="1" x14ac:dyDescent="0.35"/>
    <row r="79356" s="8" customFormat="1" x14ac:dyDescent="0.35"/>
    <row r="79357" s="8" customFormat="1" x14ac:dyDescent="0.35"/>
    <row r="79358" s="8" customFormat="1" x14ac:dyDescent="0.35"/>
    <row r="79359" s="8" customFormat="1" x14ac:dyDescent="0.35"/>
    <row r="79360" s="8" customFormat="1" x14ac:dyDescent="0.35"/>
    <row r="79361" s="8" customFormat="1" x14ac:dyDescent="0.35"/>
    <row r="79362" s="8" customFormat="1" x14ac:dyDescent="0.35"/>
    <row r="79363" s="8" customFormat="1" x14ac:dyDescent="0.35"/>
    <row r="79364" s="8" customFormat="1" x14ac:dyDescent="0.35"/>
    <row r="79365" s="8" customFormat="1" x14ac:dyDescent="0.35"/>
    <row r="79366" s="8" customFormat="1" x14ac:dyDescent="0.35"/>
    <row r="79367" s="8" customFormat="1" x14ac:dyDescent="0.35"/>
    <row r="79368" s="8" customFormat="1" x14ac:dyDescent="0.35"/>
    <row r="79369" s="8" customFormat="1" x14ac:dyDescent="0.35"/>
    <row r="79370" s="8" customFormat="1" x14ac:dyDescent="0.35"/>
    <row r="79371" s="8" customFormat="1" x14ac:dyDescent="0.35"/>
    <row r="79372" s="8" customFormat="1" x14ac:dyDescent="0.35"/>
    <row r="79373" s="8" customFormat="1" x14ac:dyDescent="0.35"/>
    <row r="79374" s="8" customFormat="1" x14ac:dyDescent="0.35"/>
    <row r="79375" s="8" customFormat="1" x14ac:dyDescent="0.35"/>
    <row r="79376" s="8" customFormat="1" x14ac:dyDescent="0.35"/>
    <row r="79377" s="8" customFormat="1" x14ac:dyDescent="0.35"/>
    <row r="79378" s="8" customFormat="1" x14ac:dyDescent="0.35"/>
    <row r="79379" s="8" customFormat="1" x14ac:dyDescent="0.35"/>
    <row r="79380" s="8" customFormat="1" x14ac:dyDescent="0.35"/>
    <row r="79381" s="8" customFormat="1" x14ac:dyDescent="0.35"/>
    <row r="79382" s="8" customFormat="1" x14ac:dyDescent="0.35"/>
    <row r="79383" s="8" customFormat="1" x14ac:dyDescent="0.35"/>
    <row r="79384" s="8" customFormat="1" x14ac:dyDescent="0.35"/>
    <row r="79385" s="8" customFormat="1" x14ac:dyDescent="0.35"/>
    <row r="79386" s="8" customFormat="1" x14ac:dyDescent="0.35"/>
    <row r="79387" s="8" customFormat="1" x14ac:dyDescent="0.35"/>
    <row r="79388" s="8" customFormat="1" x14ac:dyDescent="0.35"/>
    <row r="79389" s="8" customFormat="1" x14ac:dyDescent="0.35"/>
    <row r="79390" s="8" customFormat="1" x14ac:dyDescent="0.35"/>
    <row r="79391" s="8" customFormat="1" x14ac:dyDescent="0.35"/>
    <row r="79392" s="8" customFormat="1" x14ac:dyDescent="0.35"/>
    <row r="79393" s="8" customFormat="1" x14ac:dyDescent="0.35"/>
    <row r="79394" s="8" customFormat="1" x14ac:dyDescent="0.35"/>
    <row r="79395" s="8" customFormat="1" x14ac:dyDescent="0.35"/>
    <row r="79396" s="8" customFormat="1" x14ac:dyDescent="0.35"/>
    <row r="79397" s="8" customFormat="1" x14ac:dyDescent="0.35"/>
    <row r="79398" s="8" customFormat="1" x14ac:dyDescent="0.35"/>
    <row r="79399" s="8" customFormat="1" x14ac:dyDescent="0.35"/>
    <row r="79400" s="8" customFormat="1" x14ac:dyDescent="0.35"/>
    <row r="79401" s="8" customFormat="1" x14ac:dyDescent="0.35"/>
    <row r="79402" s="8" customFormat="1" x14ac:dyDescent="0.35"/>
    <row r="79403" s="8" customFormat="1" x14ac:dyDescent="0.35"/>
    <row r="79404" s="8" customFormat="1" x14ac:dyDescent="0.35"/>
    <row r="79405" s="8" customFormat="1" x14ac:dyDescent="0.35"/>
    <row r="79406" s="8" customFormat="1" x14ac:dyDescent="0.35"/>
    <row r="79407" s="8" customFormat="1" x14ac:dyDescent="0.35"/>
    <row r="79408" s="8" customFormat="1" x14ac:dyDescent="0.35"/>
    <row r="79409" s="8" customFormat="1" x14ac:dyDescent="0.35"/>
    <row r="79410" s="8" customFormat="1" x14ac:dyDescent="0.35"/>
    <row r="79411" s="8" customFormat="1" x14ac:dyDescent="0.35"/>
    <row r="79412" s="8" customFormat="1" x14ac:dyDescent="0.35"/>
    <row r="79413" s="8" customFormat="1" x14ac:dyDescent="0.35"/>
    <row r="79414" s="8" customFormat="1" x14ac:dyDescent="0.35"/>
    <row r="79415" s="8" customFormat="1" x14ac:dyDescent="0.35"/>
    <row r="79416" s="8" customFormat="1" x14ac:dyDescent="0.35"/>
    <row r="79417" s="8" customFormat="1" x14ac:dyDescent="0.35"/>
    <row r="79418" s="8" customFormat="1" x14ac:dyDescent="0.35"/>
    <row r="79419" s="8" customFormat="1" x14ac:dyDescent="0.35"/>
    <row r="79420" s="8" customFormat="1" x14ac:dyDescent="0.35"/>
    <row r="79421" s="8" customFormat="1" x14ac:dyDescent="0.35"/>
    <row r="79422" s="8" customFormat="1" x14ac:dyDescent="0.35"/>
    <row r="79423" s="8" customFormat="1" x14ac:dyDescent="0.35"/>
    <row r="79424" s="8" customFormat="1" x14ac:dyDescent="0.35"/>
    <row r="79425" s="8" customFormat="1" x14ac:dyDescent="0.35"/>
    <row r="79426" s="8" customFormat="1" x14ac:dyDescent="0.35"/>
    <row r="79427" s="8" customFormat="1" x14ac:dyDescent="0.35"/>
    <row r="79428" s="8" customFormat="1" x14ac:dyDescent="0.35"/>
    <row r="79429" s="8" customFormat="1" x14ac:dyDescent="0.35"/>
    <row r="79430" s="8" customFormat="1" x14ac:dyDescent="0.35"/>
    <row r="79431" s="8" customFormat="1" x14ac:dyDescent="0.35"/>
    <row r="79432" s="8" customFormat="1" x14ac:dyDescent="0.35"/>
    <row r="79433" s="8" customFormat="1" x14ac:dyDescent="0.35"/>
    <row r="79434" s="8" customFormat="1" x14ac:dyDescent="0.35"/>
    <row r="79435" s="8" customFormat="1" x14ac:dyDescent="0.35"/>
    <row r="79436" s="8" customFormat="1" x14ac:dyDescent="0.35"/>
    <row r="79437" s="8" customFormat="1" x14ac:dyDescent="0.35"/>
    <row r="79438" s="8" customFormat="1" x14ac:dyDescent="0.35"/>
    <row r="79439" s="8" customFormat="1" x14ac:dyDescent="0.35"/>
    <row r="79440" s="8" customFormat="1" x14ac:dyDescent="0.35"/>
    <row r="79441" s="8" customFormat="1" x14ac:dyDescent="0.35"/>
    <row r="79442" s="8" customFormat="1" x14ac:dyDescent="0.35"/>
    <row r="79443" s="8" customFormat="1" x14ac:dyDescent="0.35"/>
    <row r="79444" s="8" customFormat="1" x14ac:dyDescent="0.35"/>
    <row r="79445" s="8" customFormat="1" x14ac:dyDescent="0.35"/>
    <row r="79446" s="8" customFormat="1" x14ac:dyDescent="0.35"/>
    <row r="79447" s="8" customFormat="1" x14ac:dyDescent="0.35"/>
    <row r="79448" s="8" customFormat="1" x14ac:dyDescent="0.35"/>
    <row r="79449" s="8" customFormat="1" x14ac:dyDescent="0.35"/>
    <row r="79450" s="8" customFormat="1" x14ac:dyDescent="0.35"/>
    <row r="79451" s="8" customFormat="1" x14ac:dyDescent="0.35"/>
    <row r="79452" s="8" customFormat="1" x14ac:dyDescent="0.35"/>
    <row r="79453" s="8" customFormat="1" x14ac:dyDescent="0.35"/>
    <row r="79454" s="8" customFormat="1" x14ac:dyDescent="0.35"/>
    <row r="79455" s="8" customFormat="1" x14ac:dyDescent="0.35"/>
    <row r="79456" s="8" customFormat="1" x14ac:dyDescent="0.35"/>
    <row r="79457" s="8" customFormat="1" x14ac:dyDescent="0.35"/>
    <row r="79458" s="8" customFormat="1" x14ac:dyDescent="0.35"/>
    <row r="79459" s="8" customFormat="1" x14ac:dyDescent="0.35"/>
    <row r="79460" s="8" customFormat="1" x14ac:dyDescent="0.35"/>
    <row r="79461" s="8" customFormat="1" x14ac:dyDescent="0.35"/>
    <row r="79462" s="8" customFormat="1" x14ac:dyDescent="0.35"/>
    <row r="79463" s="8" customFormat="1" x14ac:dyDescent="0.35"/>
    <row r="79464" s="8" customFormat="1" x14ac:dyDescent="0.35"/>
    <row r="79465" s="8" customFormat="1" x14ac:dyDescent="0.35"/>
    <row r="79466" s="8" customFormat="1" x14ac:dyDescent="0.35"/>
    <row r="79467" s="8" customFormat="1" x14ac:dyDescent="0.35"/>
    <row r="79468" s="8" customFormat="1" x14ac:dyDescent="0.35"/>
    <row r="79469" s="8" customFormat="1" x14ac:dyDescent="0.35"/>
    <row r="79470" s="8" customFormat="1" x14ac:dyDescent="0.35"/>
    <row r="79471" s="8" customFormat="1" x14ac:dyDescent="0.35"/>
    <row r="79472" s="8" customFormat="1" x14ac:dyDescent="0.35"/>
    <row r="79473" s="8" customFormat="1" x14ac:dyDescent="0.35"/>
    <row r="79474" s="8" customFormat="1" x14ac:dyDescent="0.35"/>
    <row r="79475" s="8" customFormat="1" x14ac:dyDescent="0.35"/>
    <row r="79476" s="8" customFormat="1" x14ac:dyDescent="0.35"/>
    <row r="79477" s="8" customFormat="1" x14ac:dyDescent="0.35"/>
    <row r="79478" s="8" customFormat="1" x14ac:dyDescent="0.35"/>
    <row r="79479" s="8" customFormat="1" x14ac:dyDescent="0.35"/>
    <row r="79480" s="8" customFormat="1" x14ac:dyDescent="0.35"/>
    <row r="79481" s="8" customFormat="1" x14ac:dyDescent="0.35"/>
    <row r="79482" s="8" customFormat="1" x14ac:dyDescent="0.35"/>
    <row r="79483" s="8" customFormat="1" x14ac:dyDescent="0.35"/>
    <row r="79484" s="8" customFormat="1" x14ac:dyDescent="0.35"/>
    <row r="79485" s="8" customFormat="1" x14ac:dyDescent="0.35"/>
    <row r="79486" s="8" customFormat="1" x14ac:dyDescent="0.35"/>
    <row r="79487" s="8" customFormat="1" x14ac:dyDescent="0.35"/>
    <row r="79488" s="8" customFormat="1" x14ac:dyDescent="0.35"/>
    <row r="79489" s="8" customFormat="1" x14ac:dyDescent="0.35"/>
    <row r="79490" s="8" customFormat="1" x14ac:dyDescent="0.35"/>
    <row r="79491" s="8" customFormat="1" x14ac:dyDescent="0.35"/>
    <row r="79492" s="8" customFormat="1" x14ac:dyDescent="0.35"/>
    <row r="79493" s="8" customFormat="1" x14ac:dyDescent="0.35"/>
    <row r="79494" s="8" customFormat="1" x14ac:dyDescent="0.35"/>
    <row r="79495" s="8" customFormat="1" x14ac:dyDescent="0.35"/>
    <row r="79496" s="8" customFormat="1" x14ac:dyDescent="0.35"/>
    <row r="79497" s="8" customFormat="1" x14ac:dyDescent="0.35"/>
    <row r="79498" s="8" customFormat="1" x14ac:dyDescent="0.35"/>
    <row r="79499" s="8" customFormat="1" x14ac:dyDescent="0.35"/>
    <row r="79500" s="8" customFormat="1" x14ac:dyDescent="0.35"/>
    <row r="79501" s="8" customFormat="1" x14ac:dyDescent="0.35"/>
    <row r="79502" s="8" customFormat="1" x14ac:dyDescent="0.35"/>
    <row r="79503" s="8" customFormat="1" x14ac:dyDescent="0.35"/>
    <row r="79504" s="8" customFormat="1" x14ac:dyDescent="0.35"/>
    <row r="79505" s="8" customFormat="1" x14ac:dyDescent="0.35"/>
    <row r="79506" s="8" customFormat="1" x14ac:dyDescent="0.35"/>
    <row r="79507" s="8" customFormat="1" x14ac:dyDescent="0.35"/>
    <row r="79508" s="8" customFormat="1" x14ac:dyDescent="0.35"/>
    <row r="79509" s="8" customFormat="1" x14ac:dyDescent="0.35"/>
    <row r="79510" s="8" customFormat="1" x14ac:dyDescent="0.35"/>
    <row r="79511" s="8" customFormat="1" x14ac:dyDescent="0.35"/>
    <row r="79512" s="8" customFormat="1" x14ac:dyDescent="0.35"/>
    <row r="79513" s="8" customFormat="1" x14ac:dyDescent="0.35"/>
    <row r="79514" s="8" customFormat="1" x14ac:dyDescent="0.35"/>
    <row r="79515" s="8" customFormat="1" x14ac:dyDescent="0.35"/>
    <row r="79516" s="8" customFormat="1" x14ac:dyDescent="0.35"/>
    <row r="79517" s="8" customFormat="1" x14ac:dyDescent="0.35"/>
    <row r="79518" s="8" customFormat="1" x14ac:dyDescent="0.35"/>
    <row r="79519" s="8" customFormat="1" x14ac:dyDescent="0.35"/>
    <row r="79520" s="8" customFormat="1" x14ac:dyDescent="0.35"/>
    <row r="79521" s="8" customFormat="1" x14ac:dyDescent="0.35"/>
    <row r="79522" s="8" customFormat="1" x14ac:dyDescent="0.35"/>
    <row r="79523" s="8" customFormat="1" x14ac:dyDescent="0.35"/>
    <row r="79524" s="8" customFormat="1" x14ac:dyDescent="0.35"/>
    <row r="79525" s="8" customFormat="1" x14ac:dyDescent="0.35"/>
    <row r="79526" s="8" customFormat="1" x14ac:dyDescent="0.35"/>
    <row r="79527" s="8" customFormat="1" x14ac:dyDescent="0.35"/>
    <row r="79528" s="8" customFormat="1" x14ac:dyDescent="0.35"/>
    <row r="79529" s="8" customFormat="1" x14ac:dyDescent="0.35"/>
    <row r="79530" s="8" customFormat="1" x14ac:dyDescent="0.35"/>
    <row r="79531" s="8" customFormat="1" x14ac:dyDescent="0.35"/>
    <row r="79532" s="8" customFormat="1" x14ac:dyDescent="0.35"/>
    <row r="79533" s="8" customFormat="1" x14ac:dyDescent="0.35"/>
    <row r="79534" s="8" customFormat="1" x14ac:dyDescent="0.35"/>
    <row r="79535" s="8" customFormat="1" x14ac:dyDescent="0.35"/>
    <row r="79536" s="8" customFormat="1" x14ac:dyDescent="0.35"/>
    <row r="79537" s="8" customFormat="1" x14ac:dyDescent="0.35"/>
    <row r="79538" s="8" customFormat="1" x14ac:dyDescent="0.35"/>
    <row r="79539" s="8" customFormat="1" x14ac:dyDescent="0.35"/>
    <row r="79540" s="8" customFormat="1" x14ac:dyDescent="0.35"/>
    <row r="79541" s="8" customFormat="1" x14ac:dyDescent="0.35"/>
    <row r="79542" s="8" customFormat="1" x14ac:dyDescent="0.35"/>
    <row r="79543" s="8" customFormat="1" x14ac:dyDescent="0.35"/>
    <row r="79544" s="8" customFormat="1" x14ac:dyDescent="0.35"/>
    <row r="79545" s="8" customFormat="1" x14ac:dyDescent="0.35"/>
    <row r="79546" s="8" customFormat="1" x14ac:dyDescent="0.35"/>
    <row r="79547" s="8" customFormat="1" x14ac:dyDescent="0.35"/>
    <row r="79548" s="8" customFormat="1" x14ac:dyDescent="0.35"/>
    <row r="79549" s="8" customFormat="1" x14ac:dyDescent="0.35"/>
    <row r="79550" s="8" customFormat="1" x14ac:dyDescent="0.35"/>
    <row r="79551" s="8" customFormat="1" x14ac:dyDescent="0.35"/>
    <row r="79552" s="8" customFormat="1" x14ac:dyDescent="0.35"/>
    <row r="79553" s="8" customFormat="1" x14ac:dyDescent="0.35"/>
    <row r="79554" s="8" customFormat="1" x14ac:dyDescent="0.35"/>
    <row r="79555" s="8" customFormat="1" x14ac:dyDescent="0.35"/>
    <row r="79556" s="8" customFormat="1" x14ac:dyDescent="0.35"/>
    <row r="79557" s="8" customFormat="1" x14ac:dyDescent="0.35"/>
    <row r="79558" s="8" customFormat="1" x14ac:dyDescent="0.35"/>
    <row r="79559" s="8" customFormat="1" x14ac:dyDescent="0.35"/>
    <row r="79560" s="8" customFormat="1" x14ac:dyDescent="0.35"/>
    <row r="79561" s="8" customFormat="1" x14ac:dyDescent="0.35"/>
    <row r="79562" s="8" customFormat="1" x14ac:dyDescent="0.35"/>
    <row r="79563" s="8" customFormat="1" x14ac:dyDescent="0.35"/>
    <row r="79564" s="8" customFormat="1" x14ac:dyDescent="0.35"/>
    <row r="79565" s="8" customFormat="1" x14ac:dyDescent="0.35"/>
    <row r="79566" s="8" customFormat="1" x14ac:dyDescent="0.35"/>
    <row r="79567" s="8" customFormat="1" x14ac:dyDescent="0.35"/>
    <row r="79568" s="8" customFormat="1" x14ac:dyDescent="0.35"/>
    <row r="79569" s="8" customFormat="1" x14ac:dyDescent="0.35"/>
    <row r="79570" s="8" customFormat="1" x14ac:dyDescent="0.35"/>
    <row r="79571" s="8" customFormat="1" x14ac:dyDescent="0.35"/>
    <row r="79572" s="8" customFormat="1" x14ac:dyDescent="0.35"/>
    <row r="79573" s="8" customFormat="1" x14ac:dyDescent="0.35"/>
    <row r="79574" s="8" customFormat="1" x14ac:dyDescent="0.35"/>
    <row r="79575" s="8" customFormat="1" x14ac:dyDescent="0.35"/>
    <row r="79576" s="8" customFormat="1" x14ac:dyDescent="0.35"/>
    <row r="79577" s="8" customFormat="1" x14ac:dyDescent="0.35"/>
    <row r="79578" s="8" customFormat="1" x14ac:dyDescent="0.35"/>
    <row r="79579" s="8" customFormat="1" x14ac:dyDescent="0.35"/>
    <row r="79580" s="8" customFormat="1" x14ac:dyDescent="0.35"/>
    <row r="79581" s="8" customFormat="1" x14ac:dyDescent="0.35"/>
    <row r="79582" s="8" customFormat="1" x14ac:dyDescent="0.35"/>
    <row r="79583" s="8" customFormat="1" x14ac:dyDescent="0.35"/>
    <row r="79584" s="8" customFormat="1" x14ac:dyDescent="0.35"/>
    <row r="79585" s="8" customFormat="1" x14ac:dyDescent="0.35"/>
    <row r="79586" s="8" customFormat="1" x14ac:dyDescent="0.35"/>
    <row r="79587" s="8" customFormat="1" x14ac:dyDescent="0.35"/>
    <row r="79588" s="8" customFormat="1" x14ac:dyDescent="0.35"/>
    <row r="79589" s="8" customFormat="1" x14ac:dyDescent="0.35"/>
    <row r="79590" s="8" customFormat="1" x14ac:dyDescent="0.35"/>
    <row r="79591" s="8" customFormat="1" x14ac:dyDescent="0.35"/>
    <row r="79592" s="8" customFormat="1" x14ac:dyDescent="0.35"/>
    <row r="79593" s="8" customFormat="1" x14ac:dyDescent="0.35"/>
    <row r="79594" s="8" customFormat="1" x14ac:dyDescent="0.35"/>
    <row r="79595" s="8" customFormat="1" x14ac:dyDescent="0.35"/>
    <row r="79596" s="8" customFormat="1" x14ac:dyDescent="0.35"/>
    <row r="79597" s="8" customFormat="1" x14ac:dyDescent="0.35"/>
    <row r="79598" s="8" customFormat="1" x14ac:dyDescent="0.35"/>
    <row r="79599" s="8" customFormat="1" x14ac:dyDescent="0.35"/>
    <row r="79600" s="8" customFormat="1" x14ac:dyDescent="0.35"/>
    <row r="79601" s="8" customFormat="1" x14ac:dyDescent="0.35"/>
    <row r="79602" s="8" customFormat="1" x14ac:dyDescent="0.35"/>
    <row r="79603" s="8" customFormat="1" x14ac:dyDescent="0.35"/>
    <row r="79604" s="8" customFormat="1" x14ac:dyDescent="0.35"/>
    <row r="79605" s="8" customFormat="1" x14ac:dyDescent="0.35"/>
    <row r="79606" s="8" customFormat="1" x14ac:dyDescent="0.35"/>
    <row r="79607" s="8" customFormat="1" x14ac:dyDescent="0.35"/>
    <row r="79608" s="8" customFormat="1" x14ac:dyDescent="0.35"/>
    <row r="79609" s="8" customFormat="1" x14ac:dyDescent="0.35"/>
    <row r="79610" s="8" customFormat="1" x14ac:dyDescent="0.35"/>
    <row r="79611" s="8" customFormat="1" x14ac:dyDescent="0.35"/>
    <row r="79612" s="8" customFormat="1" x14ac:dyDescent="0.35"/>
    <row r="79613" s="8" customFormat="1" x14ac:dyDescent="0.35"/>
    <row r="79614" s="8" customFormat="1" x14ac:dyDescent="0.35"/>
    <row r="79615" s="8" customFormat="1" x14ac:dyDescent="0.35"/>
    <row r="79616" s="8" customFormat="1" x14ac:dyDescent="0.35"/>
    <row r="79617" s="8" customFormat="1" x14ac:dyDescent="0.35"/>
    <row r="79618" s="8" customFormat="1" x14ac:dyDescent="0.35"/>
    <row r="79619" s="8" customFormat="1" x14ac:dyDescent="0.35"/>
    <row r="79620" s="8" customFormat="1" x14ac:dyDescent="0.35"/>
    <row r="79621" s="8" customFormat="1" x14ac:dyDescent="0.35"/>
    <row r="79622" s="8" customFormat="1" x14ac:dyDescent="0.35"/>
    <row r="79623" s="8" customFormat="1" x14ac:dyDescent="0.35"/>
    <row r="79624" s="8" customFormat="1" x14ac:dyDescent="0.35"/>
    <row r="79625" s="8" customFormat="1" x14ac:dyDescent="0.35"/>
    <row r="79626" s="8" customFormat="1" x14ac:dyDescent="0.35"/>
    <row r="79627" s="8" customFormat="1" x14ac:dyDescent="0.35"/>
    <row r="79628" s="8" customFormat="1" x14ac:dyDescent="0.35"/>
    <row r="79629" s="8" customFormat="1" x14ac:dyDescent="0.35"/>
    <row r="79630" s="8" customFormat="1" x14ac:dyDescent="0.35"/>
    <row r="79631" s="8" customFormat="1" x14ac:dyDescent="0.35"/>
    <row r="79632" s="8" customFormat="1" x14ac:dyDescent="0.35"/>
    <row r="79633" s="8" customFormat="1" x14ac:dyDescent="0.35"/>
    <row r="79634" s="8" customFormat="1" x14ac:dyDescent="0.35"/>
    <row r="79635" s="8" customFormat="1" x14ac:dyDescent="0.35"/>
    <row r="79636" s="8" customFormat="1" x14ac:dyDescent="0.35"/>
    <row r="79637" s="8" customFormat="1" x14ac:dyDescent="0.35"/>
    <row r="79638" s="8" customFormat="1" x14ac:dyDescent="0.35"/>
    <row r="79639" s="8" customFormat="1" x14ac:dyDescent="0.35"/>
    <row r="79640" s="8" customFormat="1" x14ac:dyDescent="0.35"/>
    <row r="79641" s="8" customFormat="1" x14ac:dyDescent="0.35"/>
    <row r="79642" s="8" customFormat="1" x14ac:dyDescent="0.35"/>
    <row r="79643" s="8" customFormat="1" x14ac:dyDescent="0.35"/>
    <row r="79644" s="8" customFormat="1" x14ac:dyDescent="0.35"/>
    <row r="79645" s="8" customFormat="1" x14ac:dyDescent="0.35"/>
    <row r="79646" s="8" customFormat="1" x14ac:dyDescent="0.35"/>
    <row r="79647" s="8" customFormat="1" x14ac:dyDescent="0.35"/>
    <row r="79648" s="8" customFormat="1" x14ac:dyDescent="0.35"/>
    <row r="79649" s="8" customFormat="1" x14ac:dyDescent="0.35"/>
    <row r="79650" s="8" customFormat="1" x14ac:dyDescent="0.35"/>
    <row r="79651" s="8" customFormat="1" x14ac:dyDescent="0.35"/>
    <row r="79652" s="8" customFormat="1" x14ac:dyDescent="0.35"/>
    <row r="79653" s="8" customFormat="1" x14ac:dyDescent="0.35"/>
    <row r="79654" s="8" customFormat="1" x14ac:dyDescent="0.35"/>
    <row r="79655" s="8" customFormat="1" x14ac:dyDescent="0.35"/>
    <row r="79656" s="8" customFormat="1" x14ac:dyDescent="0.35"/>
    <row r="79657" s="8" customFormat="1" x14ac:dyDescent="0.35"/>
    <row r="79658" s="8" customFormat="1" x14ac:dyDescent="0.35"/>
    <row r="79659" s="8" customFormat="1" x14ac:dyDescent="0.35"/>
    <row r="79660" s="8" customFormat="1" x14ac:dyDescent="0.35"/>
    <row r="79661" s="8" customFormat="1" x14ac:dyDescent="0.35"/>
    <row r="79662" s="8" customFormat="1" x14ac:dyDescent="0.35"/>
    <row r="79663" s="8" customFormat="1" x14ac:dyDescent="0.35"/>
    <row r="79664" s="8" customFormat="1" x14ac:dyDescent="0.35"/>
    <row r="79665" s="8" customFormat="1" x14ac:dyDescent="0.35"/>
    <row r="79666" s="8" customFormat="1" x14ac:dyDescent="0.35"/>
    <row r="79667" s="8" customFormat="1" x14ac:dyDescent="0.35"/>
    <row r="79668" s="8" customFormat="1" x14ac:dyDescent="0.35"/>
    <row r="79669" s="8" customFormat="1" x14ac:dyDescent="0.35"/>
    <row r="79670" s="8" customFormat="1" x14ac:dyDescent="0.35"/>
    <row r="79671" s="8" customFormat="1" x14ac:dyDescent="0.35"/>
    <row r="79672" s="8" customFormat="1" x14ac:dyDescent="0.35"/>
    <row r="79673" s="8" customFormat="1" x14ac:dyDescent="0.35"/>
    <row r="79674" s="8" customFormat="1" x14ac:dyDescent="0.35"/>
    <row r="79675" s="8" customFormat="1" x14ac:dyDescent="0.35"/>
    <row r="79676" s="8" customFormat="1" x14ac:dyDescent="0.35"/>
    <row r="79677" s="8" customFormat="1" x14ac:dyDescent="0.35"/>
    <row r="79678" s="8" customFormat="1" x14ac:dyDescent="0.35"/>
    <row r="79679" s="8" customFormat="1" x14ac:dyDescent="0.35"/>
    <row r="79680" s="8" customFormat="1" x14ac:dyDescent="0.35"/>
    <row r="79681" s="8" customFormat="1" x14ac:dyDescent="0.35"/>
    <row r="79682" s="8" customFormat="1" x14ac:dyDescent="0.35"/>
    <row r="79683" s="8" customFormat="1" x14ac:dyDescent="0.35"/>
    <row r="79684" s="8" customFormat="1" x14ac:dyDescent="0.35"/>
    <row r="79685" s="8" customFormat="1" x14ac:dyDescent="0.35"/>
    <row r="79686" s="8" customFormat="1" x14ac:dyDescent="0.35"/>
    <row r="79687" s="8" customFormat="1" x14ac:dyDescent="0.35"/>
    <row r="79688" s="8" customFormat="1" x14ac:dyDescent="0.35"/>
    <row r="79689" s="8" customFormat="1" x14ac:dyDescent="0.35"/>
    <row r="79690" s="8" customFormat="1" x14ac:dyDescent="0.35"/>
    <row r="79691" s="8" customFormat="1" x14ac:dyDescent="0.35"/>
    <row r="79692" s="8" customFormat="1" x14ac:dyDescent="0.35"/>
    <row r="79693" s="8" customFormat="1" x14ac:dyDescent="0.35"/>
    <row r="79694" s="8" customFormat="1" x14ac:dyDescent="0.35"/>
    <row r="79695" s="8" customFormat="1" x14ac:dyDescent="0.35"/>
    <row r="79696" s="8" customFormat="1" x14ac:dyDescent="0.35"/>
    <row r="79697" s="8" customFormat="1" x14ac:dyDescent="0.35"/>
    <row r="79698" s="8" customFormat="1" x14ac:dyDescent="0.35"/>
    <row r="79699" s="8" customFormat="1" x14ac:dyDescent="0.35"/>
    <row r="79700" s="8" customFormat="1" x14ac:dyDescent="0.35"/>
    <row r="79701" s="8" customFormat="1" x14ac:dyDescent="0.35"/>
    <row r="79702" s="8" customFormat="1" x14ac:dyDescent="0.35"/>
    <row r="79703" s="8" customFormat="1" x14ac:dyDescent="0.35"/>
    <row r="79704" s="8" customFormat="1" x14ac:dyDescent="0.35"/>
    <row r="79705" s="8" customFormat="1" x14ac:dyDescent="0.35"/>
    <row r="79706" s="8" customFormat="1" x14ac:dyDescent="0.35"/>
    <row r="79707" s="8" customFormat="1" x14ac:dyDescent="0.35"/>
    <row r="79708" s="8" customFormat="1" x14ac:dyDescent="0.35"/>
    <row r="79709" s="8" customFormat="1" x14ac:dyDescent="0.35"/>
    <row r="79710" s="8" customFormat="1" x14ac:dyDescent="0.35"/>
    <row r="79711" s="8" customFormat="1" x14ac:dyDescent="0.35"/>
    <row r="79712" s="8" customFormat="1" x14ac:dyDescent="0.35"/>
    <row r="79713" s="8" customFormat="1" x14ac:dyDescent="0.35"/>
    <row r="79714" s="8" customFormat="1" x14ac:dyDescent="0.35"/>
    <row r="79715" s="8" customFormat="1" x14ac:dyDescent="0.35"/>
    <row r="79716" s="8" customFormat="1" x14ac:dyDescent="0.35"/>
    <row r="79717" s="8" customFormat="1" x14ac:dyDescent="0.35"/>
    <row r="79718" s="8" customFormat="1" x14ac:dyDescent="0.35"/>
    <row r="79719" s="8" customFormat="1" x14ac:dyDescent="0.35"/>
    <row r="79720" s="8" customFormat="1" x14ac:dyDescent="0.35"/>
    <row r="79721" s="8" customFormat="1" x14ac:dyDescent="0.35"/>
    <row r="79722" s="8" customFormat="1" x14ac:dyDescent="0.35"/>
    <row r="79723" s="8" customFormat="1" x14ac:dyDescent="0.35"/>
    <row r="79724" s="8" customFormat="1" x14ac:dyDescent="0.35"/>
    <row r="79725" s="8" customFormat="1" x14ac:dyDescent="0.35"/>
    <row r="79726" s="8" customFormat="1" x14ac:dyDescent="0.35"/>
    <row r="79727" s="8" customFormat="1" x14ac:dyDescent="0.35"/>
    <row r="79728" s="8" customFormat="1" x14ac:dyDescent="0.35"/>
    <row r="79729" s="8" customFormat="1" x14ac:dyDescent="0.35"/>
    <row r="79730" s="8" customFormat="1" x14ac:dyDescent="0.35"/>
    <row r="79731" s="8" customFormat="1" x14ac:dyDescent="0.35"/>
    <row r="79732" s="8" customFormat="1" x14ac:dyDescent="0.35"/>
    <row r="79733" s="8" customFormat="1" x14ac:dyDescent="0.35"/>
    <row r="79734" s="8" customFormat="1" x14ac:dyDescent="0.35"/>
    <row r="79735" s="8" customFormat="1" x14ac:dyDescent="0.35"/>
    <row r="79736" s="8" customFormat="1" x14ac:dyDescent="0.35"/>
    <row r="79737" s="8" customFormat="1" x14ac:dyDescent="0.35"/>
    <row r="79738" s="8" customFormat="1" x14ac:dyDescent="0.35"/>
    <row r="79739" s="8" customFormat="1" x14ac:dyDescent="0.35"/>
    <row r="79740" s="8" customFormat="1" x14ac:dyDescent="0.35"/>
    <row r="79741" s="8" customFormat="1" x14ac:dyDescent="0.35"/>
    <row r="79742" s="8" customFormat="1" x14ac:dyDescent="0.35"/>
    <row r="79743" s="8" customFormat="1" x14ac:dyDescent="0.35"/>
    <row r="79744" s="8" customFormat="1" x14ac:dyDescent="0.35"/>
    <row r="79745" s="8" customFormat="1" x14ac:dyDescent="0.35"/>
    <row r="79746" s="8" customFormat="1" x14ac:dyDescent="0.35"/>
    <row r="79747" s="8" customFormat="1" x14ac:dyDescent="0.35"/>
    <row r="79748" s="8" customFormat="1" x14ac:dyDescent="0.35"/>
    <row r="79749" s="8" customFormat="1" x14ac:dyDescent="0.35"/>
    <row r="79750" s="8" customFormat="1" x14ac:dyDescent="0.35"/>
    <row r="79751" s="8" customFormat="1" x14ac:dyDescent="0.35"/>
    <row r="79752" s="8" customFormat="1" x14ac:dyDescent="0.35"/>
    <row r="79753" s="8" customFormat="1" x14ac:dyDescent="0.35"/>
    <row r="79754" s="8" customFormat="1" x14ac:dyDescent="0.35"/>
    <row r="79755" s="8" customFormat="1" x14ac:dyDescent="0.35"/>
    <row r="79756" s="8" customFormat="1" x14ac:dyDescent="0.35"/>
    <row r="79757" s="8" customFormat="1" x14ac:dyDescent="0.35"/>
    <row r="79758" s="8" customFormat="1" x14ac:dyDescent="0.35"/>
    <row r="79759" s="8" customFormat="1" x14ac:dyDescent="0.35"/>
    <row r="79760" s="8" customFormat="1" x14ac:dyDescent="0.35"/>
    <row r="79761" s="8" customFormat="1" x14ac:dyDescent="0.35"/>
    <row r="79762" s="8" customFormat="1" x14ac:dyDescent="0.35"/>
    <row r="79763" s="8" customFormat="1" x14ac:dyDescent="0.35"/>
    <row r="79764" s="8" customFormat="1" x14ac:dyDescent="0.35"/>
    <row r="79765" s="8" customFormat="1" x14ac:dyDescent="0.35"/>
    <row r="79766" s="8" customFormat="1" x14ac:dyDescent="0.35"/>
    <row r="79767" s="8" customFormat="1" x14ac:dyDescent="0.35"/>
    <row r="79768" s="8" customFormat="1" x14ac:dyDescent="0.35"/>
    <row r="79769" s="8" customFormat="1" x14ac:dyDescent="0.35"/>
    <row r="79770" s="8" customFormat="1" x14ac:dyDescent="0.35"/>
    <row r="79771" s="8" customFormat="1" x14ac:dyDescent="0.35"/>
    <row r="79772" s="8" customFormat="1" x14ac:dyDescent="0.35"/>
    <row r="79773" s="8" customFormat="1" x14ac:dyDescent="0.35"/>
    <row r="79774" s="8" customFormat="1" x14ac:dyDescent="0.35"/>
    <row r="79775" s="8" customFormat="1" x14ac:dyDescent="0.35"/>
    <row r="79776" s="8" customFormat="1" x14ac:dyDescent="0.35"/>
    <row r="79777" s="8" customFormat="1" x14ac:dyDescent="0.35"/>
    <row r="79778" s="8" customFormat="1" x14ac:dyDescent="0.35"/>
    <row r="79779" s="8" customFormat="1" x14ac:dyDescent="0.35"/>
    <row r="79780" s="8" customFormat="1" x14ac:dyDescent="0.35"/>
    <row r="79781" s="8" customFormat="1" x14ac:dyDescent="0.35"/>
    <row r="79782" s="8" customFormat="1" x14ac:dyDescent="0.35"/>
    <row r="79783" s="8" customFormat="1" x14ac:dyDescent="0.35"/>
    <row r="79784" s="8" customFormat="1" x14ac:dyDescent="0.35"/>
    <row r="79785" s="8" customFormat="1" x14ac:dyDescent="0.35"/>
    <row r="79786" s="8" customFormat="1" x14ac:dyDescent="0.35"/>
    <row r="79787" s="8" customFormat="1" x14ac:dyDescent="0.35"/>
    <row r="79788" s="8" customFormat="1" x14ac:dyDescent="0.35"/>
    <row r="79789" s="8" customFormat="1" x14ac:dyDescent="0.35"/>
    <row r="79790" s="8" customFormat="1" x14ac:dyDescent="0.35"/>
    <row r="79791" s="8" customFormat="1" x14ac:dyDescent="0.35"/>
    <row r="79792" s="8" customFormat="1" x14ac:dyDescent="0.35"/>
    <row r="79793" s="8" customFormat="1" x14ac:dyDescent="0.35"/>
    <row r="79794" s="8" customFormat="1" x14ac:dyDescent="0.35"/>
    <row r="79795" s="8" customFormat="1" x14ac:dyDescent="0.35"/>
    <row r="79796" s="8" customFormat="1" x14ac:dyDescent="0.35"/>
    <row r="79797" s="8" customFormat="1" x14ac:dyDescent="0.35"/>
    <row r="79798" s="8" customFormat="1" x14ac:dyDescent="0.35"/>
    <row r="79799" s="8" customFormat="1" x14ac:dyDescent="0.35"/>
    <row r="79800" s="8" customFormat="1" x14ac:dyDescent="0.35"/>
    <row r="79801" s="8" customFormat="1" x14ac:dyDescent="0.35"/>
    <row r="79802" s="8" customFormat="1" x14ac:dyDescent="0.35"/>
    <row r="79803" s="8" customFormat="1" x14ac:dyDescent="0.35"/>
    <row r="79804" s="8" customFormat="1" x14ac:dyDescent="0.35"/>
    <row r="79805" s="8" customFormat="1" x14ac:dyDescent="0.35"/>
    <row r="79806" s="8" customFormat="1" x14ac:dyDescent="0.35"/>
    <row r="79807" s="8" customFormat="1" x14ac:dyDescent="0.35"/>
    <row r="79808" s="8" customFormat="1" x14ac:dyDescent="0.35"/>
    <row r="79809" s="8" customFormat="1" x14ac:dyDescent="0.35"/>
    <row r="79810" s="8" customFormat="1" x14ac:dyDescent="0.35"/>
    <row r="79811" s="8" customFormat="1" x14ac:dyDescent="0.35"/>
    <row r="79812" s="8" customFormat="1" x14ac:dyDescent="0.35"/>
    <row r="79813" s="8" customFormat="1" x14ac:dyDescent="0.35"/>
    <row r="79814" s="8" customFormat="1" x14ac:dyDescent="0.35"/>
    <row r="79815" s="8" customFormat="1" x14ac:dyDescent="0.35"/>
    <row r="79816" s="8" customFormat="1" x14ac:dyDescent="0.35"/>
    <row r="79817" s="8" customFormat="1" x14ac:dyDescent="0.35"/>
    <row r="79818" s="8" customFormat="1" x14ac:dyDescent="0.35"/>
    <row r="79819" s="8" customFormat="1" x14ac:dyDescent="0.35"/>
    <row r="79820" s="8" customFormat="1" x14ac:dyDescent="0.35"/>
    <row r="79821" s="8" customFormat="1" x14ac:dyDescent="0.35"/>
    <row r="79822" s="8" customFormat="1" x14ac:dyDescent="0.35"/>
    <row r="79823" s="8" customFormat="1" x14ac:dyDescent="0.35"/>
    <row r="79824" s="8" customFormat="1" x14ac:dyDescent="0.35"/>
    <row r="79825" s="8" customFormat="1" x14ac:dyDescent="0.35"/>
    <row r="79826" s="8" customFormat="1" x14ac:dyDescent="0.35"/>
    <row r="79827" s="8" customFormat="1" x14ac:dyDescent="0.35"/>
    <row r="79828" s="8" customFormat="1" x14ac:dyDescent="0.35"/>
    <row r="79829" s="8" customFormat="1" x14ac:dyDescent="0.35"/>
    <row r="79830" s="8" customFormat="1" x14ac:dyDescent="0.35"/>
    <row r="79831" s="8" customFormat="1" x14ac:dyDescent="0.35"/>
    <row r="79832" s="8" customFormat="1" x14ac:dyDescent="0.35"/>
    <row r="79833" s="8" customFormat="1" x14ac:dyDescent="0.35"/>
    <row r="79834" s="8" customFormat="1" x14ac:dyDescent="0.35"/>
    <row r="79835" s="8" customFormat="1" x14ac:dyDescent="0.35"/>
    <row r="79836" s="8" customFormat="1" x14ac:dyDescent="0.35"/>
    <row r="79837" s="8" customFormat="1" x14ac:dyDescent="0.35"/>
    <row r="79838" s="8" customFormat="1" x14ac:dyDescent="0.35"/>
    <row r="79839" s="8" customFormat="1" x14ac:dyDescent="0.35"/>
    <row r="79840" s="8" customFormat="1" x14ac:dyDescent="0.35"/>
    <row r="79841" s="8" customFormat="1" x14ac:dyDescent="0.35"/>
    <row r="79842" s="8" customFormat="1" x14ac:dyDescent="0.35"/>
    <row r="79843" s="8" customFormat="1" x14ac:dyDescent="0.35"/>
    <row r="79844" s="8" customFormat="1" x14ac:dyDescent="0.35"/>
    <row r="79845" s="8" customFormat="1" x14ac:dyDescent="0.35"/>
    <row r="79846" s="8" customFormat="1" x14ac:dyDescent="0.35"/>
    <row r="79847" s="8" customFormat="1" x14ac:dyDescent="0.35"/>
    <row r="79848" s="8" customFormat="1" x14ac:dyDescent="0.35"/>
    <row r="79849" s="8" customFormat="1" x14ac:dyDescent="0.35"/>
    <row r="79850" s="8" customFormat="1" x14ac:dyDescent="0.35"/>
    <row r="79851" s="8" customFormat="1" x14ac:dyDescent="0.35"/>
    <row r="79852" s="8" customFormat="1" x14ac:dyDescent="0.35"/>
    <row r="79853" s="8" customFormat="1" x14ac:dyDescent="0.35"/>
    <row r="79854" s="8" customFormat="1" x14ac:dyDescent="0.35"/>
    <row r="79855" s="8" customFormat="1" x14ac:dyDescent="0.35"/>
    <row r="79856" s="8" customFormat="1" x14ac:dyDescent="0.35"/>
    <row r="79857" s="8" customFormat="1" x14ac:dyDescent="0.35"/>
    <row r="79858" s="8" customFormat="1" x14ac:dyDescent="0.35"/>
    <row r="79859" s="8" customFormat="1" x14ac:dyDescent="0.35"/>
    <row r="79860" s="8" customFormat="1" x14ac:dyDescent="0.35"/>
    <row r="79861" s="8" customFormat="1" x14ac:dyDescent="0.35"/>
    <row r="79862" s="8" customFormat="1" x14ac:dyDescent="0.35"/>
    <row r="79863" s="8" customFormat="1" x14ac:dyDescent="0.35"/>
    <row r="79864" s="8" customFormat="1" x14ac:dyDescent="0.35"/>
    <row r="79865" s="8" customFormat="1" x14ac:dyDescent="0.35"/>
    <row r="79866" s="8" customFormat="1" x14ac:dyDescent="0.35"/>
    <row r="79867" s="8" customFormat="1" x14ac:dyDescent="0.35"/>
    <row r="79868" s="8" customFormat="1" x14ac:dyDescent="0.35"/>
    <row r="79869" s="8" customFormat="1" x14ac:dyDescent="0.35"/>
    <row r="79870" s="8" customFormat="1" x14ac:dyDescent="0.35"/>
    <row r="79871" s="8" customFormat="1" x14ac:dyDescent="0.35"/>
    <row r="79872" s="8" customFormat="1" x14ac:dyDescent="0.35"/>
    <row r="79873" s="8" customFormat="1" x14ac:dyDescent="0.35"/>
    <row r="79874" s="8" customFormat="1" x14ac:dyDescent="0.35"/>
    <row r="79875" s="8" customFormat="1" x14ac:dyDescent="0.35"/>
    <row r="79876" s="8" customFormat="1" x14ac:dyDescent="0.35"/>
    <row r="79877" s="8" customFormat="1" x14ac:dyDescent="0.35"/>
    <row r="79878" s="8" customFormat="1" x14ac:dyDescent="0.35"/>
    <row r="79879" s="8" customFormat="1" x14ac:dyDescent="0.35"/>
    <row r="79880" s="8" customFormat="1" x14ac:dyDescent="0.35"/>
    <row r="79881" s="8" customFormat="1" x14ac:dyDescent="0.35"/>
    <row r="79882" s="8" customFormat="1" x14ac:dyDescent="0.35"/>
    <row r="79883" s="8" customFormat="1" x14ac:dyDescent="0.35"/>
    <row r="79884" s="8" customFormat="1" x14ac:dyDescent="0.35"/>
    <row r="79885" s="8" customFormat="1" x14ac:dyDescent="0.35"/>
    <row r="79886" s="8" customFormat="1" x14ac:dyDescent="0.35"/>
    <row r="79887" s="8" customFormat="1" x14ac:dyDescent="0.35"/>
    <row r="79888" s="8" customFormat="1" x14ac:dyDescent="0.35"/>
    <row r="79889" s="8" customFormat="1" x14ac:dyDescent="0.35"/>
    <row r="79890" s="8" customFormat="1" x14ac:dyDescent="0.35"/>
    <row r="79891" s="8" customFormat="1" x14ac:dyDescent="0.35"/>
    <row r="79892" s="8" customFormat="1" x14ac:dyDescent="0.35"/>
    <row r="79893" s="8" customFormat="1" x14ac:dyDescent="0.35"/>
    <row r="79894" s="8" customFormat="1" x14ac:dyDescent="0.35"/>
    <row r="79895" s="8" customFormat="1" x14ac:dyDescent="0.35"/>
    <row r="79896" s="8" customFormat="1" x14ac:dyDescent="0.35"/>
    <row r="79897" s="8" customFormat="1" x14ac:dyDescent="0.35"/>
    <row r="79898" s="8" customFormat="1" x14ac:dyDescent="0.35"/>
    <row r="79899" s="8" customFormat="1" x14ac:dyDescent="0.35"/>
    <row r="79900" s="8" customFormat="1" x14ac:dyDescent="0.35"/>
    <row r="79901" s="8" customFormat="1" x14ac:dyDescent="0.35"/>
    <row r="79902" s="8" customFormat="1" x14ac:dyDescent="0.35"/>
    <row r="79903" s="8" customFormat="1" x14ac:dyDescent="0.35"/>
    <row r="79904" s="8" customFormat="1" x14ac:dyDescent="0.35"/>
    <row r="79905" s="8" customFormat="1" x14ac:dyDescent="0.35"/>
    <row r="79906" s="8" customFormat="1" x14ac:dyDescent="0.35"/>
    <row r="79907" s="8" customFormat="1" x14ac:dyDescent="0.35"/>
    <row r="79908" s="8" customFormat="1" x14ac:dyDescent="0.35"/>
    <row r="79909" s="8" customFormat="1" x14ac:dyDescent="0.35"/>
    <row r="79910" s="8" customFormat="1" x14ac:dyDescent="0.35"/>
    <row r="79911" s="8" customFormat="1" x14ac:dyDescent="0.35"/>
    <row r="79912" s="8" customFormat="1" x14ac:dyDescent="0.35"/>
    <row r="79913" s="8" customFormat="1" x14ac:dyDescent="0.35"/>
    <row r="79914" s="8" customFormat="1" x14ac:dyDescent="0.35"/>
    <row r="79915" s="8" customFormat="1" x14ac:dyDescent="0.35"/>
    <row r="79916" s="8" customFormat="1" x14ac:dyDescent="0.35"/>
    <row r="79917" s="8" customFormat="1" x14ac:dyDescent="0.35"/>
    <row r="79918" s="8" customFormat="1" x14ac:dyDescent="0.35"/>
    <row r="79919" s="8" customFormat="1" x14ac:dyDescent="0.35"/>
    <row r="79920" s="8" customFormat="1" x14ac:dyDescent="0.35"/>
    <row r="79921" s="8" customFormat="1" x14ac:dyDescent="0.35"/>
    <row r="79922" s="8" customFormat="1" x14ac:dyDescent="0.35"/>
    <row r="79923" s="8" customFormat="1" x14ac:dyDescent="0.35"/>
    <row r="79924" s="8" customFormat="1" x14ac:dyDescent="0.35"/>
    <row r="79925" s="8" customFormat="1" x14ac:dyDescent="0.35"/>
    <row r="79926" s="8" customFormat="1" x14ac:dyDescent="0.35"/>
    <row r="79927" s="8" customFormat="1" x14ac:dyDescent="0.35"/>
    <row r="79928" s="8" customFormat="1" x14ac:dyDescent="0.35"/>
    <row r="79929" s="8" customFormat="1" x14ac:dyDescent="0.35"/>
    <row r="79930" s="8" customFormat="1" x14ac:dyDescent="0.35"/>
    <row r="79931" s="8" customFormat="1" x14ac:dyDescent="0.35"/>
    <row r="79932" s="8" customFormat="1" x14ac:dyDescent="0.35"/>
    <row r="79933" s="8" customFormat="1" x14ac:dyDescent="0.35"/>
    <row r="79934" s="8" customFormat="1" x14ac:dyDescent="0.35"/>
    <row r="79935" s="8" customFormat="1" x14ac:dyDescent="0.35"/>
    <row r="79936" s="8" customFormat="1" x14ac:dyDescent="0.35"/>
    <row r="79937" s="8" customFormat="1" x14ac:dyDescent="0.35"/>
    <row r="79938" s="8" customFormat="1" x14ac:dyDescent="0.35"/>
    <row r="79939" s="8" customFormat="1" x14ac:dyDescent="0.35"/>
    <row r="79940" s="8" customFormat="1" x14ac:dyDescent="0.35"/>
    <row r="79941" s="8" customFormat="1" x14ac:dyDescent="0.35"/>
    <row r="79942" s="8" customFormat="1" x14ac:dyDescent="0.35"/>
    <row r="79943" s="8" customFormat="1" x14ac:dyDescent="0.35"/>
    <row r="79944" s="8" customFormat="1" x14ac:dyDescent="0.35"/>
    <row r="79945" s="8" customFormat="1" x14ac:dyDescent="0.35"/>
    <row r="79946" s="8" customFormat="1" x14ac:dyDescent="0.35"/>
    <row r="79947" s="8" customFormat="1" x14ac:dyDescent="0.35"/>
    <row r="79948" s="8" customFormat="1" x14ac:dyDescent="0.35"/>
    <row r="79949" s="8" customFormat="1" x14ac:dyDescent="0.35"/>
    <row r="79950" s="8" customFormat="1" x14ac:dyDescent="0.35"/>
    <row r="79951" s="8" customFormat="1" x14ac:dyDescent="0.35"/>
    <row r="79952" s="8" customFormat="1" x14ac:dyDescent="0.35"/>
    <row r="79953" s="8" customFormat="1" x14ac:dyDescent="0.35"/>
    <row r="79954" s="8" customFormat="1" x14ac:dyDescent="0.35"/>
    <row r="79955" s="8" customFormat="1" x14ac:dyDescent="0.35"/>
    <row r="79956" s="8" customFormat="1" x14ac:dyDescent="0.35"/>
    <row r="79957" s="8" customFormat="1" x14ac:dyDescent="0.35"/>
    <row r="79958" s="8" customFormat="1" x14ac:dyDescent="0.35"/>
    <row r="79959" s="8" customFormat="1" x14ac:dyDescent="0.35"/>
    <row r="79960" s="8" customFormat="1" x14ac:dyDescent="0.35"/>
    <row r="79961" s="8" customFormat="1" x14ac:dyDescent="0.35"/>
    <row r="79962" s="8" customFormat="1" x14ac:dyDescent="0.35"/>
    <row r="79963" s="8" customFormat="1" x14ac:dyDescent="0.35"/>
    <row r="79964" s="8" customFormat="1" x14ac:dyDescent="0.35"/>
    <row r="79965" s="8" customFormat="1" x14ac:dyDescent="0.35"/>
    <row r="79966" s="8" customFormat="1" x14ac:dyDescent="0.35"/>
    <row r="79967" s="8" customFormat="1" x14ac:dyDescent="0.35"/>
    <row r="79968" s="8" customFormat="1" x14ac:dyDescent="0.35"/>
    <row r="79969" s="8" customFormat="1" x14ac:dyDescent="0.35"/>
    <row r="79970" s="8" customFormat="1" x14ac:dyDescent="0.35"/>
    <row r="79971" s="8" customFormat="1" x14ac:dyDescent="0.35"/>
    <row r="79972" s="8" customFormat="1" x14ac:dyDescent="0.35"/>
    <row r="79973" s="8" customFormat="1" x14ac:dyDescent="0.35"/>
    <row r="79974" s="8" customFormat="1" x14ac:dyDescent="0.35"/>
    <row r="79975" s="8" customFormat="1" x14ac:dyDescent="0.35"/>
    <row r="79976" s="8" customFormat="1" x14ac:dyDescent="0.35"/>
    <row r="79977" s="8" customFormat="1" x14ac:dyDescent="0.35"/>
    <row r="79978" s="8" customFormat="1" x14ac:dyDescent="0.35"/>
    <row r="79979" s="8" customFormat="1" x14ac:dyDescent="0.35"/>
    <row r="79980" s="8" customFormat="1" x14ac:dyDescent="0.35"/>
    <row r="79981" s="8" customFormat="1" x14ac:dyDescent="0.35"/>
    <row r="79982" s="8" customFormat="1" x14ac:dyDescent="0.35"/>
    <row r="79983" s="8" customFormat="1" x14ac:dyDescent="0.35"/>
    <row r="79984" s="8" customFormat="1" x14ac:dyDescent="0.35"/>
    <row r="79985" s="8" customFormat="1" x14ac:dyDescent="0.35"/>
    <row r="79986" s="8" customFormat="1" x14ac:dyDescent="0.35"/>
    <row r="79987" s="8" customFormat="1" x14ac:dyDescent="0.35"/>
    <row r="79988" s="8" customFormat="1" x14ac:dyDescent="0.35"/>
    <row r="79989" s="8" customFormat="1" x14ac:dyDescent="0.35"/>
    <row r="79990" s="8" customFormat="1" x14ac:dyDescent="0.35"/>
    <row r="79991" s="8" customFormat="1" x14ac:dyDescent="0.35"/>
    <row r="79992" s="8" customFormat="1" x14ac:dyDescent="0.35"/>
    <row r="79993" s="8" customFormat="1" x14ac:dyDescent="0.35"/>
    <row r="79994" s="8" customFormat="1" x14ac:dyDescent="0.35"/>
    <row r="79995" s="8" customFormat="1" x14ac:dyDescent="0.35"/>
    <row r="79996" s="8" customFormat="1" x14ac:dyDescent="0.35"/>
    <row r="79997" s="8" customFormat="1" x14ac:dyDescent="0.35"/>
    <row r="79998" s="8" customFormat="1" x14ac:dyDescent="0.35"/>
    <row r="79999" s="8" customFormat="1" x14ac:dyDescent="0.35"/>
    <row r="80000" s="8" customFormat="1" x14ac:dyDescent="0.35"/>
    <row r="80001" s="8" customFormat="1" x14ac:dyDescent="0.35"/>
    <row r="80002" s="8" customFormat="1" x14ac:dyDescent="0.35"/>
    <row r="80003" s="8" customFormat="1" x14ac:dyDescent="0.35"/>
    <row r="80004" s="8" customFormat="1" x14ac:dyDescent="0.35"/>
    <row r="80005" s="8" customFormat="1" x14ac:dyDescent="0.35"/>
    <row r="80006" s="8" customFormat="1" x14ac:dyDescent="0.35"/>
    <row r="80007" s="8" customFormat="1" x14ac:dyDescent="0.35"/>
    <row r="80008" s="8" customFormat="1" x14ac:dyDescent="0.35"/>
    <row r="80009" s="8" customFormat="1" x14ac:dyDescent="0.35"/>
    <row r="80010" s="8" customFormat="1" x14ac:dyDescent="0.35"/>
    <row r="80011" s="8" customFormat="1" x14ac:dyDescent="0.35"/>
    <row r="80012" s="8" customFormat="1" x14ac:dyDescent="0.35"/>
    <row r="80013" s="8" customFormat="1" x14ac:dyDescent="0.35"/>
    <row r="80014" s="8" customFormat="1" x14ac:dyDescent="0.35"/>
    <row r="80015" s="8" customFormat="1" x14ac:dyDescent="0.35"/>
    <row r="80016" s="8" customFormat="1" x14ac:dyDescent="0.35"/>
    <row r="80017" s="8" customFormat="1" x14ac:dyDescent="0.35"/>
    <row r="80018" s="8" customFormat="1" x14ac:dyDescent="0.35"/>
    <row r="80019" s="8" customFormat="1" x14ac:dyDescent="0.35"/>
    <row r="80020" s="8" customFormat="1" x14ac:dyDescent="0.35"/>
    <row r="80021" s="8" customFormat="1" x14ac:dyDescent="0.35"/>
    <row r="80022" s="8" customFormat="1" x14ac:dyDescent="0.35"/>
    <row r="80023" s="8" customFormat="1" x14ac:dyDescent="0.35"/>
    <row r="80024" s="8" customFormat="1" x14ac:dyDescent="0.35"/>
    <row r="80025" s="8" customFormat="1" x14ac:dyDescent="0.35"/>
    <row r="80026" s="8" customFormat="1" x14ac:dyDescent="0.35"/>
    <row r="80027" s="8" customFormat="1" x14ac:dyDescent="0.35"/>
    <row r="80028" s="8" customFormat="1" x14ac:dyDescent="0.35"/>
    <row r="80029" s="8" customFormat="1" x14ac:dyDescent="0.35"/>
    <row r="80030" s="8" customFormat="1" x14ac:dyDescent="0.35"/>
    <row r="80031" s="8" customFormat="1" x14ac:dyDescent="0.35"/>
    <row r="80032" s="8" customFormat="1" x14ac:dyDescent="0.35"/>
    <row r="80033" s="8" customFormat="1" x14ac:dyDescent="0.35"/>
    <row r="80034" s="8" customFormat="1" x14ac:dyDescent="0.35"/>
    <row r="80035" s="8" customFormat="1" x14ac:dyDescent="0.35"/>
    <row r="80036" s="8" customFormat="1" x14ac:dyDescent="0.35"/>
    <row r="80037" s="8" customFormat="1" x14ac:dyDescent="0.35"/>
    <row r="80038" s="8" customFormat="1" x14ac:dyDescent="0.35"/>
    <row r="80039" s="8" customFormat="1" x14ac:dyDescent="0.35"/>
    <row r="80040" s="8" customFormat="1" x14ac:dyDescent="0.35"/>
    <row r="80041" s="8" customFormat="1" x14ac:dyDescent="0.35"/>
    <row r="80042" s="8" customFormat="1" x14ac:dyDescent="0.35"/>
    <row r="80043" s="8" customFormat="1" x14ac:dyDescent="0.35"/>
    <row r="80044" s="8" customFormat="1" x14ac:dyDescent="0.35"/>
    <row r="80045" s="8" customFormat="1" x14ac:dyDescent="0.35"/>
    <row r="80046" s="8" customFormat="1" x14ac:dyDescent="0.35"/>
    <row r="80047" s="8" customFormat="1" x14ac:dyDescent="0.35"/>
    <row r="80048" s="8" customFormat="1" x14ac:dyDescent="0.35"/>
    <row r="80049" s="8" customFormat="1" x14ac:dyDescent="0.35"/>
    <row r="80050" s="8" customFormat="1" x14ac:dyDescent="0.35"/>
    <row r="80051" s="8" customFormat="1" x14ac:dyDescent="0.35"/>
    <row r="80052" s="8" customFormat="1" x14ac:dyDescent="0.35"/>
    <row r="80053" s="8" customFormat="1" x14ac:dyDescent="0.35"/>
    <row r="80054" s="8" customFormat="1" x14ac:dyDescent="0.35"/>
    <row r="80055" s="8" customFormat="1" x14ac:dyDescent="0.35"/>
    <row r="80056" s="8" customFormat="1" x14ac:dyDescent="0.35"/>
    <row r="80057" s="8" customFormat="1" x14ac:dyDescent="0.35"/>
    <row r="80058" s="8" customFormat="1" x14ac:dyDescent="0.35"/>
    <row r="80059" s="8" customFormat="1" x14ac:dyDescent="0.35"/>
    <row r="80060" s="8" customFormat="1" x14ac:dyDescent="0.35"/>
    <row r="80061" s="8" customFormat="1" x14ac:dyDescent="0.35"/>
    <row r="80062" s="8" customFormat="1" x14ac:dyDescent="0.35"/>
    <row r="80063" s="8" customFormat="1" x14ac:dyDescent="0.35"/>
    <row r="80064" s="8" customFormat="1" x14ac:dyDescent="0.35"/>
    <row r="80065" s="8" customFormat="1" x14ac:dyDescent="0.35"/>
    <row r="80066" s="8" customFormat="1" x14ac:dyDescent="0.35"/>
    <row r="80067" s="8" customFormat="1" x14ac:dyDescent="0.35"/>
    <row r="80068" s="8" customFormat="1" x14ac:dyDescent="0.35"/>
    <row r="80069" s="8" customFormat="1" x14ac:dyDescent="0.35"/>
    <row r="80070" s="8" customFormat="1" x14ac:dyDescent="0.35"/>
    <row r="80071" s="8" customFormat="1" x14ac:dyDescent="0.35"/>
    <row r="80072" s="8" customFormat="1" x14ac:dyDescent="0.35"/>
    <row r="80073" s="8" customFormat="1" x14ac:dyDescent="0.35"/>
    <row r="80074" s="8" customFormat="1" x14ac:dyDescent="0.35"/>
    <row r="80075" s="8" customFormat="1" x14ac:dyDescent="0.35"/>
    <row r="80076" s="8" customFormat="1" x14ac:dyDescent="0.35"/>
    <row r="80077" s="8" customFormat="1" x14ac:dyDescent="0.35"/>
    <row r="80078" s="8" customFormat="1" x14ac:dyDescent="0.35"/>
    <row r="80079" s="8" customFormat="1" x14ac:dyDescent="0.35"/>
    <row r="80080" s="8" customFormat="1" x14ac:dyDescent="0.35"/>
    <row r="80081" s="8" customFormat="1" x14ac:dyDescent="0.35"/>
    <row r="80082" s="8" customFormat="1" x14ac:dyDescent="0.35"/>
    <row r="80083" s="8" customFormat="1" x14ac:dyDescent="0.35"/>
    <row r="80084" s="8" customFormat="1" x14ac:dyDescent="0.35"/>
    <row r="80085" s="8" customFormat="1" x14ac:dyDescent="0.35"/>
    <row r="80086" s="8" customFormat="1" x14ac:dyDescent="0.35"/>
    <row r="80087" s="8" customFormat="1" x14ac:dyDescent="0.35"/>
    <row r="80088" s="8" customFormat="1" x14ac:dyDescent="0.35"/>
    <row r="80089" s="8" customFormat="1" x14ac:dyDescent="0.35"/>
    <row r="80090" s="8" customFormat="1" x14ac:dyDescent="0.35"/>
    <row r="80091" s="8" customFormat="1" x14ac:dyDescent="0.35"/>
    <row r="80092" s="8" customFormat="1" x14ac:dyDescent="0.35"/>
    <row r="80093" s="8" customFormat="1" x14ac:dyDescent="0.35"/>
    <row r="80094" s="8" customFormat="1" x14ac:dyDescent="0.35"/>
    <row r="80095" s="8" customFormat="1" x14ac:dyDescent="0.35"/>
    <row r="80096" s="8" customFormat="1" x14ac:dyDescent="0.35"/>
    <row r="80097" s="8" customFormat="1" x14ac:dyDescent="0.35"/>
    <row r="80098" s="8" customFormat="1" x14ac:dyDescent="0.35"/>
    <row r="80099" s="8" customFormat="1" x14ac:dyDescent="0.35"/>
    <row r="80100" s="8" customFormat="1" x14ac:dyDescent="0.35"/>
    <row r="80101" s="8" customFormat="1" x14ac:dyDescent="0.35"/>
    <row r="80102" s="8" customFormat="1" x14ac:dyDescent="0.35"/>
    <row r="80103" s="8" customFormat="1" x14ac:dyDescent="0.35"/>
    <row r="80104" s="8" customFormat="1" x14ac:dyDescent="0.35"/>
    <row r="80105" s="8" customFormat="1" x14ac:dyDescent="0.35"/>
    <row r="80106" s="8" customFormat="1" x14ac:dyDescent="0.35"/>
    <row r="80107" s="8" customFormat="1" x14ac:dyDescent="0.35"/>
    <row r="80108" s="8" customFormat="1" x14ac:dyDescent="0.35"/>
    <row r="80109" s="8" customFormat="1" x14ac:dyDescent="0.35"/>
    <row r="80110" s="8" customFormat="1" x14ac:dyDescent="0.35"/>
    <row r="80111" s="8" customFormat="1" x14ac:dyDescent="0.35"/>
    <row r="80112" s="8" customFormat="1" x14ac:dyDescent="0.35"/>
    <row r="80113" s="8" customFormat="1" x14ac:dyDescent="0.35"/>
    <row r="80114" s="8" customFormat="1" x14ac:dyDescent="0.35"/>
    <row r="80115" s="8" customFormat="1" x14ac:dyDescent="0.35"/>
    <row r="80116" s="8" customFormat="1" x14ac:dyDescent="0.35"/>
    <row r="80117" s="8" customFormat="1" x14ac:dyDescent="0.35"/>
    <row r="80118" s="8" customFormat="1" x14ac:dyDescent="0.35"/>
    <row r="80119" s="8" customFormat="1" x14ac:dyDescent="0.35"/>
    <row r="80120" s="8" customFormat="1" x14ac:dyDescent="0.35"/>
    <row r="80121" s="8" customFormat="1" x14ac:dyDescent="0.35"/>
    <row r="80122" s="8" customFormat="1" x14ac:dyDescent="0.35"/>
    <row r="80123" s="8" customFormat="1" x14ac:dyDescent="0.35"/>
    <row r="80124" s="8" customFormat="1" x14ac:dyDescent="0.35"/>
    <row r="80125" s="8" customFormat="1" x14ac:dyDescent="0.35"/>
    <row r="80126" s="8" customFormat="1" x14ac:dyDescent="0.35"/>
    <row r="80127" s="8" customFormat="1" x14ac:dyDescent="0.35"/>
    <row r="80128" s="8" customFormat="1" x14ac:dyDescent="0.35"/>
    <row r="80129" s="8" customFormat="1" x14ac:dyDescent="0.35"/>
    <row r="80130" s="8" customFormat="1" x14ac:dyDescent="0.35"/>
    <row r="80131" s="8" customFormat="1" x14ac:dyDescent="0.35"/>
    <row r="80132" s="8" customFormat="1" x14ac:dyDescent="0.35"/>
    <row r="80133" s="8" customFormat="1" x14ac:dyDescent="0.35"/>
    <row r="80134" s="8" customFormat="1" x14ac:dyDescent="0.35"/>
    <row r="80135" s="8" customFormat="1" x14ac:dyDescent="0.35"/>
    <row r="80136" s="8" customFormat="1" x14ac:dyDescent="0.35"/>
    <row r="80137" s="8" customFormat="1" x14ac:dyDescent="0.35"/>
    <row r="80138" s="8" customFormat="1" x14ac:dyDescent="0.35"/>
    <row r="80139" s="8" customFormat="1" x14ac:dyDescent="0.35"/>
    <row r="80140" s="8" customFormat="1" x14ac:dyDescent="0.35"/>
    <row r="80141" s="8" customFormat="1" x14ac:dyDescent="0.35"/>
    <row r="80142" s="8" customFormat="1" x14ac:dyDescent="0.35"/>
    <row r="80143" s="8" customFormat="1" x14ac:dyDescent="0.35"/>
    <row r="80144" s="8" customFormat="1" x14ac:dyDescent="0.35"/>
    <row r="80145" s="8" customFormat="1" x14ac:dyDescent="0.35"/>
    <row r="80146" s="8" customFormat="1" x14ac:dyDescent="0.35"/>
    <row r="80147" s="8" customFormat="1" x14ac:dyDescent="0.35"/>
    <row r="80148" s="8" customFormat="1" x14ac:dyDescent="0.35"/>
    <row r="80149" s="8" customFormat="1" x14ac:dyDescent="0.35"/>
    <row r="80150" s="8" customFormat="1" x14ac:dyDescent="0.35"/>
    <row r="80151" s="8" customFormat="1" x14ac:dyDescent="0.35"/>
    <row r="80152" s="8" customFormat="1" x14ac:dyDescent="0.35"/>
    <row r="80153" s="8" customFormat="1" x14ac:dyDescent="0.35"/>
    <row r="80154" s="8" customFormat="1" x14ac:dyDescent="0.35"/>
    <row r="80155" s="8" customFormat="1" x14ac:dyDescent="0.35"/>
    <row r="80156" s="8" customFormat="1" x14ac:dyDescent="0.35"/>
    <row r="80157" s="8" customFormat="1" x14ac:dyDescent="0.35"/>
    <row r="80158" s="8" customFormat="1" x14ac:dyDescent="0.35"/>
    <row r="80159" s="8" customFormat="1" x14ac:dyDescent="0.35"/>
    <row r="80160" s="8" customFormat="1" x14ac:dyDescent="0.35"/>
    <row r="80161" s="8" customFormat="1" x14ac:dyDescent="0.35"/>
    <row r="80162" s="8" customFormat="1" x14ac:dyDescent="0.35"/>
    <row r="80163" s="8" customFormat="1" x14ac:dyDescent="0.35"/>
    <row r="80164" s="8" customFormat="1" x14ac:dyDescent="0.35"/>
    <row r="80165" s="8" customFormat="1" x14ac:dyDescent="0.35"/>
    <row r="80166" s="8" customFormat="1" x14ac:dyDescent="0.35"/>
    <row r="80167" s="8" customFormat="1" x14ac:dyDescent="0.35"/>
    <row r="80168" s="8" customFormat="1" x14ac:dyDescent="0.35"/>
    <row r="80169" s="8" customFormat="1" x14ac:dyDescent="0.35"/>
    <row r="80170" s="8" customFormat="1" x14ac:dyDescent="0.35"/>
    <row r="80171" s="8" customFormat="1" x14ac:dyDescent="0.35"/>
    <row r="80172" s="8" customFormat="1" x14ac:dyDescent="0.35"/>
    <row r="80173" s="8" customFormat="1" x14ac:dyDescent="0.35"/>
    <row r="80174" s="8" customFormat="1" x14ac:dyDescent="0.35"/>
    <row r="80175" s="8" customFormat="1" x14ac:dyDescent="0.35"/>
    <row r="80176" s="8" customFormat="1" x14ac:dyDescent="0.35"/>
    <row r="80177" s="8" customFormat="1" x14ac:dyDescent="0.35"/>
    <row r="80178" s="8" customFormat="1" x14ac:dyDescent="0.35"/>
    <row r="80179" s="8" customFormat="1" x14ac:dyDescent="0.35"/>
    <row r="80180" s="8" customFormat="1" x14ac:dyDescent="0.35"/>
    <row r="80181" s="8" customFormat="1" x14ac:dyDescent="0.35"/>
    <row r="80182" s="8" customFormat="1" x14ac:dyDescent="0.35"/>
    <row r="80183" s="8" customFormat="1" x14ac:dyDescent="0.35"/>
    <row r="80184" s="8" customFormat="1" x14ac:dyDescent="0.35"/>
    <row r="80185" s="8" customFormat="1" x14ac:dyDescent="0.35"/>
    <row r="80186" s="8" customFormat="1" x14ac:dyDescent="0.35"/>
    <row r="80187" s="8" customFormat="1" x14ac:dyDescent="0.35"/>
    <row r="80188" s="8" customFormat="1" x14ac:dyDescent="0.35"/>
    <row r="80189" s="8" customFormat="1" x14ac:dyDescent="0.35"/>
    <row r="80190" s="8" customFormat="1" x14ac:dyDescent="0.35"/>
    <row r="80191" s="8" customFormat="1" x14ac:dyDescent="0.35"/>
    <row r="80192" s="8" customFormat="1" x14ac:dyDescent="0.35"/>
    <row r="80193" s="8" customFormat="1" x14ac:dyDescent="0.35"/>
    <row r="80194" s="8" customFormat="1" x14ac:dyDescent="0.35"/>
    <row r="80195" s="8" customFormat="1" x14ac:dyDescent="0.35"/>
    <row r="80196" s="8" customFormat="1" x14ac:dyDescent="0.35"/>
    <row r="80197" s="8" customFormat="1" x14ac:dyDescent="0.35"/>
    <row r="80198" s="8" customFormat="1" x14ac:dyDescent="0.35"/>
    <row r="80199" s="8" customFormat="1" x14ac:dyDescent="0.35"/>
    <row r="80200" s="8" customFormat="1" x14ac:dyDescent="0.35"/>
    <row r="80201" s="8" customFormat="1" x14ac:dyDescent="0.35"/>
    <row r="80202" s="8" customFormat="1" x14ac:dyDescent="0.35"/>
    <row r="80203" s="8" customFormat="1" x14ac:dyDescent="0.35"/>
    <row r="80204" s="8" customFormat="1" x14ac:dyDescent="0.35"/>
    <row r="80205" s="8" customFormat="1" x14ac:dyDescent="0.35"/>
    <row r="80206" s="8" customFormat="1" x14ac:dyDescent="0.35"/>
    <row r="80207" s="8" customFormat="1" x14ac:dyDescent="0.35"/>
    <row r="80208" s="8" customFormat="1" x14ac:dyDescent="0.35"/>
    <row r="80209" s="8" customFormat="1" x14ac:dyDescent="0.35"/>
    <row r="80210" s="8" customFormat="1" x14ac:dyDescent="0.35"/>
    <row r="80211" s="8" customFormat="1" x14ac:dyDescent="0.35"/>
    <row r="80212" s="8" customFormat="1" x14ac:dyDescent="0.35"/>
    <row r="80213" s="8" customFormat="1" x14ac:dyDescent="0.35"/>
    <row r="80214" s="8" customFormat="1" x14ac:dyDescent="0.35"/>
    <row r="80215" s="8" customFormat="1" x14ac:dyDescent="0.35"/>
    <row r="80216" s="8" customFormat="1" x14ac:dyDescent="0.35"/>
    <row r="80217" s="8" customFormat="1" x14ac:dyDescent="0.35"/>
    <row r="80218" s="8" customFormat="1" x14ac:dyDescent="0.35"/>
    <row r="80219" s="8" customFormat="1" x14ac:dyDescent="0.35"/>
    <row r="80220" s="8" customFormat="1" x14ac:dyDescent="0.35"/>
    <row r="80221" s="8" customFormat="1" x14ac:dyDescent="0.35"/>
    <row r="80222" s="8" customFormat="1" x14ac:dyDescent="0.35"/>
    <row r="80223" s="8" customFormat="1" x14ac:dyDescent="0.35"/>
    <row r="80224" s="8" customFormat="1" x14ac:dyDescent="0.35"/>
    <row r="80225" s="8" customFormat="1" x14ac:dyDescent="0.35"/>
    <row r="80226" s="8" customFormat="1" x14ac:dyDescent="0.35"/>
    <row r="80227" s="8" customFormat="1" x14ac:dyDescent="0.35"/>
    <row r="80228" s="8" customFormat="1" x14ac:dyDescent="0.35"/>
    <row r="80229" s="8" customFormat="1" x14ac:dyDescent="0.35"/>
    <row r="80230" s="8" customFormat="1" x14ac:dyDescent="0.35"/>
    <row r="80231" s="8" customFormat="1" x14ac:dyDescent="0.35"/>
    <row r="80232" s="8" customFormat="1" x14ac:dyDescent="0.35"/>
    <row r="80233" s="8" customFormat="1" x14ac:dyDescent="0.35"/>
    <row r="80234" s="8" customFormat="1" x14ac:dyDescent="0.35"/>
    <row r="80235" s="8" customFormat="1" x14ac:dyDescent="0.35"/>
    <row r="80236" s="8" customFormat="1" x14ac:dyDescent="0.35"/>
    <row r="80237" s="8" customFormat="1" x14ac:dyDescent="0.35"/>
    <row r="80238" s="8" customFormat="1" x14ac:dyDescent="0.35"/>
    <row r="80239" s="8" customFormat="1" x14ac:dyDescent="0.35"/>
    <row r="80240" s="8" customFormat="1" x14ac:dyDescent="0.35"/>
    <row r="80241" s="8" customFormat="1" x14ac:dyDescent="0.35"/>
    <row r="80242" s="8" customFormat="1" x14ac:dyDescent="0.35"/>
    <row r="80243" s="8" customFormat="1" x14ac:dyDescent="0.35"/>
    <row r="80244" s="8" customFormat="1" x14ac:dyDescent="0.35"/>
    <row r="80245" s="8" customFormat="1" x14ac:dyDescent="0.35"/>
    <row r="80246" s="8" customFormat="1" x14ac:dyDescent="0.35"/>
    <row r="80247" s="8" customFormat="1" x14ac:dyDescent="0.35"/>
    <row r="80248" s="8" customFormat="1" x14ac:dyDescent="0.35"/>
    <row r="80249" s="8" customFormat="1" x14ac:dyDescent="0.35"/>
    <row r="80250" s="8" customFormat="1" x14ac:dyDescent="0.35"/>
    <row r="80251" s="8" customFormat="1" x14ac:dyDescent="0.35"/>
    <row r="80252" s="8" customFormat="1" x14ac:dyDescent="0.35"/>
    <row r="80253" s="8" customFormat="1" x14ac:dyDescent="0.35"/>
    <row r="80254" s="8" customFormat="1" x14ac:dyDescent="0.35"/>
    <row r="80255" s="8" customFormat="1" x14ac:dyDescent="0.35"/>
    <row r="80256" s="8" customFormat="1" x14ac:dyDescent="0.35"/>
    <row r="80257" s="8" customFormat="1" x14ac:dyDescent="0.35"/>
    <row r="80258" s="8" customFormat="1" x14ac:dyDescent="0.35"/>
    <row r="80259" s="8" customFormat="1" x14ac:dyDescent="0.35"/>
    <row r="80260" s="8" customFormat="1" x14ac:dyDescent="0.35"/>
    <row r="80261" s="8" customFormat="1" x14ac:dyDescent="0.35"/>
    <row r="80262" s="8" customFormat="1" x14ac:dyDescent="0.35"/>
    <row r="80263" s="8" customFormat="1" x14ac:dyDescent="0.35"/>
    <row r="80264" s="8" customFormat="1" x14ac:dyDescent="0.35"/>
    <row r="80265" s="8" customFormat="1" x14ac:dyDescent="0.35"/>
    <row r="80266" s="8" customFormat="1" x14ac:dyDescent="0.35"/>
    <row r="80267" s="8" customFormat="1" x14ac:dyDescent="0.35"/>
    <row r="80268" s="8" customFormat="1" x14ac:dyDescent="0.35"/>
    <row r="80269" s="8" customFormat="1" x14ac:dyDescent="0.35"/>
    <row r="80270" s="8" customFormat="1" x14ac:dyDescent="0.35"/>
    <row r="80271" s="8" customFormat="1" x14ac:dyDescent="0.35"/>
    <row r="80272" s="8" customFormat="1" x14ac:dyDescent="0.35"/>
    <row r="80273" s="8" customFormat="1" x14ac:dyDescent="0.35"/>
    <row r="80274" s="8" customFormat="1" x14ac:dyDescent="0.35"/>
    <row r="80275" s="8" customFormat="1" x14ac:dyDescent="0.35"/>
    <row r="80276" s="8" customFormat="1" x14ac:dyDescent="0.35"/>
    <row r="80277" s="8" customFormat="1" x14ac:dyDescent="0.35"/>
    <row r="80278" s="8" customFormat="1" x14ac:dyDescent="0.35"/>
    <row r="80279" s="8" customFormat="1" x14ac:dyDescent="0.35"/>
    <row r="80280" s="8" customFormat="1" x14ac:dyDescent="0.35"/>
    <row r="80281" s="8" customFormat="1" x14ac:dyDescent="0.35"/>
    <row r="80282" s="8" customFormat="1" x14ac:dyDescent="0.35"/>
    <row r="80283" s="8" customFormat="1" x14ac:dyDescent="0.35"/>
    <row r="80284" s="8" customFormat="1" x14ac:dyDescent="0.35"/>
    <row r="80285" s="8" customFormat="1" x14ac:dyDescent="0.35"/>
    <row r="80286" s="8" customFormat="1" x14ac:dyDescent="0.35"/>
    <row r="80287" s="8" customFormat="1" x14ac:dyDescent="0.35"/>
    <row r="80288" s="8" customFormat="1" x14ac:dyDescent="0.35"/>
    <row r="80289" s="8" customFormat="1" x14ac:dyDescent="0.35"/>
    <row r="80290" s="8" customFormat="1" x14ac:dyDescent="0.35"/>
    <row r="80291" s="8" customFormat="1" x14ac:dyDescent="0.35"/>
    <row r="80292" s="8" customFormat="1" x14ac:dyDescent="0.35"/>
    <row r="80293" s="8" customFormat="1" x14ac:dyDescent="0.35"/>
    <row r="80294" s="8" customFormat="1" x14ac:dyDescent="0.35"/>
    <row r="80295" s="8" customFormat="1" x14ac:dyDescent="0.35"/>
    <row r="80296" s="8" customFormat="1" x14ac:dyDescent="0.35"/>
    <row r="80297" s="8" customFormat="1" x14ac:dyDescent="0.35"/>
    <row r="80298" s="8" customFormat="1" x14ac:dyDescent="0.35"/>
    <row r="80299" s="8" customFormat="1" x14ac:dyDescent="0.35"/>
    <row r="80300" s="8" customFormat="1" x14ac:dyDescent="0.35"/>
    <row r="80301" s="8" customFormat="1" x14ac:dyDescent="0.35"/>
    <row r="80302" s="8" customFormat="1" x14ac:dyDescent="0.35"/>
    <row r="80303" s="8" customFormat="1" x14ac:dyDescent="0.35"/>
    <row r="80304" s="8" customFormat="1" x14ac:dyDescent="0.35"/>
    <row r="80305" s="8" customFormat="1" x14ac:dyDescent="0.35"/>
    <row r="80306" s="8" customFormat="1" x14ac:dyDescent="0.35"/>
    <row r="80307" s="8" customFormat="1" x14ac:dyDescent="0.35"/>
    <row r="80308" s="8" customFormat="1" x14ac:dyDescent="0.35"/>
    <row r="80309" s="8" customFormat="1" x14ac:dyDescent="0.35"/>
    <row r="80310" s="8" customFormat="1" x14ac:dyDescent="0.35"/>
    <row r="80311" s="8" customFormat="1" x14ac:dyDescent="0.35"/>
    <row r="80312" s="8" customFormat="1" x14ac:dyDescent="0.35"/>
    <row r="80313" s="8" customFormat="1" x14ac:dyDescent="0.35"/>
    <row r="80314" s="8" customFormat="1" x14ac:dyDescent="0.35"/>
    <row r="80315" s="8" customFormat="1" x14ac:dyDescent="0.35"/>
    <row r="80316" s="8" customFormat="1" x14ac:dyDescent="0.35"/>
    <row r="80317" s="8" customFormat="1" x14ac:dyDescent="0.35"/>
    <row r="80318" s="8" customFormat="1" x14ac:dyDescent="0.35"/>
    <row r="80319" s="8" customFormat="1" x14ac:dyDescent="0.35"/>
    <row r="80320" s="8" customFormat="1" x14ac:dyDescent="0.35"/>
    <row r="80321" s="8" customFormat="1" x14ac:dyDescent="0.35"/>
    <row r="80322" s="8" customFormat="1" x14ac:dyDescent="0.35"/>
    <row r="80323" s="8" customFormat="1" x14ac:dyDescent="0.35"/>
    <row r="80324" s="8" customFormat="1" x14ac:dyDescent="0.35"/>
    <row r="80325" s="8" customFormat="1" x14ac:dyDescent="0.35"/>
    <row r="80326" s="8" customFormat="1" x14ac:dyDescent="0.35"/>
    <row r="80327" s="8" customFormat="1" x14ac:dyDescent="0.35"/>
    <row r="80328" s="8" customFormat="1" x14ac:dyDescent="0.35"/>
    <row r="80329" s="8" customFormat="1" x14ac:dyDescent="0.35"/>
    <row r="80330" s="8" customFormat="1" x14ac:dyDescent="0.35"/>
    <row r="80331" s="8" customFormat="1" x14ac:dyDescent="0.35"/>
    <row r="80332" s="8" customFormat="1" x14ac:dyDescent="0.35"/>
    <row r="80333" s="8" customFormat="1" x14ac:dyDescent="0.35"/>
    <row r="80334" s="8" customFormat="1" x14ac:dyDescent="0.35"/>
    <row r="80335" s="8" customFormat="1" x14ac:dyDescent="0.35"/>
    <row r="80336" s="8" customFormat="1" x14ac:dyDescent="0.35"/>
    <row r="80337" s="8" customFormat="1" x14ac:dyDescent="0.35"/>
    <row r="80338" s="8" customFormat="1" x14ac:dyDescent="0.35"/>
    <row r="80339" s="8" customFormat="1" x14ac:dyDescent="0.35"/>
    <row r="80340" s="8" customFormat="1" x14ac:dyDescent="0.35"/>
    <row r="80341" s="8" customFormat="1" x14ac:dyDescent="0.35"/>
    <row r="80342" s="8" customFormat="1" x14ac:dyDescent="0.35"/>
    <row r="80343" s="8" customFormat="1" x14ac:dyDescent="0.35"/>
    <row r="80344" s="8" customFormat="1" x14ac:dyDescent="0.35"/>
    <row r="80345" s="8" customFormat="1" x14ac:dyDescent="0.35"/>
    <row r="80346" s="8" customFormat="1" x14ac:dyDescent="0.35"/>
    <row r="80347" s="8" customFormat="1" x14ac:dyDescent="0.35"/>
    <row r="80348" s="8" customFormat="1" x14ac:dyDescent="0.35"/>
    <row r="80349" s="8" customFormat="1" x14ac:dyDescent="0.35"/>
    <row r="80350" s="8" customFormat="1" x14ac:dyDescent="0.35"/>
    <row r="80351" s="8" customFormat="1" x14ac:dyDescent="0.35"/>
    <row r="80352" s="8" customFormat="1" x14ac:dyDescent="0.35"/>
    <row r="80353" s="8" customFormat="1" x14ac:dyDescent="0.35"/>
    <row r="80354" s="8" customFormat="1" x14ac:dyDescent="0.35"/>
    <row r="80355" s="8" customFormat="1" x14ac:dyDescent="0.35"/>
    <row r="80356" s="8" customFormat="1" x14ac:dyDescent="0.35"/>
    <row r="80357" s="8" customFormat="1" x14ac:dyDescent="0.35"/>
    <row r="80358" s="8" customFormat="1" x14ac:dyDescent="0.35"/>
    <row r="80359" s="8" customFormat="1" x14ac:dyDescent="0.35"/>
    <row r="80360" s="8" customFormat="1" x14ac:dyDescent="0.35"/>
    <row r="80361" s="8" customFormat="1" x14ac:dyDescent="0.35"/>
    <row r="80362" s="8" customFormat="1" x14ac:dyDescent="0.35"/>
    <row r="80363" s="8" customFormat="1" x14ac:dyDescent="0.35"/>
    <row r="80364" s="8" customFormat="1" x14ac:dyDescent="0.35"/>
    <row r="80365" s="8" customFormat="1" x14ac:dyDescent="0.35"/>
    <row r="80366" s="8" customFormat="1" x14ac:dyDescent="0.35"/>
    <row r="80367" s="8" customFormat="1" x14ac:dyDescent="0.35"/>
    <row r="80368" s="8" customFormat="1" x14ac:dyDescent="0.35"/>
    <row r="80369" s="8" customFormat="1" x14ac:dyDescent="0.35"/>
    <row r="80370" s="8" customFormat="1" x14ac:dyDescent="0.35"/>
    <row r="80371" s="8" customFormat="1" x14ac:dyDescent="0.35"/>
    <row r="80372" s="8" customFormat="1" x14ac:dyDescent="0.35"/>
    <row r="80373" s="8" customFormat="1" x14ac:dyDescent="0.35"/>
    <row r="80374" s="8" customFormat="1" x14ac:dyDescent="0.35"/>
    <row r="80375" s="8" customFormat="1" x14ac:dyDescent="0.35"/>
    <row r="80376" s="8" customFormat="1" x14ac:dyDescent="0.35"/>
    <row r="80377" s="8" customFormat="1" x14ac:dyDescent="0.35"/>
    <row r="80378" s="8" customFormat="1" x14ac:dyDescent="0.35"/>
    <row r="80379" s="8" customFormat="1" x14ac:dyDescent="0.35"/>
    <row r="80380" s="8" customFormat="1" x14ac:dyDescent="0.35"/>
    <row r="80381" s="8" customFormat="1" x14ac:dyDescent="0.35"/>
    <row r="80382" s="8" customFormat="1" x14ac:dyDescent="0.35"/>
    <row r="80383" s="8" customFormat="1" x14ac:dyDescent="0.35"/>
    <row r="80384" s="8" customFormat="1" x14ac:dyDescent="0.35"/>
    <row r="80385" s="8" customFormat="1" x14ac:dyDescent="0.35"/>
    <row r="80386" s="8" customFormat="1" x14ac:dyDescent="0.35"/>
    <row r="80387" s="8" customFormat="1" x14ac:dyDescent="0.35"/>
    <row r="80388" s="8" customFormat="1" x14ac:dyDescent="0.35"/>
    <row r="80389" s="8" customFormat="1" x14ac:dyDescent="0.35"/>
    <row r="80390" s="8" customFormat="1" x14ac:dyDescent="0.35"/>
    <row r="80391" s="8" customFormat="1" x14ac:dyDescent="0.35"/>
    <row r="80392" s="8" customFormat="1" x14ac:dyDescent="0.35"/>
    <row r="80393" s="8" customFormat="1" x14ac:dyDescent="0.35"/>
    <row r="80394" s="8" customFormat="1" x14ac:dyDescent="0.35"/>
    <row r="80395" s="8" customFormat="1" x14ac:dyDescent="0.35"/>
    <row r="80396" s="8" customFormat="1" x14ac:dyDescent="0.35"/>
    <row r="80397" s="8" customFormat="1" x14ac:dyDescent="0.35"/>
    <row r="80398" s="8" customFormat="1" x14ac:dyDescent="0.35"/>
    <row r="80399" s="8" customFormat="1" x14ac:dyDescent="0.35"/>
    <row r="80400" s="8" customFormat="1" x14ac:dyDescent="0.35"/>
    <row r="80401" s="8" customFormat="1" x14ac:dyDescent="0.35"/>
    <row r="80402" s="8" customFormat="1" x14ac:dyDescent="0.35"/>
    <row r="80403" s="8" customFormat="1" x14ac:dyDescent="0.35"/>
    <row r="80404" s="8" customFormat="1" x14ac:dyDescent="0.35"/>
    <row r="80405" s="8" customFormat="1" x14ac:dyDescent="0.35"/>
    <row r="80406" s="8" customFormat="1" x14ac:dyDescent="0.35"/>
    <row r="80407" s="8" customFormat="1" x14ac:dyDescent="0.35"/>
    <row r="80408" s="8" customFormat="1" x14ac:dyDescent="0.35"/>
    <row r="80409" s="8" customFormat="1" x14ac:dyDescent="0.35"/>
    <row r="80410" s="8" customFormat="1" x14ac:dyDescent="0.35"/>
    <row r="80411" s="8" customFormat="1" x14ac:dyDescent="0.35"/>
    <row r="80412" s="8" customFormat="1" x14ac:dyDescent="0.35"/>
    <row r="80413" s="8" customFormat="1" x14ac:dyDescent="0.35"/>
    <row r="80414" s="8" customFormat="1" x14ac:dyDescent="0.35"/>
    <row r="80415" s="8" customFormat="1" x14ac:dyDescent="0.35"/>
    <row r="80416" s="8" customFormat="1" x14ac:dyDescent="0.35"/>
    <row r="80417" s="8" customFormat="1" x14ac:dyDescent="0.35"/>
    <row r="80418" s="8" customFormat="1" x14ac:dyDescent="0.35"/>
    <row r="80419" s="8" customFormat="1" x14ac:dyDescent="0.35"/>
    <row r="80420" s="8" customFormat="1" x14ac:dyDescent="0.35"/>
    <row r="80421" s="8" customFormat="1" x14ac:dyDescent="0.35"/>
    <row r="80422" s="8" customFormat="1" x14ac:dyDescent="0.35"/>
    <row r="80423" s="8" customFormat="1" x14ac:dyDescent="0.35"/>
    <row r="80424" s="8" customFormat="1" x14ac:dyDescent="0.35"/>
    <row r="80425" s="8" customFormat="1" x14ac:dyDescent="0.35"/>
    <row r="80426" s="8" customFormat="1" x14ac:dyDescent="0.35"/>
    <row r="80427" s="8" customFormat="1" x14ac:dyDescent="0.35"/>
    <row r="80428" s="8" customFormat="1" x14ac:dyDescent="0.35"/>
    <row r="80429" s="8" customFormat="1" x14ac:dyDescent="0.35"/>
    <row r="80430" s="8" customFormat="1" x14ac:dyDescent="0.35"/>
    <row r="80431" s="8" customFormat="1" x14ac:dyDescent="0.35"/>
    <row r="80432" s="8" customFormat="1" x14ac:dyDescent="0.35"/>
    <row r="80433" s="8" customFormat="1" x14ac:dyDescent="0.35"/>
    <row r="80434" s="8" customFormat="1" x14ac:dyDescent="0.35"/>
    <row r="80435" s="8" customFormat="1" x14ac:dyDescent="0.35"/>
    <row r="80436" s="8" customFormat="1" x14ac:dyDescent="0.35"/>
    <row r="80437" s="8" customFormat="1" x14ac:dyDescent="0.35"/>
    <row r="80438" s="8" customFormat="1" x14ac:dyDescent="0.35"/>
    <row r="80439" s="8" customFormat="1" x14ac:dyDescent="0.35"/>
    <row r="80440" s="8" customFormat="1" x14ac:dyDescent="0.35"/>
    <row r="80441" s="8" customFormat="1" x14ac:dyDescent="0.35"/>
    <row r="80442" s="8" customFormat="1" x14ac:dyDescent="0.35"/>
    <row r="80443" s="8" customFormat="1" x14ac:dyDescent="0.35"/>
    <row r="80444" s="8" customFormat="1" x14ac:dyDescent="0.35"/>
    <row r="80445" s="8" customFormat="1" x14ac:dyDescent="0.35"/>
    <row r="80446" s="8" customFormat="1" x14ac:dyDescent="0.35"/>
    <row r="80447" s="8" customFormat="1" x14ac:dyDescent="0.35"/>
    <row r="80448" s="8" customFormat="1" x14ac:dyDescent="0.35"/>
    <row r="80449" s="8" customFormat="1" x14ac:dyDescent="0.35"/>
    <row r="80450" s="8" customFormat="1" x14ac:dyDescent="0.35"/>
    <row r="80451" s="8" customFormat="1" x14ac:dyDescent="0.35"/>
    <row r="80452" s="8" customFormat="1" x14ac:dyDescent="0.35"/>
    <row r="80453" s="8" customFormat="1" x14ac:dyDescent="0.35"/>
    <row r="80454" s="8" customFormat="1" x14ac:dyDescent="0.35"/>
    <row r="80455" s="8" customFormat="1" x14ac:dyDescent="0.35"/>
    <row r="80456" s="8" customFormat="1" x14ac:dyDescent="0.35"/>
    <row r="80457" s="8" customFormat="1" x14ac:dyDescent="0.35"/>
    <row r="80458" s="8" customFormat="1" x14ac:dyDescent="0.35"/>
    <row r="80459" s="8" customFormat="1" x14ac:dyDescent="0.35"/>
    <row r="80460" s="8" customFormat="1" x14ac:dyDescent="0.35"/>
    <row r="80461" s="8" customFormat="1" x14ac:dyDescent="0.35"/>
    <row r="80462" s="8" customFormat="1" x14ac:dyDescent="0.35"/>
    <row r="80463" s="8" customFormat="1" x14ac:dyDescent="0.35"/>
    <row r="80464" s="8" customFormat="1" x14ac:dyDescent="0.35"/>
    <row r="80465" s="8" customFormat="1" x14ac:dyDescent="0.35"/>
    <row r="80466" s="8" customFormat="1" x14ac:dyDescent="0.35"/>
    <row r="80467" s="8" customFormat="1" x14ac:dyDescent="0.35"/>
    <row r="80468" s="8" customFormat="1" x14ac:dyDescent="0.35"/>
    <row r="80469" s="8" customFormat="1" x14ac:dyDescent="0.35"/>
    <row r="80470" s="8" customFormat="1" x14ac:dyDescent="0.35"/>
    <row r="80471" s="8" customFormat="1" x14ac:dyDescent="0.35"/>
    <row r="80472" s="8" customFormat="1" x14ac:dyDescent="0.35"/>
    <row r="80473" s="8" customFormat="1" x14ac:dyDescent="0.35"/>
    <row r="80474" s="8" customFormat="1" x14ac:dyDescent="0.35"/>
    <row r="80475" s="8" customFormat="1" x14ac:dyDescent="0.35"/>
    <row r="80476" s="8" customFormat="1" x14ac:dyDescent="0.35"/>
    <row r="80477" s="8" customFormat="1" x14ac:dyDescent="0.35"/>
    <row r="80478" s="8" customFormat="1" x14ac:dyDescent="0.35"/>
    <row r="80479" s="8" customFormat="1" x14ac:dyDescent="0.35"/>
    <row r="80480" s="8" customFormat="1" x14ac:dyDescent="0.35"/>
    <row r="80481" s="8" customFormat="1" x14ac:dyDescent="0.35"/>
    <row r="80482" s="8" customFormat="1" x14ac:dyDescent="0.35"/>
    <row r="80483" s="8" customFormat="1" x14ac:dyDescent="0.35"/>
    <row r="80484" s="8" customFormat="1" x14ac:dyDescent="0.35"/>
    <row r="80485" s="8" customFormat="1" x14ac:dyDescent="0.35"/>
    <row r="80486" s="8" customFormat="1" x14ac:dyDescent="0.35"/>
    <row r="80487" s="8" customFormat="1" x14ac:dyDescent="0.35"/>
    <row r="80488" s="8" customFormat="1" x14ac:dyDescent="0.35"/>
    <row r="80489" s="8" customFormat="1" x14ac:dyDescent="0.35"/>
    <row r="80490" s="8" customFormat="1" x14ac:dyDescent="0.35"/>
    <row r="80491" s="8" customFormat="1" x14ac:dyDescent="0.35"/>
    <row r="80492" s="8" customFormat="1" x14ac:dyDescent="0.35"/>
    <row r="80493" s="8" customFormat="1" x14ac:dyDescent="0.35"/>
    <row r="80494" s="8" customFormat="1" x14ac:dyDescent="0.35"/>
    <row r="80495" s="8" customFormat="1" x14ac:dyDescent="0.35"/>
    <row r="80496" s="8" customFormat="1" x14ac:dyDescent="0.35"/>
    <row r="80497" s="8" customFormat="1" x14ac:dyDescent="0.35"/>
    <row r="80498" s="8" customFormat="1" x14ac:dyDescent="0.35"/>
    <row r="80499" s="8" customFormat="1" x14ac:dyDescent="0.35"/>
    <row r="80500" s="8" customFormat="1" x14ac:dyDescent="0.35"/>
    <row r="80501" s="8" customFormat="1" x14ac:dyDescent="0.35"/>
    <row r="80502" s="8" customFormat="1" x14ac:dyDescent="0.35"/>
    <row r="80503" s="8" customFormat="1" x14ac:dyDescent="0.35"/>
    <row r="80504" s="8" customFormat="1" x14ac:dyDescent="0.35"/>
    <row r="80505" s="8" customFormat="1" x14ac:dyDescent="0.35"/>
    <row r="80506" s="8" customFormat="1" x14ac:dyDescent="0.35"/>
    <row r="80507" s="8" customFormat="1" x14ac:dyDescent="0.35"/>
    <row r="80508" s="8" customFormat="1" x14ac:dyDescent="0.35"/>
    <row r="80509" s="8" customFormat="1" x14ac:dyDescent="0.35"/>
    <row r="80510" s="8" customFormat="1" x14ac:dyDescent="0.35"/>
    <row r="80511" s="8" customFormat="1" x14ac:dyDescent="0.35"/>
    <row r="80512" s="8" customFormat="1" x14ac:dyDescent="0.35"/>
    <row r="80513" s="8" customFormat="1" x14ac:dyDescent="0.35"/>
    <row r="80514" s="8" customFormat="1" x14ac:dyDescent="0.35"/>
    <row r="80515" s="8" customFormat="1" x14ac:dyDescent="0.35"/>
    <row r="80516" s="8" customFormat="1" x14ac:dyDescent="0.35"/>
    <row r="80517" s="8" customFormat="1" x14ac:dyDescent="0.35"/>
    <row r="80518" s="8" customFormat="1" x14ac:dyDescent="0.35"/>
    <row r="80519" s="8" customFormat="1" x14ac:dyDescent="0.35"/>
    <row r="80520" s="8" customFormat="1" x14ac:dyDescent="0.35"/>
    <row r="80521" s="8" customFormat="1" x14ac:dyDescent="0.35"/>
    <row r="80522" s="8" customFormat="1" x14ac:dyDescent="0.35"/>
    <row r="80523" s="8" customFormat="1" x14ac:dyDescent="0.35"/>
    <row r="80524" s="8" customFormat="1" x14ac:dyDescent="0.35"/>
    <row r="80525" s="8" customFormat="1" x14ac:dyDescent="0.35"/>
    <row r="80526" s="8" customFormat="1" x14ac:dyDescent="0.35"/>
    <row r="80527" s="8" customFormat="1" x14ac:dyDescent="0.35"/>
    <row r="80528" s="8" customFormat="1" x14ac:dyDescent="0.35"/>
    <row r="80529" s="8" customFormat="1" x14ac:dyDescent="0.35"/>
    <row r="80530" s="8" customFormat="1" x14ac:dyDescent="0.35"/>
    <row r="80531" s="8" customFormat="1" x14ac:dyDescent="0.35"/>
    <row r="80532" s="8" customFormat="1" x14ac:dyDescent="0.35"/>
    <row r="80533" s="8" customFormat="1" x14ac:dyDescent="0.35"/>
    <row r="80534" s="8" customFormat="1" x14ac:dyDescent="0.35"/>
    <row r="80535" s="8" customFormat="1" x14ac:dyDescent="0.35"/>
    <row r="80536" s="8" customFormat="1" x14ac:dyDescent="0.35"/>
    <row r="80537" s="8" customFormat="1" x14ac:dyDescent="0.35"/>
    <row r="80538" s="8" customFormat="1" x14ac:dyDescent="0.35"/>
    <row r="80539" s="8" customFormat="1" x14ac:dyDescent="0.35"/>
    <row r="80540" s="8" customFormat="1" x14ac:dyDescent="0.35"/>
    <row r="80541" s="8" customFormat="1" x14ac:dyDescent="0.35"/>
    <row r="80542" s="8" customFormat="1" x14ac:dyDescent="0.35"/>
    <row r="80543" s="8" customFormat="1" x14ac:dyDescent="0.35"/>
    <row r="80544" s="8" customFormat="1" x14ac:dyDescent="0.35"/>
    <row r="80545" s="8" customFormat="1" x14ac:dyDescent="0.35"/>
    <row r="80546" s="8" customFormat="1" x14ac:dyDescent="0.35"/>
    <row r="80547" s="8" customFormat="1" x14ac:dyDescent="0.35"/>
    <row r="80548" s="8" customFormat="1" x14ac:dyDescent="0.35"/>
    <row r="80549" s="8" customFormat="1" x14ac:dyDescent="0.35"/>
    <row r="80550" s="8" customFormat="1" x14ac:dyDescent="0.35"/>
    <row r="80551" s="8" customFormat="1" x14ac:dyDescent="0.35"/>
    <row r="80552" s="8" customFormat="1" x14ac:dyDescent="0.35"/>
    <row r="80553" s="8" customFormat="1" x14ac:dyDescent="0.35"/>
    <row r="80554" s="8" customFormat="1" x14ac:dyDescent="0.35"/>
    <row r="80555" s="8" customFormat="1" x14ac:dyDescent="0.35"/>
    <row r="80556" s="8" customFormat="1" x14ac:dyDescent="0.35"/>
    <row r="80557" s="8" customFormat="1" x14ac:dyDescent="0.35"/>
    <row r="80558" s="8" customFormat="1" x14ac:dyDescent="0.35"/>
    <row r="80559" s="8" customFormat="1" x14ac:dyDescent="0.35"/>
    <row r="80560" s="8" customFormat="1" x14ac:dyDescent="0.35"/>
    <row r="80561" s="8" customFormat="1" x14ac:dyDescent="0.35"/>
    <row r="80562" s="8" customFormat="1" x14ac:dyDescent="0.35"/>
    <row r="80563" s="8" customFormat="1" x14ac:dyDescent="0.35"/>
    <row r="80564" s="8" customFormat="1" x14ac:dyDescent="0.35"/>
    <row r="80565" s="8" customFormat="1" x14ac:dyDescent="0.35"/>
    <row r="80566" s="8" customFormat="1" x14ac:dyDescent="0.35"/>
    <row r="80567" s="8" customFormat="1" x14ac:dyDescent="0.35"/>
    <row r="80568" s="8" customFormat="1" x14ac:dyDescent="0.35"/>
    <row r="80569" s="8" customFormat="1" x14ac:dyDescent="0.35"/>
    <row r="80570" s="8" customFormat="1" x14ac:dyDescent="0.35"/>
    <row r="80571" s="8" customFormat="1" x14ac:dyDescent="0.35"/>
    <row r="80572" s="8" customFormat="1" x14ac:dyDescent="0.35"/>
    <row r="80573" s="8" customFormat="1" x14ac:dyDescent="0.35"/>
    <row r="80574" s="8" customFormat="1" x14ac:dyDescent="0.35"/>
    <row r="80575" s="8" customFormat="1" x14ac:dyDescent="0.35"/>
    <row r="80576" s="8" customFormat="1" x14ac:dyDescent="0.35"/>
    <row r="80577" s="8" customFormat="1" x14ac:dyDescent="0.35"/>
    <row r="80578" s="8" customFormat="1" x14ac:dyDescent="0.35"/>
    <row r="80579" s="8" customFormat="1" x14ac:dyDescent="0.35"/>
    <row r="80580" s="8" customFormat="1" x14ac:dyDescent="0.35"/>
    <row r="80581" s="8" customFormat="1" x14ac:dyDescent="0.35"/>
    <row r="80582" s="8" customFormat="1" x14ac:dyDescent="0.35"/>
    <row r="80583" s="8" customFormat="1" x14ac:dyDescent="0.35"/>
    <row r="80584" s="8" customFormat="1" x14ac:dyDescent="0.35"/>
    <row r="80585" s="8" customFormat="1" x14ac:dyDescent="0.35"/>
    <row r="80586" s="8" customFormat="1" x14ac:dyDescent="0.35"/>
    <row r="80587" s="8" customFormat="1" x14ac:dyDescent="0.35"/>
    <row r="80588" s="8" customFormat="1" x14ac:dyDescent="0.35"/>
    <row r="80589" s="8" customFormat="1" x14ac:dyDescent="0.35"/>
    <row r="80590" s="8" customFormat="1" x14ac:dyDescent="0.35"/>
    <row r="80591" s="8" customFormat="1" x14ac:dyDescent="0.35"/>
    <row r="80592" s="8" customFormat="1" x14ac:dyDescent="0.35"/>
    <row r="80593" s="8" customFormat="1" x14ac:dyDescent="0.35"/>
    <row r="80594" s="8" customFormat="1" x14ac:dyDescent="0.35"/>
    <row r="80595" s="8" customFormat="1" x14ac:dyDescent="0.35"/>
    <row r="80596" s="8" customFormat="1" x14ac:dyDescent="0.35"/>
    <row r="80597" s="8" customFormat="1" x14ac:dyDescent="0.35"/>
    <row r="80598" s="8" customFormat="1" x14ac:dyDescent="0.35"/>
    <row r="80599" s="8" customFormat="1" x14ac:dyDescent="0.35"/>
    <row r="80600" s="8" customFormat="1" x14ac:dyDescent="0.35"/>
    <row r="80601" s="8" customFormat="1" x14ac:dyDescent="0.35"/>
    <row r="80602" s="8" customFormat="1" x14ac:dyDescent="0.35"/>
    <row r="80603" s="8" customFormat="1" x14ac:dyDescent="0.35"/>
    <row r="80604" s="8" customFormat="1" x14ac:dyDescent="0.35"/>
    <row r="80605" s="8" customFormat="1" x14ac:dyDescent="0.35"/>
    <row r="80606" s="8" customFormat="1" x14ac:dyDescent="0.35"/>
    <row r="80607" s="8" customFormat="1" x14ac:dyDescent="0.35"/>
    <row r="80608" s="8" customFormat="1" x14ac:dyDescent="0.35"/>
    <row r="80609" s="8" customFormat="1" x14ac:dyDescent="0.35"/>
    <row r="80610" s="8" customFormat="1" x14ac:dyDescent="0.35"/>
    <row r="80611" s="8" customFormat="1" x14ac:dyDescent="0.35"/>
    <row r="80612" s="8" customFormat="1" x14ac:dyDescent="0.35"/>
    <row r="80613" s="8" customFormat="1" x14ac:dyDescent="0.35"/>
    <row r="80614" s="8" customFormat="1" x14ac:dyDescent="0.35"/>
    <row r="80615" s="8" customFormat="1" x14ac:dyDescent="0.35"/>
    <row r="80616" s="8" customFormat="1" x14ac:dyDescent="0.35"/>
    <row r="80617" s="8" customFormat="1" x14ac:dyDescent="0.35"/>
    <row r="80618" s="8" customFormat="1" x14ac:dyDescent="0.35"/>
    <row r="80619" s="8" customFormat="1" x14ac:dyDescent="0.35"/>
    <row r="80620" s="8" customFormat="1" x14ac:dyDescent="0.35"/>
    <row r="80621" s="8" customFormat="1" x14ac:dyDescent="0.35"/>
    <row r="80622" s="8" customFormat="1" x14ac:dyDescent="0.35"/>
    <row r="80623" s="8" customFormat="1" x14ac:dyDescent="0.35"/>
    <row r="80624" s="8" customFormat="1" x14ac:dyDescent="0.35"/>
    <row r="80625" s="8" customFormat="1" x14ac:dyDescent="0.35"/>
    <row r="80626" s="8" customFormat="1" x14ac:dyDescent="0.35"/>
    <row r="80627" s="8" customFormat="1" x14ac:dyDescent="0.35"/>
    <row r="80628" s="8" customFormat="1" x14ac:dyDescent="0.35"/>
    <row r="80629" s="8" customFormat="1" x14ac:dyDescent="0.35"/>
    <row r="80630" s="8" customFormat="1" x14ac:dyDescent="0.35"/>
    <row r="80631" s="8" customFormat="1" x14ac:dyDescent="0.35"/>
    <row r="80632" s="8" customFormat="1" x14ac:dyDescent="0.35"/>
    <row r="80633" s="8" customFormat="1" x14ac:dyDescent="0.35"/>
    <row r="80634" s="8" customFormat="1" x14ac:dyDescent="0.35"/>
    <row r="80635" s="8" customFormat="1" x14ac:dyDescent="0.35"/>
    <row r="80636" s="8" customFormat="1" x14ac:dyDescent="0.35"/>
    <row r="80637" s="8" customFormat="1" x14ac:dyDescent="0.35"/>
    <row r="80638" s="8" customFormat="1" x14ac:dyDescent="0.35"/>
    <row r="80639" s="8" customFormat="1" x14ac:dyDescent="0.35"/>
    <row r="80640" s="8" customFormat="1" x14ac:dyDescent="0.35"/>
    <row r="80641" s="8" customFormat="1" x14ac:dyDescent="0.35"/>
    <row r="80642" s="8" customFormat="1" x14ac:dyDescent="0.35"/>
    <row r="80643" s="8" customFormat="1" x14ac:dyDescent="0.35"/>
    <row r="80644" s="8" customFormat="1" x14ac:dyDescent="0.35"/>
    <row r="80645" s="8" customFormat="1" x14ac:dyDescent="0.35"/>
    <row r="80646" s="8" customFormat="1" x14ac:dyDescent="0.35"/>
    <row r="80647" s="8" customFormat="1" x14ac:dyDescent="0.35"/>
    <row r="80648" s="8" customFormat="1" x14ac:dyDescent="0.35"/>
    <row r="80649" s="8" customFormat="1" x14ac:dyDescent="0.35"/>
    <row r="80650" s="8" customFormat="1" x14ac:dyDescent="0.35"/>
    <row r="80651" s="8" customFormat="1" x14ac:dyDescent="0.35"/>
    <row r="80652" s="8" customFormat="1" x14ac:dyDescent="0.35"/>
    <row r="80653" s="8" customFormat="1" x14ac:dyDescent="0.35"/>
    <row r="80654" s="8" customFormat="1" x14ac:dyDescent="0.35"/>
    <row r="80655" s="8" customFormat="1" x14ac:dyDescent="0.35"/>
    <row r="80656" s="8" customFormat="1" x14ac:dyDescent="0.35"/>
    <row r="80657" s="8" customFormat="1" x14ac:dyDescent="0.35"/>
    <row r="80658" s="8" customFormat="1" x14ac:dyDescent="0.35"/>
    <row r="80659" s="8" customFormat="1" x14ac:dyDescent="0.35"/>
    <row r="80660" s="8" customFormat="1" x14ac:dyDescent="0.35"/>
    <row r="80661" s="8" customFormat="1" x14ac:dyDescent="0.35"/>
    <row r="80662" s="8" customFormat="1" x14ac:dyDescent="0.35"/>
    <row r="80663" s="8" customFormat="1" x14ac:dyDescent="0.35"/>
    <row r="80664" s="8" customFormat="1" x14ac:dyDescent="0.35"/>
    <row r="80665" s="8" customFormat="1" x14ac:dyDescent="0.35"/>
    <row r="80666" s="8" customFormat="1" x14ac:dyDescent="0.35"/>
    <row r="80667" s="8" customFormat="1" x14ac:dyDescent="0.35"/>
    <row r="80668" s="8" customFormat="1" x14ac:dyDescent="0.35"/>
    <row r="80669" s="8" customFormat="1" x14ac:dyDescent="0.35"/>
    <row r="80670" s="8" customFormat="1" x14ac:dyDescent="0.35"/>
    <row r="80671" s="8" customFormat="1" x14ac:dyDescent="0.35"/>
    <row r="80672" s="8" customFormat="1" x14ac:dyDescent="0.35"/>
    <row r="80673" s="8" customFormat="1" x14ac:dyDescent="0.35"/>
    <row r="80674" s="8" customFormat="1" x14ac:dyDescent="0.35"/>
    <row r="80675" s="8" customFormat="1" x14ac:dyDescent="0.35"/>
    <row r="80676" s="8" customFormat="1" x14ac:dyDescent="0.35"/>
    <row r="80677" s="8" customFormat="1" x14ac:dyDescent="0.35"/>
    <row r="80678" s="8" customFormat="1" x14ac:dyDescent="0.35"/>
    <row r="80679" s="8" customFormat="1" x14ac:dyDescent="0.35"/>
    <row r="80680" s="8" customFormat="1" x14ac:dyDescent="0.35"/>
    <row r="80681" s="8" customFormat="1" x14ac:dyDescent="0.35"/>
    <row r="80682" s="8" customFormat="1" x14ac:dyDescent="0.35"/>
    <row r="80683" s="8" customFormat="1" x14ac:dyDescent="0.35"/>
    <row r="80684" s="8" customFormat="1" x14ac:dyDescent="0.35"/>
    <row r="80685" s="8" customFormat="1" x14ac:dyDescent="0.35"/>
    <row r="80686" s="8" customFormat="1" x14ac:dyDescent="0.35"/>
    <row r="80687" s="8" customFormat="1" x14ac:dyDescent="0.35"/>
    <row r="80688" s="8" customFormat="1" x14ac:dyDescent="0.35"/>
    <row r="80689" s="8" customFormat="1" x14ac:dyDescent="0.35"/>
    <row r="80690" s="8" customFormat="1" x14ac:dyDescent="0.35"/>
    <row r="80691" s="8" customFormat="1" x14ac:dyDescent="0.35"/>
    <row r="80692" s="8" customFormat="1" x14ac:dyDescent="0.35"/>
    <row r="80693" s="8" customFormat="1" x14ac:dyDescent="0.35"/>
    <row r="80694" s="8" customFormat="1" x14ac:dyDescent="0.35"/>
    <row r="80695" s="8" customFormat="1" x14ac:dyDescent="0.35"/>
    <row r="80696" s="8" customFormat="1" x14ac:dyDescent="0.35"/>
    <row r="80697" s="8" customFormat="1" x14ac:dyDescent="0.35"/>
    <row r="80698" s="8" customFormat="1" x14ac:dyDescent="0.35"/>
    <row r="80699" s="8" customFormat="1" x14ac:dyDescent="0.35"/>
    <row r="80700" s="8" customFormat="1" x14ac:dyDescent="0.35"/>
    <row r="80701" s="8" customFormat="1" x14ac:dyDescent="0.35"/>
    <row r="80702" s="8" customFormat="1" x14ac:dyDescent="0.35"/>
    <row r="80703" s="8" customFormat="1" x14ac:dyDescent="0.35"/>
    <row r="80704" s="8" customFormat="1" x14ac:dyDescent="0.35"/>
    <row r="80705" s="8" customFormat="1" x14ac:dyDescent="0.35"/>
    <row r="80706" s="8" customFormat="1" x14ac:dyDescent="0.35"/>
    <row r="80707" s="8" customFormat="1" x14ac:dyDescent="0.35"/>
    <row r="80708" s="8" customFormat="1" x14ac:dyDescent="0.35"/>
    <row r="80709" s="8" customFormat="1" x14ac:dyDescent="0.35"/>
    <row r="80710" s="8" customFormat="1" x14ac:dyDescent="0.35"/>
    <row r="80711" s="8" customFormat="1" x14ac:dyDescent="0.35"/>
    <row r="80712" s="8" customFormat="1" x14ac:dyDescent="0.35"/>
    <row r="80713" s="8" customFormat="1" x14ac:dyDescent="0.35"/>
    <row r="80714" s="8" customFormat="1" x14ac:dyDescent="0.35"/>
    <row r="80715" s="8" customFormat="1" x14ac:dyDescent="0.35"/>
    <row r="80716" s="8" customFormat="1" x14ac:dyDescent="0.35"/>
    <row r="80717" s="8" customFormat="1" x14ac:dyDescent="0.35"/>
    <row r="80718" s="8" customFormat="1" x14ac:dyDescent="0.35"/>
    <row r="80719" s="8" customFormat="1" x14ac:dyDescent="0.35"/>
    <row r="80720" s="8" customFormat="1" x14ac:dyDescent="0.35"/>
    <row r="80721" s="8" customFormat="1" x14ac:dyDescent="0.35"/>
    <row r="80722" s="8" customFormat="1" x14ac:dyDescent="0.35"/>
    <row r="80723" s="8" customFormat="1" x14ac:dyDescent="0.35"/>
    <row r="80724" s="8" customFormat="1" x14ac:dyDescent="0.35"/>
    <row r="80725" s="8" customFormat="1" x14ac:dyDescent="0.35"/>
    <row r="80726" s="8" customFormat="1" x14ac:dyDescent="0.35"/>
    <row r="80727" s="8" customFormat="1" x14ac:dyDescent="0.35"/>
    <row r="80728" s="8" customFormat="1" x14ac:dyDescent="0.35"/>
    <row r="80729" s="8" customFormat="1" x14ac:dyDescent="0.35"/>
    <row r="80730" s="8" customFormat="1" x14ac:dyDescent="0.35"/>
    <row r="80731" s="8" customFormat="1" x14ac:dyDescent="0.35"/>
    <row r="80732" s="8" customFormat="1" x14ac:dyDescent="0.35"/>
    <row r="80733" s="8" customFormat="1" x14ac:dyDescent="0.35"/>
    <row r="80734" s="8" customFormat="1" x14ac:dyDescent="0.35"/>
    <row r="80735" s="8" customFormat="1" x14ac:dyDescent="0.35"/>
    <row r="80736" s="8" customFormat="1" x14ac:dyDescent="0.35"/>
    <row r="80737" s="8" customFormat="1" x14ac:dyDescent="0.35"/>
    <row r="80738" s="8" customFormat="1" x14ac:dyDescent="0.35"/>
    <row r="80739" s="8" customFormat="1" x14ac:dyDescent="0.35"/>
    <row r="80740" s="8" customFormat="1" x14ac:dyDescent="0.35"/>
    <row r="80741" s="8" customFormat="1" x14ac:dyDescent="0.35"/>
    <row r="80742" s="8" customFormat="1" x14ac:dyDescent="0.35"/>
    <row r="80743" s="8" customFormat="1" x14ac:dyDescent="0.35"/>
    <row r="80744" s="8" customFormat="1" x14ac:dyDescent="0.35"/>
    <row r="80745" s="8" customFormat="1" x14ac:dyDescent="0.35"/>
    <row r="80746" s="8" customFormat="1" x14ac:dyDescent="0.35"/>
    <row r="80747" s="8" customFormat="1" x14ac:dyDescent="0.35"/>
    <row r="80748" s="8" customFormat="1" x14ac:dyDescent="0.35"/>
    <row r="80749" s="8" customFormat="1" x14ac:dyDescent="0.35"/>
    <row r="80750" s="8" customFormat="1" x14ac:dyDescent="0.35"/>
    <row r="80751" s="8" customFormat="1" x14ac:dyDescent="0.35"/>
    <row r="80752" s="8" customFormat="1" x14ac:dyDescent="0.35"/>
    <row r="80753" s="8" customFormat="1" x14ac:dyDescent="0.35"/>
    <row r="80754" s="8" customFormat="1" x14ac:dyDescent="0.35"/>
    <row r="80755" s="8" customFormat="1" x14ac:dyDescent="0.35"/>
    <row r="80756" s="8" customFormat="1" x14ac:dyDescent="0.35"/>
    <row r="80757" s="8" customFormat="1" x14ac:dyDescent="0.35"/>
    <row r="80758" s="8" customFormat="1" x14ac:dyDescent="0.35"/>
    <row r="80759" s="8" customFormat="1" x14ac:dyDescent="0.35"/>
    <row r="80760" s="8" customFormat="1" x14ac:dyDescent="0.35"/>
    <row r="80761" s="8" customFormat="1" x14ac:dyDescent="0.35"/>
    <row r="80762" s="8" customFormat="1" x14ac:dyDescent="0.35"/>
    <row r="80763" s="8" customFormat="1" x14ac:dyDescent="0.35"/>
    <row r="80764" s="8" customFormat="1" x14ac:dyDescent="0.35"/>
    <row r="80765" s="8" customFormat="1" x14ac:dyDescent="0.35"/>
    <row r="80766" s="8" customFormat="1" x14ac:dyDescent="0.35"/>
    <row r="80767" s="8" customFormat="1" x14ac:dyDescent="0.35"/>
    <row r="80768" s="8" customFormat="1" x14ac:dyDescent="0.35"/>
    <row r="80769" s="8" customFormat="1" x14ac:dyDescent="0.35"/>
    <row r="80770" s="8" customFormat="1" x14ac:dyDescent="0.35"/>
    <row r="80771" s="8" customFormat="1" x14ac:dyDescent="0.35"/>
    <row r="80772" s="8" customFormat="1" x14ac:dyDescent="0.35"/>
    <row r="80773" s="8" customFormat="1" x14ac:dyDescent="0.35"/>
    <row r="80774" s="8" customFormat="1" x14ac:dyDescent="0.35"/>
    <row r="80775" s="8" customFormat="1" x14ac:dyDescent="0.35"/>
    <row r="80776" s="8" customFormat="1" x14ac:dyDescent="0.35"/>
    <row r="80777" s="8" customFormat="1" x14ac:dyDescent="0.35"/>
    <row r="80778" s="8" customFormat="1" x14ac:dyDescent="0.35"/>
    <row r="80779" s="8" customFormat="1" x14ac:dyDescent="0.35"/>
    <row r="80780" s="8" customFormat="1" x14ac:dyDescent="0.35"/>
    <row r="80781" s="8" customFormat="1" x14ac:dyDescent="0.35"/>
    <row r="80782" s="8" customFormat="1" x14ac:dyDescent="0.35"/>
    <row r="80783" s="8" customFormat="1" x14ac:dyDescent="0.35"/>
    <row r="80784" s="8" customFormat="1" x14ac:dyDescent="0.35"/>
    <row r="80785" s="8" customFormat="1" x14ac:dyDescent="0.35"/>
    <row r="80786" s="8" customFormat="1" x14ac:dyDescent="0.35"/>
    <row r="80787" s="8" customFormat="1" x14ac:dyDescent="0.35"/>
    <row r="80788" s="8" customFormat="1" x14ac:dyDescent="0.35"/>
    <row r="80789" s="8" customFormat="1" x14ac:dyDescent="0.35"/>
    <row r="80790" s="8" customFormat="1" x14ac:dyDescent="0.35"/>
    <row r="80791" s="8" customFormat="1" x14ac:dyDescent="0.35"/>
    <row r="80792" s="8" customFormat="1" x14ac:dyDescent="0.35"/>
    <row r="80793" s="8" customFormat="1" x14ac:dyDescent="0.35"/>
    <row r="80794" s="8" customFormat="1" x14ac:dyDescent="0.35"/>
    <row r="80795" s="8" customFormat="1" x14ac:dyDescent="0.35"/>
    <row r="80796" s="8" customFormat="1" x14ac:dyDescent="0.35"/>
    <row r="80797" s="8" customFormat="1" x14ac:dyDescent="0.35"/>
    <row r="80798" s="8" customFormat="1" x14ac:dyDescent="0.35"/>
    <row r="80799" s="8" customFormat="1" x14ac:dyDescent="0.35"/>
    <row r="80800" s="8" customFormat="1" x14ac:dyDescent="0.35"/>
    <row r="80801" s="8" customFormat="1" x14ac:dyDescent="0.35"/>
    <row r="80802" s="8" customFormat="1" x14ac:dyDescent="0.35"/>
    <row r="80803" s="8" customFormat="1" x14ac:dyDescent="0.35"/>
    <row r="80804" s="8" customFormat="1" x14ac:dyDescent="0.35"/>
    <row r="80805" s="8" customFormat="1" x14ac:dyDescent="0.35"/>
    <row r="80806" s="8" customFormat="1" x14ac:dyDescent="0.35"/>
    <row r="80807" s="8" customFormat="1" x14ac:dyDescent="0.35"/>
    <row r="80808" s="8" customFormat="1" x14ac:dyDescent="0.35"/>
    <row r="80809" s="8" customFormat="1" x14ac:dyDescent="0.35"/>
    <row r="80810" s="8" customFormat="1" x14ac:dyDescent="0.35"/>
    <row r="80811" s="8" customFormat="1" x14ac:dyDescent="0.35"/>
    <row r="80812" s="8" customFormat="1" x14ac:dyDescent="0.35"/>
    <row r="80813" s="8" customFormat="1" x14ac:dyDescent="0.35"/>
    <row r="80814" s="8" customFormat="1" x14ac:dyDescent="0.35"/>
    <row r="80815" s="8" customFormat="1" x14ac:dyDescent="0.35"/>
    <row r="80816" s="8" customFormat="1" x14ac:dyDescent="0.35"/>
    <row r="80817" s="8" customFormat="1" x14ac:dyDescent="0.35"/>
    <row r="80818" s="8" customFormat="1" x14ac:dyDescent="0.35"/>
    <row r="80819" s="8" customFormat="1" x14ac:dyDescent="0.35"/>
    <row r="80820" s="8" customFormat="1" x14ac:dyDescent="0.35"/>
    <row r="80821" s="8" customFormat="1" x14ac:dyDescent="0.35"/>
    <row r="80822" s="8" customFormat="1" x14ac:dyDescent="0.35"/>
    <row r="80823" s="8" customFormat="1" x14ac:dyDescent="0.35"/>
    <row r="80824" s="8" customFormat="1" x14ac:dyDescent="0.35"/>
    <row r="80825" s="8" customFormat="1" x14ac:dyDescent="0.35"/>
    <row r="80826" s="8" customFormat="1" x14ac:dyDescent="0.35"/>
    <row r="80827" s="8" customFormat="1" x14ac:dyDescent="0.35"/>
    <row r="80828" s="8" customFormat="1" x14ac:dyDescent="0.35"/>
    <row r="80829" s="8" customFormat="1" x14ac:dyDescent="0.35"/>
    <row r="80830" s="8" customFormat="1" x14ac:dyDescent="0.35"/>
    <row r="80831" s="8" customFormat="1" x14ac:dyDescent="0.35"/>
    <row r="80832" s="8" customFormat="1" x14ac:dyDescent="0.35"/>
    <row r="80833" s="8" customFormat="1" x14ac:dyDescent="0.35"/>
    <row r="80834" s="8" customFormat="1" x14ac:dyDescent="0.35"/>
    <row r="80835" s="8" customFormat="1" x14ac:dyDescent="0.35"/>
    <row r="80836" s="8" customFormat="1" x14ac:dyDescent="0.35"/>
    <row r="80837" s="8" customFormat="1" x14ac:dyDescent="0.35"/>
    <row r="80838" s="8" customFormat="1" x14ac:dyDescent="0.35"/>
    <row r="80839" s="8" customFormat="1" x14ac:dyDescent="0.35"/>
    <row r="80840" s="8" customFormat="1" x14ac:dyDescent="0.35"/>
    <row r="80841" s="8" customFormat="1" x14ac:dyDescent="0.35"/>
    <row r="80842" s="8" customFormat="1" x14ac:dyDescent="0.35"/>
    <row r="80843" s="8" customFormat="1" x14ac:dyDescent="0.35"/>
    <row r="80844" s="8" customFormat="1" x14ac:dyDescent="0.35"/>
    <row r="80845" s="8" customFormat="1" x14ac:dyDescent="0.35"/>
    <row r="80846" s="8" customFormat="1" x14ac:dyDescent="0.35"/>
    <row r="80847" s="8" customFormat="1" x14ac:dyDescent="0.35"/>
    <row r="80848" s="8" customFormat="1" x14ac:dyDescent="0.35"/>
    <row r="80849" s="8" customFormat="1" x14ac:dyDescent="0.35"/>
    <row r="80850" s="8" customFormat="1" x14ac:dyDescent="0.35"/>
    <row r="80851" s="8" customFormat="1" x14ac:dyDescent="0.35"/>
    <row r="80852" s="8" customFormat="1" x14ac:dyDescent="0.35"/>
    <row r="80853" s="8" customFormat="1" x14ac:dyDescent="0.35"/>
    <row r="80854" s="8" customFormat="1" x14ac:dyDescent="0.35"/>
    <row r="80855" s="8" customFormat="1" x14ac:dyDescent="0.35"/>
    <row r="80856" s="8" customFormat="1" x14ac:dyDescent="0.35"/>
    <row r="80857" s="8" customFormat="1" x14ac:dyDescent="0.35"/>
    <row r="80858" s="8" customFormat="1" x14ac:dyDescent="0.35"/>
    <row r="80859" s="8" customFormat="1" x14ac:dyDescent="0.35"/>
    <row r="80860" s="8" customFormat="1" x14ac:dyDescent="0.35"/>
    <row r="80861" s="8" customFormat="1" x14ac:dyDescent="0.35"/>
    <row r="80862" s="8" customFormat="1" x14ac:dyDescent="0.35"/>
    <row r="80863" s="8" customFormat="1" x14ac:dyDescent="0.35"/>
    <row r="80864" s="8" customFormat="1" x14ac:dyDescent="0.35"/>
    <row r="80865" s="8" customFormat="1" x14ac:dyDescent="0.35"/>
    <row r="80866" s="8" customFormat="1" x14ac:dyDescent="0.35"/>
    <row r="80867" s="8" customFormat="1" x14ac:dyDescent="0.35"/>
    <row r="80868" s="8" customFormat="1" x14ac:dyDescent="0.35"/>
    <row r="80869" s="8" customFormat="1" x14ac:dyDescent="0.35"/>
    <row r="80870" s="8" customFormat="1" x14ac:dyDescent="0.35"/>
    <row r="80871" s="8" customFormat="1" x14ac:dyDescent="0.35"/>
    <row r="80872" s="8" customFormat="1" x14ac:dyDescent="0.35"/>
    <row r="80873" s="8" customFormat="1" x14ac:dyDescent="0.35"/>
    <row r="80874" s="8" customFormat="1" x14ac:dyDescent="0.35"/>
    <row r="80875" s="8" customFormat="1" x14ac:dyDescent="0.35"/>
    <row r="80876" s="8" customFormat="1" x14ac:dyDescent="0.35"/>
    <row r="80877" s="8" customFormat="1" x14ac:dyDescent="0.35"/>
    <row r="80878" s="8" customFormat="1" x14ac:dyDescent="0.35"/>
    <row r="80879" s="8" customFormat="1" x14ac:dyDescent="0.35"/>
    <row r="80880" s="8" customFormat="1" x14ac:dyDescent="0.35"/>
    <row r="80881" s="8" customFormat="1" x14ac:dyDescent="0.35"/>
    <row r="80882" s="8" customFormat="1" x14ac:dyDescent="0.35"/>
    <row r="80883" s="8" customFormat="1" x14ac:dyDescent="0.35"/>
    <row r="80884" s="8" customFormat="1" x14ac:dyDescent="0.35"/>
    <row r="80885" s="8" customFormat="1" x14ac:dyDescent="0.35"/>
    <row r="80886" s="8" customFormat="1" x14ac:dyDescent="0.35"/>
    <row r="80887" s="8" customFormat="1" x14ac:dyDescent="0.35"/>
    <row r="80888" s="8" customFormat="1" x14ac:dyDescent="0.35"/>
    <row r="80889" s="8" customFormat="1" x14ac:dyDescent="0.35"/>
    <row r="80890" s="8" customFormat="1" x14ac:dyDescent="0.35"/>
    <row r="80891" s="8" customFormat="1" x14ac:dyDescent="0.35"/>
    <row r="80892" s="8" customFormat="1" x14ac:dyDescent="0.35"/>
    <row r="80893" s="8" customFormat="1" x14ac:dyDescent="0.35"/>
    <row r="80894" s="8" customFormat="1" x14ac:dyDescent="0.35"/>
    <row r="80895" s="8" customFormat="1" x14ac:dyDescent="0.35"/>
    <row r="80896" s="8" customFormat="1" x14ac:dyDescent="0.35"/>
    <row r="80897" s="8" customFormat="1" x14ac:dyDescent="0.35"/>
    <row r="80898" s="8" customFormat="1" x14ac:dyDescent="0.35"/>
    <row r="80899" s="8" customFormat="1" x14ac:dyDescent="0.35"/>
    <row r="80900" s="8" customFormat="1" x14ac:dyDescent="0.35"/>
    <row r="80901" s="8" customFormat="1" x14ac:dyDescent="0.35"/>
    <row r="80902" s="8" customFormat="1" x14ac:dyDescent="0.35"/>
    <row r="80903" s="8" customFormat="1" x14ac:dyDescent="0.35"/>
    <row r="80904" s="8" customFormat="1" x14ac:dyDescent="0.35"/>
    <row r="80905" s="8" customFormat="1" x14ac:dyDescent="0.35"/>
    <row r="80906" s="8" customFormat="1" x14ac:dyDescent="0.35"/>
    <row r="80907" s="8" customFormat="1" x14ac:dyDescent="0.35"/>
    <row r="80908" s="8" customFormat="1" x14ac:dyDescent="0.35"/>
    <row r="80909" s="8" customFormat="1" x14ac:dyDescent="0.35"/>
    <row r="80910" s="8" customFormat="1" x14ac:dyDescent="0.35"/>
    <row r="80911" s="8" customFormat="1" x14ac:dyDescent="0.35"/>
    <row r="80912" s="8" customFormat="1" x14ac:dyDescent="0.35"/>
    <row r="80913" s="8" customFormat="1" x14ac:dyDescent="0.35"/>
    <row r="80914" s="8" customFormat="1" x14ac:dyDescent="0.35"/>
    <row r="80915" s="8" customFormat="1" x14ac:dyDescent="0.35"/>
    <row r="80916" s="8" customFormat="1" x14ac:dyDescent="0.35"/>
    <row r="80917" s="8" customFormat="1" x14ac:dyDescent="0.35"/>
    <row r="80918" s="8" customFormat="1" x14ac:dyDescent="0.35"/>
    <row r="80919" s="8" customFormat="1" x14ac:dyDescent="0.35"/>
    <row r="80920" s="8" customFormat="1" x14ac:dyDescent="0.35"/>
    <row r="80921" s="8" customFormat="1" x14ac:dyDescent="0.35"/>
    <row r="80922" s="8" customFormat="1" x14ac:dyDescent="0.35"/>
    <row r="80923" s="8" customFormat="1" x14ac:dyDescent="0.35"/>
    <row r="80924" s="8" customFormat="1" x14ac:dyDescent="0.35"/>
    <row r="80925" s="8" customFormat="1" x14ac:dyDescent="0.35"/>
    <row r="80926" s="8" customFormat="1" x14ac:dyDescent="0.35"/>
    <row r="80927" s="8" customFormat="1" x14ac:dyDescent="0.35"/>
    <row r="80928" s="8" customFormat="1" x14ac:dyDescent="0.35"/>
    <row r="80929" s="8" customFormat="1" x14ac:dyDescent="0.35"/>
    <row r="80930" s="8" customFormat="1" x14ac:dyDescent="0.35"/>
    <row r="80931" s="8" customFormat="1" x14ac:dyDescent="0.35"/>
    <row r="80932" s="8" customFormat="1" x14ac:dyDescent="0.35"/>
    <row r="80933" s="8" customFormat="1" x14ac:dyDescent="0.35"/>
    <row r="80934" s="8" customFormat="1" x14ac:dyDescent="0.35"/>
    <row r="80935" s="8" customFormat="1" x14ac:dyDescent="0.35"/>
    <row r="80936" s="8" customFormat="1" x14ac:dyDescent="0.35"/>
    <row r="80937" s="8" customFormat="1" x14ac:dyDescent="0.35"/>
    <row r="80938" s="8" customFormat="1" x14ac:dyDescent="0.35"/>
    <row r="80939" s="8" customFormat="1" x14ac:dyDescent="0.35"/>
    <row r="80940" s="8" customFormat="1" x14ac:dyDescent="0.35"/>
    <row r="80941" s="8" customFormat="1" x14ac:dyDescent="0.35"/>
    <row r="80942" s="8" customFormat="1" x14ac:dyDescent="0.35"/>
    <row r="80943" s="8" customFormat="1" x14ac:dyDescent="0.35"/>
    <row r="80944" s="8" customFormat="1" x14ac:dyDescent="0.35"/>
    <row r="80945" s="8" customFormat="1" x14ac:dyDescent="0.35"/>
    <row r="80946" s="8" customFormat="1" x14ac:dyDescent="0.35"/>
    <row r="80947" s="8" customFormat="1" x14ac:dyDescent="0.35"/>
    <row r="80948" s="8" customFormat="1" x14ac:dyDescent="0.35"/>
    <row r="80949" s="8" customFormat="1" x14ac:dyDescent="0.35"/>
    <row r="80950" s="8" customFormat="1" x14ac:dyDescent="0.35"/>
    <row r="80951" s="8" customFormat="1" x14ac:dyDescent="0.35"/>
    <row r="80952" s="8" customFormat="1" x14ac:dyDescent="0.35"/>
    <row r="80953" s="8" customFormat="1" x14ac:dyDescent="0.35"/>
    <row r="80954" s="8" customFormat="1" x14ac:dyDescent="0.35"/>
    <row r="80955" s="8" customFormat="1" x14ac:dyDescent="0.35"/>
    <row r="80956" s="8" customFormat="1" x14ac:dyDescent="0.35"/>
    <row r="80957" s="8" customFormat="1" x14ac:dyDescent="0.35"/>
    <row r="80958" s="8" customFormat="1" x14ac:dyDescent="0.35"/>
    <row r="80959" s="8" customFormat="1" x14ac:dyDescent="0.35"/>
    <row r="80960" s="8" customFormat="1" x14ac:dyDescent="0.35"/>
    <row r="80961" s="8" customFormat="1" x14ac:dyDescent="0.35"/>
    <row r="80962" s="8" customFormat="1" x14ac:dyDescent="0.35"/>
    <row r="80963" s="8" customFormat="1" x14ac:dyDescent="0.35"/>
    <row r="80964" s="8" customFormat="1" x14ac:dyDescent="0.35"/>
    <row r="80965" s="8" customFormat="1" x14ac:dyDescent="0.35"/>
    <row r="80966" s="8" customFormat="1" x14ac:dyDescent="0.35"/>
    <row r="80967" s="8" customFormat="1" x14ac:dyDescent="0.35"/>
    <row r="80968" s="8" customFormat="1" x14ac:dyDescent="0.35"/>
    <row r="80969" s="8" customFormat="1" x14ac:dyDescent="0.35"/>
    <row r="80970" s="8" customFormat="1" x14ac:dyDescent="0.35"/>
    <row r="80971" s="8" customFormat="1" x14ac:dyDescent="0.35"/>
    <row r="80972" s="8" customFormat="1" x14ac:dyDescent="0.35"/>
    <row r="80973" s="8" customFormat="1" x14ac:dyDescent="0.35"/>
    <row r="80974" s="8" customFormat="1" x14ac:dyDescent="0.35"/>
    <row r="80975" s="8" customFormat="1" x14ac:dyDescent="0.35"/>
    <row r="80976" s="8" customFormat="1" x14ac:dyDescent="0.35"/>
    <row r="80977" s="8" customFormat="1" x14ac:dyDescent="0.35"/>
    <row r="80978" s="8" customFormat="1" x14ac:dyDescent="0.35"/>
    <row r="80979" s="8" customFormat="1" x14ac:dyDescent="0.35"/>
    <row r="80980" s="8" customFormat="1" x14ac:dyDescent="0.35"/>
    <row r="80981" s="8" customFormat="1" x14ac:dyDescent="0.35"/>
    <row r="80982" s="8" customFormat="1" x14ac:dyDescent="0.35"/>
    <row r="80983" s="8" customFormat="1" x14ac:dyDescent="0.35"/>
    <row r="80984" s="8" customFormat="1" x14ac:dyDescent="0.35"/>
    <row r="80985" s="8" customFormat="1" x14ac:dyDescent="0.35"/>
    <row r="80986" s="8" customFormat="1" x14ac:dyDescent="0.35"/>
    <row r="80987" s="8" customFormat="1" x14ac:dyDescent="0.35"/>
    <row r="80988" s="8" customFormat="1" x14ac:dyDescent="0.35"/>
    <row r="80989" s="8" customFormat="1" x14ac:dyDescent="0.35"/>
    <row r="80990" s="8" customFormat="1" x14ac:dyDescent="0.35"/>
    <row r="80991" s="8" customFormat="1" x14ac:dyDescent="0.35"/>
    <row r="80992" s="8" customFormat="1" x14ac:dyDescent="0.35"/>
    <row r="80993" s="8" customFormat="1" x14ac:dyDescent="0.35"/>
    <row r="80994" s="8" customFormat="1" x14ac:dyDescent="0.35"/>
    <row r="80995" s="8" customFormat="1" x14ac:dyDescent="0.35"/>
    <row r="80996" s="8" customFormat="1" x14ac:dyDescent="0.35"/>
    <row r="80997" s="8" customFormat="1" x14ac:dyDescent="0.35"/>
    <row r="80998" s="8" customFormat="1" x14ac:dyDescent="0.35"/>
    <row r="80999" s="8" customFormat="1" x14ac:dyDescent="0.35"/>
    <row r="81000" s="8" customFormat="1" x14ac:dyDescent="0.35"/>
    <row r="81001" s="8" customFormat="1" x14ac:dyDescent="0.35"/>
    <row r="81002" s="8" customFormat="1" x14ac:dyDescent="0.35"/>
    <row r="81003" s="8" customFormat="1" x14ac:dyDescent="0.35"/>
    <row r="81004" s="8" customFormat="1" x14ac:dyDescent="0.35"/>
    <row r="81005" s="8" customFormat="1" x14ac:dyDescent="0.35"/>
    <row r="81006" s="8" customFormat="1" x14ac:dyDescent="0.35"/>
    <row r="81007" s="8" customFormat="1" x14ac:dyDescent="0.35"/>
    <row r="81008" s="8" customFormat="1" x14ac:dyDescent="0.35"/>
    <row r="81009" s="8" customFormat="1" x14ac:dyDescent="0.35"/>
    <row r="81010" s="8" customFormat="1" x14ac:dyDescent="0.35"/>
    <row r="81011" s="8" customFormat="1" x14ac:dyDescent="0.35"/>
    <row r="81012" s="8" customFormat="1" x14ac:dyDescent="0.35"/>
    <row r="81013" s="8" customFormat="1" x14ac:dyDescent="0.35"/>
    <row r="81014" s="8" customFormat="1" x14ac:dyDescent="0.35"/>
    <row r="81015" s="8" customFormat="1" x14ac:dyDescent="0.35"/>
    <row r="81016" s="8" customFormat="1" x14ac:dyDescent="0.35"/>
    <row r="81017" s="8" customFormat="1" x14ac:dyDescent="0.35"/>
    <row r="81018" s="8" customFormat="1" x14ac:dyDescent="0.35"/>
    <row r="81019" s="8" customFormat="1" x14ac:dyDescent="0.35"/>
    <row r="81020" s="8" customFormat="1" x14ac:dyDescent="0.35"/>
    <row r="81021" s="8" customFormat="1" x14ac:dyDescent="0.35"/>
    <row r="81022" s="8" customFormat="1" x14ac:dyDescent="0.35"/>
    <row r="81023" s="8" customFormat="1" x14ac:dyDescent="0.35"/>
    <row r="81024" s="8" customFormat="1" x14ac:dyDescent="0.35"/>
    <row r="81025" s="8" customFormat="1" x14ac:dyDescent="0.35"/>
    <row r="81026" s="8" customFormat="1" x14ac:dyDescent="0.35"/>
    <row r="81027" s="8" customFormat="1" x14ac:dyDescent="0.35"/>
    <row r="81028" s="8" customFormat="1" x14ac:dyDescent="0.35"/>
    <row r="81029" s="8" customFormat="1" x14ac:dyDescent="0.35"/>
    <row r="81030" s="8" customFormat="1" x14ac:dyDescent="0.35"/>
    <row r="81031" s="8" customFormat="1" x14ac:dyDescent="0.35"/>
    <row r="81032" s="8" customFormat="1" x14ac:dyDescent="0.35"/>
    <row r="81033" s="8" customFormat="1" x14ac:dyDescent="0.35"/>
    <row r="81034" s="8" customFormat="1" x14ac:dyDescent="0.35"/>
    <row r="81035" s="8" customFormat="1" x14ac:dyDescent="0.35"/>
    <row r="81036" s="8" customFormat="1" x14ac:dyDescent="0.35"/>
    <row r="81037" s="8" customFormat="1" x14ac:dyDescent="0.35"/>
    <row r="81038" s="8" customFormat="1" x14ac:dyDescent="0.35"/>
    <row r="81039" s="8" customFormat="1" x14ac:dyDescent="0.35"/>
    <row r="81040" s="8" customFormat="1" x14ac:dyDescent="0.35"/>
    <row r="81041" s="8" customFormat="1" x14ac:dyDescent="0.35"/>
    <row r="81042" s="8" customFormat="1" x14ac:dyDescent="0.35"/>
    <row r="81043" s="8" customFormat="1" x14ac:dyDescent="0.35"/>
    <row r="81044" s="8" customFormat="1" x14ac:dyDescent="0.35"/>
    <row r="81045" s="8" customFormat="1" x14ac:dyDescent="0.35"/>
    <row r="81046" s="8" customFormat="1" x14ac:dyDescent="0.35"/>
    <row r="81047" s="8" customFormat="1" x14ac:dyDescent="0.35"/>
    <row r="81048" s="8" customFormat="1" x14ac:dyDescent="0.35"/>
    <row r="81049" s="8" customFormat="1" x14ac:dyDescent="0.35"/>
    <row r="81050" s="8" customFormat="1" x14ac:dyDescent="0.35"/>
    <row r="81051" s="8" customFormat="1" x14ac:dyDescent="0.35"/>
    <row r="81052" s="8" customFormat="1" x14ac:dyDescent="0.35"/>
    <row r="81053" s="8" customFormat="1" x14ac:dyDescent="0.35"/>
    <row r="81054" s="8" customFormat="1" x14ac:dyDescent="0.35"/>
    <row r="81055" s="8" customFormat="1" x14ac:dyDescent="0.35"/>
    <row r="81056" s="8" customFormat="1" x14ac:dyDescent="0.35"/>
    <row r="81057" s="8" customFormat="1" x14ac:dyDescent="0.35"/>
    <row r="81058" s="8" customFormat="1" x14ac:dyDescent="0.35"/>
    <row r="81059" s="8" customFormat="1" x14ac:dyDescent="0.35"/>
    <row r="81060" s="8" customFormat="1" x14ac:dyDescent="0.35"/>
    <row r="81061" s="8" customFormat="1" x14ac:dyDescent="0.35"/>
    <row r="81062" s="8" customFormat="1" x14ac:dyDescent="0.35"/>
    <row r="81063" s="8" customFormat="1" x14ac:dyDescent="0.35"/>
    <row r="81064" s="8" customFormat="1" x14ac:dyDescent="0.35"/>
    <row r="81065" s="8" customFormat="1" x14ac:dyDescent="0.35"/>
    <row r="81066" s="8" customFormat="1" x14ac:dyDescent="0.35"/>
    <row r="81067" s="8" customFormat="1" x14ac:dyDescent="0.35"/>
    <row r="81068" s="8" customFormat="1" x14ac:dyDescent="0.35"/>
    <row r="81069" s="8" customFormat="1" x14ac:dyDescent="0.35"/>
    <row r="81070" s="8" customFormat="1" x14ac:dyDescent="0.35"/>
    <row r="81071" s="8" customFormat="1" x14ac:dyDescent="0.35"/>
    <row r="81072" s="8" customFormat="1" x14ac:dyDescent="0.35"/>
    <row r="81073" s="8" customFormat="1" x14ac:dyDescent="0.35"/>
    <row r="81074" s="8" customFormat="1" x14ac:dyDescent="0.35"/>
    <row r="81075" s="8" customFormat="1" x14ac:dyDescent="0.35"/>
    <row r="81076" s="8" customFormat="1" x14ac:dyDescent="0.35"/>
    <row r="81077" s="8" customFormat="1" x14ac:dyDescent="0.35"/>
    <row r="81078" s="8" customFormat="1" x14ac:dyDescent="0.35"/>
    <row r="81079" s="8" customFormat="1" x14ac:dyDescent="0.35"/>
    <row r="81080" s="8" customFormat="1" x14ac:dyDescent="0.35"/>
    <row r="81081" s="8" customFormat="1" x14ac:dyDescent="0.35"/>
    <row r="81082" s="8" customFormat="1" x14ac:dyDescent="0.35"/>
    <row r="81083" s="8" customFormat="1" x14ac:dyDescent="0.35"/>
    <row r="81084" s="8" customFormat="1" x14ac:dyDescent="0.35"/>
    <row r="81085" s="8" customFormat="1" x14ac:dyDescent="0.35"/>
    <row r="81086" s="8" customFormat="1" x14ac:dyDescent="0.35"/>
    <row r="81087" s="8" customFormat="1" x14ac:dyDescent="0.35"/>
    <row r="81088" s="8" customFormat="1" x14ac:dyDescent="0.35"/>
    <row r="81089" s="8" customFormat="1" x14ac:dyDescent="0.35"/>
    <row r="81090" s="8" customFormat="1" x14ac:dyDescent="0.35"/>
    <row r="81091" s="8" customFormat="1" x14ac:dyDescent="0.35"/>
    <row r="81092" s="8" customFormat="1" x14ac:dyDescent="0.35"/>
    <row r="81093" s="8" customFormat="1" x14ac:dyDescent="0.35"/>
    <row r="81094" s="8" customFormat="1" x14ac:dyDescent="0.35"/>
    <row r="81095" s="8" customFormat="1" x14ac:dyDescent="0.35"/>
    <row r="81096" s="8" customFormat="1" x14ac:dyDescent="0.35"/>
    <row r="81097" s="8" customFormat="1" x14ac:dyDescent="0.35"/>
    <row r="81098" s="8" customFormat="1" x14ac:dyDescent="0.35"/>
    <row r="81099" s="8" customFormat="1" x14ac:dyDescent="0.35"/>
    <row r="81100" s="8" customFormat="1" x14ac:dyDescent="0.35"/>
    <row r="81101" s="8" customFormat="1" x14ac:dyDescent="0.35"/>
    <row r="81102" s="8" customFormat="1" x14ac:dyDescent="0.35"/>
    <row r="81103" s="8" customFormat="1" x14ac:dyDescent="0.35"/>
    <row r="81104" s="8" customFormat="1" x14ac:dyDescent="0.35"/>
    <row r="81105" s="8" customFormat="1" x14ac:dyDescent="0.35"/>
    <row r="81106" s="8" customFormat="1" x14ac:dyDescent="0.35"/>
    <row r="81107" s="8" customFormat="1" x14ac:dyDescent="0.35"/>
    <row r="81108" s="8" customFormat="1" x14ac:dyDescent="0.35"/>
    <row r="81109" s="8" customFormat="1" x14ac:dyDescent="0.35"/>
    <row r="81110" s="8" customFormat="1" x14ac:dyDescent="0.35"/>
    <row r="81111" s="8" customFormat="1" x14ac:dyDescent="0.35"/>
    <row r="81112" s="8" customFormat="1" x14ac:dyDescent="0.35"/>
    <row r="81113" s="8" customFormat="1" x14ac:dyDescent="0.35"/>
    <row r="81114" s="8" customFormat="1" x14ac:dyDescent="0.35"/>
    <row r="81115" s="8" customFormat="1" x14ac:dyDescent="0.35"/>
    <row r="81116" s="8" customFormat="1" x14ac:dyDescent="0.35"/>
    <row r="81117" s="8" customFormat="1" x14ac:dyDescent="0.35"/>
    <row r="81118" s="8" customFormat="1" x14ac:dyDescent="0.35"/>
    <row r="81119" s="8" customFormat="1" x14ac:dyDescent="0.35"/>
    <row r="81120" s="8" customFormat="1" x14ac:dyDescent="0.35"/>
    <row r="81121" s="8" customFormat="1" x14ac:dyDescent="0.35"/>
    <row r="81122" s="8" customFormat="1" x14ac:dyDescent="0.35"/>
    <row r="81123" s="8" customFormat="1" x14ac:dyDescent="0.35"/>
    <row r="81124" s="8" customFormat="1" x14ac:dyDescent="0.35"/>
    <row r="81125" s="8" customFormat="1" x14ac:dyDescent="0.35"/>
    <row r="81126" s="8" customFormat="1" x14ac:dyDescent="0.35"/>
    <row r="81127" s="8" customFormat="1" x14ac:dyDescent="0.35"/>
    <row r="81128" s="8" customFormat="1" x14ac:dyDescent="0.35"/>
    <row r="81129" s="8" customFormat="1" x14ac:dyDescent="0.35"/>
    <row r="81130" s="8" customFormat="1" x14ac:dyDescent="0.35"/>
    <row r="81131" s="8" customFormat="1" x14ac:dyDescent="0.35"/>
    <row r="81132" s="8" customFormat="1" x14ac:dyDescent="0.35"/>
    <row r="81133" s="8" customFormat="1" x14ac:dyDescent="0.35"/>
    <row r="81134" s="8" customFormat="1" x14ac:dyDescent="0.35"/>
    <row r="81135" s="8" customFormat="1" x14ac:dyDescent="0.35"/>
    <row r="81136" s="8" customFormat="1" x14ac:dyDescent="0.35"/>
    <row r="81137" s="8" customFormat="1" x14ac:dyDescent="0.35"/>
    <row r="81138" s="8" customFormat="1" x14ac:dyDescent="0.35"/>
    <row r="81139" s="8" customFormat="1" x14ac:dyDescent="0.35"/>
    <row r="81140" s="8" customFormat="1" x14ac:dyDescent="0.35"/>
    <row r="81141" s="8" customFormat="1" x14ac:dyDescent="0.35"/>
    <row r="81142" s="8" customFormat="1" x14ac:dyDescent="0.35"/>
    <row r="81143" s="8" customFormat="1" x14ac:dyDescent="0.35"/>
    <row r="81144" s="8" customFormat="1" x14ac:dyDescent="0.35"/>
    <row r="81145" s="8" customFormat="1" x14ac:dyDescent="0.35"/>
    <row r="81146" s="8" customFormat="1" x14ac:dyDescent="0.35"/>
    <row r="81147" s="8" customFormat="1" x14ac:dyDescent="0.35"/>
    <row r="81148" s="8" customFormat="1" x14ac:dyDescent="0.35"/>
    <row r="81149" s="8" customFormat="1" x14ac:dyDescent="0.35"/>
    <row r="81150" s="8" customFormat="1" x14ac:dyDescent="0.35"/>
    <row r="81151" s="8" customFormat="1" x14ac:dyDescent="0.35"/>
    <row r="81152" s="8" customFormat="1" x14ac:dyDescent="0.35"/>
    <row r="81153" s="8" customFormat="1" x14ac:dyDescent="0.35"/>
    <row r="81154" s="8" customFormat="1" x14ac:dyDescent="0.35"/>
    <row r="81155" s="8" customFormat="1" x14ac:dyDescent="0.35"/>
    <row r="81156" s="8" customFormat="1" x14ac:dyDescent="0.35"/>
    <row r="81157" s="8" customFormat="1" x14ac:dyDescent="0.35"/>
    <row r="81158" s="8" customFormat="1" x14ac:dyDescent="0.35"/>
    <row r="81159" s="8" customFormat="1" x14ac:dyDescent="0.35"/>
    <row r="81160" s="8" customFormat="1" x14ac:dyDescent="0.35"/>
    <row r="81161" s="8" customFormat="1" x14ac:dyDescent="0.35"/>
    <row r="81162" s="8" customFormat="1" x14ac:dyDescent="0.35"/>
    <row r="81163" s="8" customFormat="1" x14ac:dyDescent="0.35"/>
    <row r="81164" s="8" customFormat="1" x14ac:dyDescent="0.35"/>
    <row r="81165" s="8" customFormat="1" x14ac:dyDescent="0.35"/>
    <row r="81166" s="8" customFormat="1" x14ac:dyDescent="0.35"/>
    <row r="81167" s="8" customFormat="1" x14ac:dyDescent="0.35"/>
    <row r="81168" s="8" customFormat="1" x14ac:dyDescent="0.35"/>
    <row r="81169" s="8" customFormat="1" x14ac:dyDescent="0.35"/>
    <row r="81170" s="8" customFormat="1" x14ac:dyDescent="0.35"/>
    <row r="81171" s="8" customFormat="1" x14ac:dyDescent="0.35"/>
    <row r="81172" s="8" customFormat="1" x14ac:dyDescent="0.35"/>
    <row r="81173" s="8" customFormat="1" x14ac:dyDescent="0.35"/>
    <row r="81174" s="8" customFormat="1" x14ac:dyDescent="0.35"/>
    <row r="81175" s="8" customFormat="1" x14ac:dyDescent="0.35"/>
    <row r="81176" s="8" customFormat="1" x14ac:dyDescent="0.35"/>
    <row r="81177" s="8" customFormat="1" x14ac:dyDescent="0.35"/>
    <row r="81178" s="8" customFormat="1" x14ac:dyDescent="0.35"/>
    <row r="81179" s="8" customFormat="1" x14ac:dyDescent="0.35"/>
    <row r="81180" s="8" customFormat="1" x14ac:dyDescent="0.35"/>
    <row r="81181" s="8" customFormat="1" x14ac:dyDescent="0.35"/>
    <row r="81182" s="8" customFormat="1" x14ac:dyDescent="0.35"/>
    <row r="81183" s="8" customFormat="1" x14ac:dyDescent="0.35"/>
    <row r="81184" s="8" customFormat="1" x14ac:dyDescent="0.35"/>
    <row r="81185" s="8" customFormat="1" x14ac:dyDescent="0.35"/>
    <row r="81186" s="8" customFormat="1" x14ac:dyDescent="0.35"/>
    <row r="81187" s="8" customFormat="1" x14ac:dyDescent="0.35"/>
    <row r="81188" s="8" customFormat="1" x14ac:dyDescent="0.35"/>
    <row r="81189" s="8" customFormat="1" x14ac:dyDescent="0.35"/>
    <row r="81190" s="8" customFormat="1" x14ac:dyDescent="0.35"/>
    <row r="81191" s="8" customFormat="1" x14ac:dyDescent="0.35"/>
    <row r="81192" s="8" customFormat="1" x14ac:dyDescent="0.35"/>
    <row r="81193" s="8" customFormat="1" x14ac:dyDescent="0.35"/>
    <row r="81194" s="8" customFormat="1" x14ac:dyDescent="0.35"/>
    <row r="81195" s="8" customFormat="1" x14ac:dyDescent="0.35"/>
    <row r="81196" s="8" customFormat="1" x14ac:dyDescent="0.35"/>
    <row r="81197" s="8" customFormat="1" x14ac:dyDescent="0.35"/>
    <row r="81198" s="8" customFormat="1" x14ac:dyDescent="0.35"/>
    <row r="81199" s="8" customFormat="1" x14ac:dyDescent="0.35"/>
    <row r="81200" s="8" customFormat="1" x14ac:dyDescent="0.35"/>
    <row r="81201" s="8" customFormat="1" x14ac:dyDescent="0.35"/>
    <row r="81202" s="8" customFormat="1" x14ac:dyDescent="0.35"/>
    <row r="81203" s="8" customFormat="1" x14ac:dyDescent="0.35"/>
    <row r="81204" s="8" customFormat="1" x14ac:dyDescent="0.35"/>
    <row r="81205" s="8" customFormat="1" x14ac:dyDescent="0.35"/>
    <row r="81206" s="8" customFormat="1" x14ac:dyDescent="0.35"/>
    <row r="81207" s="8" customFormat="1" x14ac:dyDescent="0.35"/>
    <row r="81208" s="8" customFormat="1" x14ac:dyDescent="0.35"/>
    <row r="81209" s="8" customFormat="1" x14ac:dyDescent="0.35"/>
    <row r="81210" s="8" customFormat="1" x14ac:dyDescent="0.35"/>
    <row r="81211" s="8" customFormat="1" x14ac:dyDescent="0.35"/>
    <row r="81212" s="8" customFormat="1" x14ac:dyDescent="0.35"/>
    <row r="81213" s="8" customFormat="1" x14ac:dyDescent="0.35"/>
    <row r="81214" s="8" customFormat="1" x14ac:dyDescent="0.35"/>
    <row r="81215" s="8" customFormat="1" x14ac:dyDescent="0.35"/>
    <row r="81216" s="8" customFormat="1" x14ac:dyDescent="0.35"/>
    <row r="81217" s="8" customFormat="1" x14ac:dyDescent="0.35"/>
    <row r="81218" s="8" customFormat="1" x14ac:dyDescent="0.35"/>
    <row r="81219" s="8" customFormat="1" x14ac:dyDescent="0.35"/>
    <row r="81220" s="8" customFormat="1" x14ac:dyDescent="0.35"/>
    <row r="81221" s="8" customFormat="1" x14ac:dyDescent="0.35"/>
    <row r="81222" s="8" customFormat="1" x14ac:dyDescent="0.35"/>
    <row r="81223" s="8" customFormat="1" x14ac:dyDescent="0.35"/>
    <row r="81224" s="8" customFormat="1" x14ac:dyDescent="0.35"/>
    <row r="81225" s="8" customFormat="1" x14ac:dyDescent="0.35"/>
    <row r="81226" s="8" customFormat="1" x14ac:dyDescent="0.35"/>
    <row r="81227" s="8" customFormat="1" x14ac:dyDescent="0.35"/>
    <row r="81228" s="8" customFormat="1" x14ac:dyDescent="0.35"/>
    <row r="81229" s="8" customFormat="1" x14ac:dyDescent="0.35"/>
    <row r="81230" s="8" customFormat="1" x14ac:dyDescent="0.35"/>
    <row r="81231" s="8" customFormat="1" x14ac:dyDescent="0.35"/>
    <row r="81232" s="8" customFormat="1" x14ac:dyDescent="0.35"/>
    <row r="81233" s="8" customFormat="1" x14ac:dyDescent="0.35"/>
    <row r="81234" s="8" customFormat="1" x14ac:dyDescent="0.35"/>
    <row r="81235" s="8" customFormat="1" x14ac:dyDescent="0.35"/>
    <row r="81236" s="8" customFormat="1" x14ac:dyDescent="0.35"/>
    <row r="81237" s="8" customFormat="1" x14ac:dyDescent="0.35"/>
    <row r="81238" s="8" customFormat="1" x14ac:dyDescent="0.35"/>
    <row r="81239" s="8" customFormat="1" x14ac:dyDescent="0.35"/>
    <row r="81240" s="8" customFormat="1" x14ac:dyDescent="0.35"/>
    <row r="81241" s="8" customFormat="1" x14ac:dyDescent="0.35"/>
    <row r="81242" s="8" customFormat="1" x14ac:dyDescent="0.35"/>
    <row r="81243" s="8" customFormat="1" x14ac:dyDescent="0.35"/>
    <row r="81244" s="8" customFormat="1" x14ac:dyDescent="0.35"/>
    <row r="81245" s="8" customFormat="1" x14ac:dyDescent="0.35"/>
    <row r="81246" s="8" customFormat="1" x14ac:dyDescent="0.35"/>
    <row r="81247" s="8" customFormat="1" x14ac:dyDescent="0.35"/>
    <row r="81248" s="8" customFormat="1" x14ac:dyDescent="0.35"/>
    <row r="81249" s="8" customFormat="1" x14ac:dyDescent="0.35"/>
    <row r="81250" s="8" customFormat="1" x14ac:dyDescent="0.35"/>
    <row r="81251" s="8" customFormat="1" x14ac:dyDescent="0.35"/>
    <row r="81252" s="8" customFormat="1" x14ac:dyDescent="0.35"/>
    <row r="81253" s="8" customFormat="1" x14ac:dyDescent="0.35"/>
    <row r="81254" s="8" customFormat="1" x14ac:dyDescent="0.35"/>
    <row r="81255" s="8" customFormat="1" x14ac:dyDescent="0.35"/>
    <row r="81256" s="8" customFormat="1" x14ac:dyDescent="0.35"/>
    <row r="81257" s="8" customFormat="1" x14ac:dyDescent="0.35"/>
    <row r="81258" s="8" customFormat="1" x14ac:dyDescent="0.35"/>
    <row r="81259" s="8" customFormat="1" x14ac:dyDescent="0.35"/>
    <row r="81260" s="8" customFormat="1" x14ac:dyDescent="0.35"/>
    <row r="81261" s="8" customFormat="1" x14ac:dyDescent="0.35"/>
    <row r="81262" s="8" customFormat="1" x14ac:dyDescent="0.35"/>
    <row r="81263" s="8" customFormat="1" x14ac:dyDescent="0.35"/>
    <row r="81264" s="8" customFormat="1" x14ac:dyDescent="0.35"/>
    <row r="81265" s="8" customFormat="1" x14ac:dyDescent="0.35"/>
    <row r="81266" s="8" customFormat="1" x14ac:dyDescent="0.35"/>
    <row r="81267" s="8" customFormat="1" x14ac:dyDescent="0.35"/>
    <row r="81268" s="8" customFormat="1" x14ac:dyDescent="0.35"/>
    <row r="81269" s="8" customFormat="1" x14ac:dyDescent="0.35"/>
    <row r="81270" s="8" customFormat="1" x14ac:dyDescent="0.35"/>
    <row r="81271" s="8" customFormat="1" x14ac:dyDescent="0.35"/>
    <row r="81272" s="8" customFormat="1" x14ac:dyDescent="0.35"/>
    <row r="81273" s="8" customFormat="1" x14ac:dyDescent="0.35"/>
    <row r="81274" s="8" customFormat="1" x14ac:dyDescent="0.35"/>
    <row r="81275" s="8" customFormat="1" x14ac:dyDescent="0.35"/>
    <row r="81276" s="8" customFormat="1" x14ac:dyDescent="0.35"/>
    <row r="81277" s="8" customFormat="1" x14ac:dyDescent="0.35"/>
    <row r="81278" s="8" customFormat="1" x14ac:dyDescent="0.35"/>
    <row r="81279" s="8" customFormat="1" x14ac:dyDescent="0.35"/>
    <row r="81280" s="8" customFormat="1" x14ac:dyDescent="0.35"/>
    <row r="81281" s="8" customFormat="1" x14ac:dyDescent="0.35"/>
    <row r="81282" s="8" customFormat="1" x14ac:dyDescent="0.35"/>
    <row r="81283" s="8" customFormat="1" x14ac:dyDescent="0.35"/>
    <row r="81284" s="8" customFormat="1" x14ac:dyDescent="0.35"/>
    <row r="81285" s="8" customFormat="1" x14ac:dyDescent="0.35"/>
    <row r="81286" s="8" customFormat="1" x14ac:dyDescent="0.35"/>
    <row r="81287" s="8" customFormat="1" x14ac:dyDescent="0.35"/>
    <row r="81288" s="8" customFormat="1" x14ac:dyDescent="0.35"/>
    <row r="81289" s="8" customFormat="1" x14ac:dyDescent="0.35"/>
    <row r="81290" s="8" customFormat="1" x14ac:dyDescent="0.35"/>
    <row r="81291" s="8" customFormat="1" x14ac:dyDescent="0.35"/>
    <row r="81292" s="8" customFormat="1" x14ac:dyDescent="0.35"/>
    <row r="81293" s="8" customFormat="1" x14ac:dyDescent="0.35"/>
    <row r="81294" s="8" customFormat="1" x14ac:dyDescent="0.35"/>
    <row r="81295" s="8" customFormat="1" x14ac:dyDescent="0.35"/>
    <row r="81296" s="8" customFormat="1" x14ac:dyDescent="0.35"/>
    <row r="81297" s="8" customFormat="1" x14ac:dyDescent="0.35"/>
    <row r="81298" s="8" customFormat="1" x14ac:dyDescent="0.35"/>
    <row r="81299" s="8" customFormat="1" x14ac:dyDescent="0.35"/>
    <row r="81300" s="8" customFormat="1" x14ac:dyDescent="0.35"/>
    <row r="81301" s="8" customFormat="1" x14ac:dyDescent="0.35"/>
    <row r="81302" s="8" customFormat="1" x14ac:dyDescent="0.35"/>
    <row r="81303" s="8" customFormat="1" x14ac:dyDescent="0.35"/>
    <row r="81304" s="8" customFormat="1" x14ac:dyDescent="0.35"/>
    <row r="81305" s="8" customFormat="1" x14ac:dyDescent="0.35"/>
    <row r="81306" s="8" customFormat="1" x14ac:dyDescent="0.35"/>
    <row r="81307" s="8" customFormat="1" x14ac:dyDescent="0.35"/>
    <row r="81308" s="8" customFormat="1" x14ac:dyDescent="0.35"/>
    <row r="81309" s="8" customFormat="1" x14ac:dyDescent="0.35"/>
    <row r="81310" s="8" customFormat="1" x14ac:dyDescent="0.35"/>
    <row r="81311" s="8" customFormat="1" x14ac:dyDescent="0.35"/>
    <row r="81312" s="8" customFormat="1" x14ac:dyDescent="0.35"/>
    <row r="81313" s="8" customFormat="1" x14ac:dyDescent="0.35"/>
    <row r="81314" s="8" customFormat="1" x14ac:dyDescent="0.35"/>
    <row r="81315" s="8" customFormat="1" x14ac:dyDescent="0.35"/>
    <row r="81316" s="8" customFormat="1" x14ac:dyDescent="0.35"/>
    <row r="81317" s="8" customFormat="1" x14ac:dyDescent="0.35"/>
    <row r="81318" s="8" customFormat="1" x14ac:dyDescent="0.35"/>
    <row r="81319" s="8" customFormat="1" x14ac:dyDescent="0.35"/>
    <row r="81320" s="8" customFormat="1" x14ac:dyDescent="0.35"/>
    <row r="81321" s="8" customFormat="1" x14ac:dyDescent="0.35"/>
    <row r="81322" s="8" customFormat="1" x14ac:dyDescent="0.35"/>
    <row r="81323" s="8" customFormat="1" x14ac:dyDescent="0.35"/>
    <row r="81324" s="8" customFormat="1" x14ac:dyDescent="0.35"/>
    <row r="81325" s="8" customFormat="1" x14ac:dyDescent="0.35"/>
    <row r="81326" s="8" customFormat="1" x14ac:dyDescent="0.35"/>
    <row r="81327" s="8" customFormat="1" x14ac:dyDescent="0.35"/>
    <row r="81328" s="8" customFormat="1" x14ac:dyDescent="0.35"/>
    <row r="81329" s="8" customFormat="1" x14ac:dyDescent="0.35"/>
    <row r="81330" s="8" customFormat="1" x14ac:dyDescent="0.35"/>
    <row r="81331" s="8" customFormat="1" x14ac:dyDescent="0.35"/>
    <row r="81332" s="8" customFormat="1" x14ac:dyDescent="0.35"/>
    <row r="81333" s="8" customFormat="1" x14ac:dyDescent="0.35"/>
    <row r="81334" s="8" customFormat="1" x14ac:dyDescent="0.35"/>
    <row r="81335" s="8" customFormat="1" x14ac:dyDescent="0.35"/>
    <row r="81336" s="8" customFormat="1" x14ac:dyDescent="0.35"/>
    <row r="81337" s="8" customFormat="1" x14ac:dyDescent="0.35"/>
    <row r="81338" s="8" customFormat="1" x14ac:dyDescent="0.35"/>
    <row r="81339" s="8" customFormat="1" x14ac:dyDescent="0.35"/>
    <row r="81340" s="8" customFormat="1" x14ac:dyDescent="0.35"/>
    <row r="81341" s="8" customFormat="1" x14ac:dyDescent="0.35"/>
    <row r="81342" s="8" customFormat="1" x14ac:dyDescent="0.35"/>
    <row r="81343" s="8" customFormat="1" x14ac:dyDescent="0.35"/>
    <row r="81344" s="8" customFormat="1" x14ac:dyDescent="0.35"/>
    <row r="81345" s="8" customFormat="1" x14ac:dyDescent="0.35"/>
    <row r="81346" s="8" customFormat="1" x14ac:dyDescent="0.35"/>
    <row r="81347" s="8" customFormat="1" x14ac:dyDescent="0.35"/>
    <row r="81348" s="8" customFormat="1" x14ac:dyDescent="0.35"/>
    <row r="81349" s="8" customFormat="1" x14ac:dyDescent="0.35"/>
    <row r="81350" s="8" customFormat="1" x14ac:dyDescent="0.35"/>
    <row r="81351" s="8" customFormat="1" x14ac:dyDescent="0.35"/>
    <row r="81352" s="8" customFormat="1" x14ac:dyDescent="0.35"/>
    <row r="81353" s="8" customFormat="1" x14ac:dyDescent="0.35"/>
    <row r="81354" s="8" customFormat="1" x14ac:dyDescent="0.35"/>
    <row r="81355" s="8" customFormat="1" x14ac:dyDescent="0.35"/>
    <row r="81356" s="8" customFormat="1" x14ac:dyDescent="0.35"/>
    <row r="81357" s="8" customFormat="1" x14ac:dyDescent="0.35"/>
    <row r="81358" s="8" customFormat="1" x14ac:dyDescent="0.35"/>
    <row r="81359" s="8" customFormat="1" x14ac:dyDescent="0.35"/>
    <row r="81360" s="8" customFormat="1" x14ac:dyDescent="0.35"/>
    <row r="81361" s="8" customFormat="1" x14ac:dyDescent="0.35"/>
    <row r="81362" s="8" customFormat="1" x14ac:dyDescent="0.35"/>
    <row r="81363" s="8" customFormat="1" x14ac:dyDescent="0.35"/>
    <row r="81364" s="8" customFormat="1" x14ac:dyDescent="0.35"/>
    <row r="81365" s="8" customFormat="1" x14ac:dyDescent="0.35"/>
    <row r="81366" s="8" customFormat="1" x14ac:dyDescent="0.35"/>
    <row r="81367" s="8" customFormat="1" x14ac:dyDescent="0.35"/>
    <row r="81368" s="8" customFormat="1" x14ac:dyDescent="0.35"/>
    <row r="81369" s="8" customFormat="1" x14ac:dyDescent="0.35"/>
    <row r="81370" s="8" customFormat="1" x14ac:dyDescent="0.35"/>
    <row r="81371" s="8" customFormat="1" x14ac:dyDescent="0.35"/>
    <row r="81372" s="8" customFormat="1" x14ac:dyDescent="0.35"/>
    <row r="81373" s="8" customFormat="1" x14ac:dyDescent="0.35"/>
    <row r="81374" s="8" customFormat="1" x14ac:dyDescent="0.35"/>
    <row r="81375" s="8" customFormat="1" x14ac:dyDescent="0.35"/>
    <row r="81376" s="8" customFormat="1" x14ac:dyDescent="0.35"/>
    <row r="81377" s="8" customFormat="1" x14ac:dyDescent="0.35"/>
    <row r="81378" s="8" customFormat="1" x14ac:dyDescent="0.35"/>
    <row r="81379" s="8" customFormat="1" x14ac:dyDescent="0.35"/>
    <row r="81380" s="8" customFormat="1" x14ac:dyDescent="0.35"/>
    <row r="81381" s="8" customFormat="1" x14ac:dyDescent="0.35"/>
    <row r="81382" s="8" customFormat="1" x14ac:dyDescent="0.35"/>
    <row r="81383" s="8" customFormat="1" x14ac:dyDescent="0.35"/>
    <row r="81384" s="8" customFormat="1" x14ac:dyDescent="0.35"/>
    <row r="81385" s="8" customFormat="1" x14ac:dyDescent="0.35"/>
    <row r="81386" s="8" customFormat="1" x14ac:dyDescent="0.35"/>
    <row r="81387" s="8" customFormat="1" x14ac:dyDescent="0.35"/>
    <row r="81388" s="8" customFormat="1" x14ac:dyDescent="0.35"/>
    <row r="81389" s="8" customFormat="1" x14ac:dyDescent="0.35"/>
    <row r="81390" s="8" customFormat="1" x14ac:dyDescent="0.35"/>
    <row r="81391" s="8" customFormat="1" x14ac:dyDescent="0.35"/>
    <row r="81392" s="8" customFormat="1" x14ac:dyDescent="0.35"/>
    <row r="81393" s="8" customFormat="1" x14ac:dyDescent="0.35"/>
    <row r="81394" s="8" customFormat="1" x14ac:dyDescent="0.35"/>
    <row r="81395" s="8" customFormat="1" x14ac:dyDescent="0.35"/>
    <row r="81396" s="8" customFormat="1" x14ac:dyDescent="0.35"/>
    <row r="81397" s="8" customFormat="1" x14ac:dyDescent="0.35"/>
    <row r="81398" s="8" customFormat="1" x14ac:dyDescent="0.35"/>
    <row r="81399" s="8" customFormat="1" x14ac:dyDescent="0.35"/>
    <row r="81400" s="8" customFormat="1" x14ac:dyDescent="0.35"/>
    <row r="81401" s="8" customFormat="1" x14ac:dyDescent="0.35"/>
    <row r="81402" s="8" customFormat="1" x14ac:dyDescent="0.35"/>
    <row r="81403" s="8" customFormat="1" x14ac:dyDescent="0.35"/>
    <row r="81404" s="8" customFormat="1" x14ac:dyDescent="0.35"/>
    <row r="81405" s="8" customFormat="1" x14ac:dyDescent="0.35"/>
    <row r="81406" s="8" customFormat="1" x14ac:dyDescent="0.35"/>
    <row r="81407" s="8" customFormat="1" x14ac:dyDescent="0.35"/>
    <row r="81408" s="8" customFormat="1" x14ac:dyDescent="0.35"/>
    <row r="81409" s="8" customFormat="1" x14ac:dyDescent="0.35"/>
    <row r="81410" s="8" customFormat="1" x14ac:dyDescent="0.35"/>
    <row r="81411" s="8" customFormat="1" x14ac:dyDescent="0.35"/>
    <row r="81412" s="8" customFormat="1" x14ac:dyDescent="0.35"/>
    <row r="81413" s="8" customFormat="1" x14ac:dyDescent="0.35"/>
    <row r="81414" s="8" customFormat="1" x14ac:dyDescent="0.35"/>
    <row r="81415" s="8" customFormat="1" x14ac:dyDescent="0.35"/>
    <row r="81416" s="8" customFormat="1" x14ac:dyDescent="0.35"/>
    <row r="81417" s="8" customFormat="1" x14ac:dyDescent="0.35"/>
    <row r="81418" s="8" customFormat="1" x14ac:dyDescent="0.35"/>
    <row r="81419" s="8" customFormat="1" x14ac:dyDescent="0.35"/>
    <row r="81420" s="8" customFormat="1" x14ac:dyDescent="0.35"/>
    <row r="81421" s="8" customFormat="1" x14ac:dyDescent="0.35"/>
    <row r="81422" s="8" customFormat="1" x14ac:dyDescent="0.35"/>
    <row r="81423" s="8" customFormat="1" x14ac:dyDescent="0.35"/>
    <row r="81424" s="8" customFormat="1" x14ac:dyDescent="0.35"/>
    <row r="81425" s="8" customFormat="1" x14ac:dyDescent="0.35"/>
    <row r="81426" s="8" customFormat="1" x14ac:dyDescent="0.35"/>
    <row r="81427" s="8" customFormat="1" x14ac:dyDescent="0.35"/>
    <row r="81428" s="8" customFormat="1" x14ac:dyDescent="0.35"/>
    <row r="81429" s="8" customFormat="1" x14ac:dyDescent="0.35"/>
    <row r="81430" s="8" customFormat="1" x14ac:dyDescent="0.35"/>
    <row r="81431" s="8" customFormat="1" x14ac:dyDescent="0.35"/>
    <row r="81432" s="8" customFormat="1" x14ac:dyDescent="0.35"/>
    <row r="81433" s="8" customFormat="1" x14ac:dyDescent="0.35"/>
    <row r="81434" s="8" customFormat="1" x14ac:dyDescent="0.35"/>
    <row r="81435" s="8" customFormat="1" x14ac:dyDescent="0.35"/>
    <row r="81436" s="8" customFormat="1" x14ac:dyDescent="0.35"/>
    <row r="81437" s="8" customFormat="1" x14ac:dyDescent="0.35"/>
    <row r="81438" s="8" customFormat="1" x14ac:dyDescent="0.35"/>
    <row r="81439" s="8" customFormat="1" x14ac:dyDescent="0.35"/>
    <row r="81440" s="8" customFormat="1" x14ac:dyDescent="0.35"/>
    <row r="81441" s="8" customFormat="1" x14ac:dyDescent="0.35"/>
    <row r="81442" s="8" customFormat="1" x14ac:dyDescent="0.35"/>
    <row r="81443" s="8" customFormat="1" x14ac:dyDescent="0.35"/>
    <row r="81444" s="8" customFormat="1" x14ac:dyDescent="0.35"/>
    <row r="81445" s="8" customFormat="1" x14ac:dyDescent="0.35"/>
    <row r="81446" s="8" customFormat="1" x14ac:dyDescent="0.35"/>
    <row r="81447" s="8" customFormat="1" x14ac:dyDescent="0.35"/>
    <row r="81448" s="8" customFormat="1" x14ac:dyDescent="0.35"/>
    <row r="81449" s="8" customFormat="1" x14ac:dyDescent="0.35"/>
    <row r="81450" s="8" customFormat="1" x14ac:dyDescent="0.35"/>
    <row r="81451" s="8" customFormat="1" x14ac:dyDescent="0.35"/>
    <row r="81452" s="8" customFormat="1" x14ac:dyDescent="0.35"/>
    <row r="81453" s="8" customFormat="1" x14ac:dyDescent="0.35"/>
    <row r="81454" s="8" customFormat="1" x14ac:dyDescent="0.35"/>
    <row r="81455" s="8" customFormat="1" x14ac:dyDescent="0.35"/>
    <row r="81456" s="8" customFormat="1" x14ac:dyDescent="0.35"/>
    <row r="81457" s="8" customFormat="1" x14ac:dyDescent="0.35"/>
    <row r="81458" s="8" customFormat="1" x14ac:dyDescent="0.35"/>
    <row r="81459" s="8" customFormat="1" x14ac:dyDescent="0.35"/>
    <row r="81460" s="8" customFormat="1" x14ac:dyDescent="0.35"/>
    <row r="81461" s="8" customFormat="1" x14ac:dyDescent="0.35"/>
    <row r="81462" s="8" customFormat="1" x14ac:dyDescent="0.35"/>
    <row r="81463" s="8" customFormat="1" x14ac:dyDescent="0.35"/>
    <row r="81464" s="8" customFormat="1" x14ac:dyDescent="0.35"/>
    <row r="81465" s="8" customFormat="1" x14ac:dyDescent="0.35"/>
    <row r="81466" s="8" customFormat="1" x14ac:dyDescent="0.35"/>
    <row r="81467" s="8" customFormat="1" x14ac:dyDescent="0.35"/>
    <row r="81468" s="8" customFormat="1" x14ac:dyDescent="0.35"/>
    <row r="81469" s="8" customFormat="1" x14ac:dyDescent="0.35"/>
    <row r="81470" s="8" customFormat="1" x14ac:dyDescent="0.35"/>
    <row r="81471" s="8" customFormat="1" x14ac:dyDescent="0.35"/>
    <row r="81472" s="8" customFormat="1" x14ac:dyDescent="0.35"/>
    <row r="81473" s="8" customFormat="1" x14ac:dyDescent="0.35"/>
    <row r="81474" s="8" customFormat="1" x14ac:dyDescent="0.35"/>
    <row r="81475" s="8" customFormat="1" x14ac:dyDescent="0.35"/>
    <row r="81476" s="8" customFormat="1" x14ac:dyDescent="0.35"/>
    <row r="81477" s="8" customFormat="1" x14ac:dyDescent="0.35"/>
    <row r="81478" s="8" customFormat="1" x14ac:dyDescent="0.35"/>
    <row r="81479" s="8" customFormat="1" x14ac:dyDescent="0.35"/>
    <row r="81480" s="8" customFormat="1" x14ac:dyDescent="0.35"/>
    <row r="81481" s="8" customFormat="1" x14ac:dyDescent="0.35"/>
    <row r="81482" s="8" customFormat="1" x14ac:dyDescent="0.35"/>
    <row r="81483" s="8" customFormat="1" x14ac:dyDescent="0.35"/>
    <row r="81484" s="8" customFormat="1" x14ac:dyDescent="0.35"/>
    <row r="81485" s="8" customFormat="1" x14ac:dyDescent="0.35"/>
    <row r="81486" s="8" customFormat="1" x14ac:dyDescent="0.35"/>
    <row r="81487" s="8" customFormat="1" x14ac:dyDescent="0.35"/>
    <row r="81488" s="8" customFormat="1" x14ac:dyDescent="0.35"/>
    <row r="81489" s="8" customFormat="1" x14ac:dyDescent="0.35"/>
    <row r="81490" s="8" customFormat="1" x14ac:dyDescent="0.35"/>
    <row r="81491" s="8" customFormat="1" x14ac:dyDescent="0.35"/>
    <row r="81492" s="8" customFormat="1" x14ac:dyDescent="0.35"/>
    <row r="81493" s="8" customFormat="1" x14ac:dyDescent="0.35"/>
    <row r="81494" s="8" customFormat="1" x14ac:dyDescent="0.35"/>
    <row r="81495" s="8" customFormat="1" x14ac:dyDescent="0.35"/>
    <row r="81496" s="8" customFormat="1" x14ac:dyDescent="0.35"/>
    <row r="81497" s="8" customFormat="1" x14ac:dyDescent="0.35"/>
    <row r="81498" s="8" customFormat="1" x14ac:dyDescent="0.35"/>
    <row r="81499" s="8" customFormat="1" x14ac:dyDescent="0.35"/>
    <row r="81500" s="8" customFormat="1" x14ac:dyDescent="0.35"/>
    <row r="81501" s="8" customFormat="1" x14ac:dyDescent="0.35"/>
    <row r="81502" s="8" customFormat="1" x14ac:dyDescent="0.35"/>
    <row r="81503" s="8" customFormat="1" x14ac:dyDescent="0.35"/>
    <row r="81504" s="8" customFormat="1" x14ac:dyDescent="0.35"/>
    <row r="81505" s="8" customFormat="1" x14ac:dyDescent="0.35"/>
    <row r="81506" s="8" customFormat="1" x14ac:dyDescent="0.35"/>
    <row r="81507" s="8" customFormat="1" x14ac:dyDescent="0.35"/>
    <row r="81508" s="8" customFormat="1" x14ac:dyDescent="0.35"/>
    <row r="81509" s="8" customFormat="1" x14ac:dyDescent="0.35"/>
    <row r="81510" s="8" customFormat="1" x14ac:dyDescent="0.35"/>
    <row r="81511" s="8" customFormat="1" x14ac:dyDescent="0.35"/>
    <row r="81512" s="8" customFormat="1" x14ac:dyDescent="0.35"/>
    <row r="81513" s="8" customFormat="1" x14ac:dyDescent="0.35"/>
    <row r="81514" s="8" customFormat="1" x14ac:dyDescent="0.35"/>
    <row r="81515" s="8" customFormat="1" x14ac:dyDescent="0.35"/>
    <row r="81516" s="8" customFormat="1" x14ac:dyDescent="0.35"/>
    <row r="81517" s="8" customFormat="1" x14ac:dyDescent="0.35"/>
    <row r="81518" s="8" customFormat="1" x14ac:dyDescent="0.35"/>
    <row r="81519" s="8" customFormat="1" x14ac:dyDescent="0.35"/>
    <row r="81520" s="8" customFormat="1" x14ac:dyDescent="0.35"/>
    <row r="81521" s="8" customFormat="1" x14ac:dyDescent="0.35"/>
    <row r="81522" s="8" customFormat="1" x14ac:dyDescent="0.35"/>
    <row r="81523" s="8" customFormat="1" x14ac:dyDescent="0.35"/>
    <row r="81524" s="8" customFormat="1" x14ac:dyDescent="0.35"/>
    <row r="81525" s="8" customFormat="1" x14ac:dyDescent="0.35"/>
    <row r="81526" s="8" customFormat="1" x14ac:dyDescent="0.35"/>
    <row r="81527" s="8" customFormat="1" x14ac:dyDescent="0.35"/>
    <row r="81528" s="8" customFormat="1" x14ac:dyDescent="0.35"/>
    <row r="81529" s="8" customFormat="1" x14ac:dyDescent="0.35"/>
    <row r="81530" s="8" customFormat="1" x14ac:dyDescent="0.35"/>
    <row r="81531" s="8" customFormat="1" x14ac:dyDescent="0.35"/>
    <row r="81532" s="8" customFormat="1" x14ac:dyDescent="0.35"/>
    <row r="81533" s="8" customFormat="1" x14ac:dyDescent="0.35"/>
    <row r="81534" s="8" customFormat="1" x14ac:dyDescent="0.35"/>
    <row r="81535" s="8" customFormat="1" x14ac:dyDescent="0.35"/>
    <row r="81536" s="8" customFormat="1" x14ac:dyDescent="0.35"/>
    <row r="81537" s="8" customFormat="1" x14ac:dyDescent="0.35"/>
    <row r="81538" s="8" customFormat="1" x14ac:dyDescent="0.35"/>
    <row r="81539" s="8" customFormat="1" x14ac:dyDescent="0.35"/>
    <row r="81540" s="8" customFormat="1" x14ac:dyDescent="0.35"/>
    <row r="81541" s="8" customFormat="1" x14ac:dyDescent="0.35"/>
    <row r="81542" s="8" customFormat="1" x14ac:dyDescent="0.35"/>
    <row r="81543" s="8" customFormat="1" x14ac:dyDescent="0.35"/>
    <row r="81544" s="8" customFormat="1" x14ac:dyDescent="0.35"/>
    <row r="81545" s="8" customFormat="1" x14ac:dyDescent="0.35"/>
    <row r="81546" s="8" customFormat="1" x14ac:dyDescent="0.35"/>
    <row r="81547" s="8" customFormat="1" x14ac:dyDescent="0.35"/>
    <row r="81548" s="8" customFormat="1" x14ac:dyDescent="0.35"/>
    <row r="81549" s="8" customFormat="1" x14ac:dyDescent="0.35"/>
    <row r="81550" s="8" customFormat="1" x14ac:dyDescent="0.35"/>
    <row r="81551" s="8" customFormat="1" x14ac:dyDescent="0.35"/>
    <row r="81552" s="8" customFormat="1" x14ac:dyDescent="0.35"/>
    <row r="81553" s="8" customFormat="1" x14ac:dyDescent="0.35"/>
    <row r="81554" s="8" customFormat="1" x14ac:dyDescent="0.35"/>
    <row r="81555" s="8" customFormat="1" x14ac:dyDescent="0.35"/>
    <row r="81556" s="8" customFormat="1" x14ac:dyDescent="0.35"/>
    <row r="81557" s="8" customFormat="1" x14ac:dyDescent="0.35"/>
    <row r="81558" s="8" customFormat="1" x14ac:dyDescent="0.35"/>
    <row r="81559" s="8" customFormat="1" x14ac:dyDescent="0.35"/>
    <row r="81560" s="8" customFormat="1" x14ac:dyDescent="0.35"/>
    <row r="81561" s="8" customFormat="1" x14ac:dyDescent="0.35"/>
    <row r="81562" s="8" customFormat="1" x14ac:dyDescent="0.35"/>
    <row r="81563" s="8" customFormat="1" x14ac:dyDescent="0.35"/>
    <row r="81564" s="8" customFormat="1" x14ac:dyDescent="0.35"/>
    <row r="81565" s="8" customFormat="1" x14ac:dyDescent="0.35"/>
    <row r="81566" s="8" customFormat="1" x14ac:dyDescent="0.35"/>
    <row r="81567" s="8" customFormat="1" x14ac:dyDescent="0.35"/>
    <row r="81568" s="8" customFormat="1" x14ac:dyDescent="0.35"/>
    <row r="81569" s="8" customFormat="1" x14ac:dyDescent="0.35"/>
    <row r="81570" s="8" customFormat="1" x14ac:dyDescent="0.35"/>
    <row r="81571" s="8" customFormat="1" x14ac:dyDescent="0.35"/>
    <row r="81572" s="8" customFormat="1" x14ac:dyDescent="0.35"/>
    <row r="81573" s="8" customFormat="1" x14ac:dyDescent="0.35"/>
    <row r="81574" s="8" customFormat="1" x14ac:dyDescent="0.35"/>
    <row r="81575" s="8" customFormat="1" x14ac:dyDescent="0.35"/>
    <row r="81576" s="8" customFormat="1" x14ac:dyDescent="0.35"/>
    <row r="81577" s="8" customFormat="1" x14ac:dyDescent="0.35"/>
    <row r="81578" s="8" customFormat="1" x14ac:dyDescent="0.35"/>
    <row r="81579" s="8" customFormat="1" x14ac:dyDescent="0.35"/>
    <row r="81580" s="8" customFormat="1" x14ac:dyDescent="0.35"/>
    <row r="81581" s="8" customFormat="1" x14ac:dyDescent="0.35"/>
    <row r="81582" s="8" customFormat="1" x14ac:dyDescent="0.35"/>
    <row r="81583" s="8" customFormat="1" x14ac:dyDescent="0.35"/>
    <row r="81584" s="8" customFormat="1" x14ac:dyDescent="0.35"/>
    <row r="81585" s="8" customFormat="1" x14ac:dyDescent="0.35"/>
    <row r="81586" s="8" customFormat="1" x14ac:dyDescent="0.35"/>
    <row r="81587" s="8" customFormat="1" x14ac:dyDescent="0.35"/>
    <row r="81588" s="8" customFormat="1" x14ac:dyDescent="0.35"/>
    <row r="81589" s="8" customFormat="1" x14ac:dyDescent="0.35"/>
    <row r="81590" s="8" customFormat="1" x14ac:dyDescent="0.35"/>
    <row r="81591" s="8" customFormat="1" x14ac:dyDescent="0.35"/>
    <row r="81592" s="8" customFormat="1" x14ac:dyDescent="0.35"/>
    <row r="81593" s="8" customFormat="1" x14ac:dyDescent="0.35"/>
    <row r="81594" s="8" customFormat="1" x14ac:dyDescent="0.35"/>
    <row r="81595" s="8" customFormat="1" x14ac:dyDescent="0.35"/>
    <row r="81596" s="8" customFormat="1" x14ac:dyDescent="0.35"/>
    <row r="81597" s="8" customFormat="1" x14ac:dyDescent="0.35"/>
    <row r="81598" s="8" customFormat="1" x14ac:dyDescent="0.35"/>
    <row r="81599" s="8" customFormat="1" x14ac:dyDescent="0.35"/>
    <row r="81600" s="8" customFormat="1" x14ac:dyDescent="0.35"/>
    <row r="81601" s="8" customFormat="1" x14ac:dyDescent="0.35"/>
    <row r="81602" s="8" customFormat="1" x14ac:dyDescent="0.35"/>
    <row r="81603" s="8" customFormat="1" x14ac:dyDescent="0.35"/>
    <row r="81604" s="8" customFormat="1" x14ac:dyDescent="0.35"/>
    <row r="81605" s="8" customFormat="1" x14ac:dyDescent="0.35"/>
    <row r="81606" s="8" customFormat="1" x14ac:dyDescent="0.35"/>
    <row r="81607" s="8" customFormat="1" x14ac:dyDescent="0.35"/>
    <row r="81608" s="8" customFormat="1" x14ac:dyDescent="0.35"/>
    <row r="81609" s="8" customFormat="1" x14ac:dyDescent="0.35"/>
    <row r="81610" s="8" customFormat="1" x14ac:dyDescent="0.35"/>
    <row r="81611" s="8" customFormat="1" x14ac:dyDescent="0.35"/>
    <row r="81612" s="8" customFormat="1" x14ac:dyDescent="0.35"/>
    <row r="81613" s="8" customFormat="1" x14ac:dyDescent="0.35"/>
    <row r="81614" s="8" customFormat="1" x14ac:dyDescent="0.35"/>
    <row r="81615" s="8" customFormat="1" x14ac:dyDescent="0.35"/>
    <row r="81616" s="8" customFormat="1" x14ac:dyDescent="0.35"/>
    <row r="81617" s="8" customFormat="1" x14ac:dyDescent="0.35"/>
    <row r="81618" s="8" customFormat="1" x14ac:dyDescent="0.35"/>
    <row r="81619" s="8" customFormat="1" x14ac:dyDescent="0.35"/>
    <row r="81620" s="8" customFormat="1" x14ac:dyDescent="0.35"/>
    <row r="81621" s="8" customFormat="1" x14ac:dyDescent="0.35"/>
    <row r="81622" s="8" customFormat="1" x14ac:dyDescent="0.35"/>
    <row r="81623" s="8" customFormat="1" x14ac:dyDescent="0.35"/>
    <row r="81624" s="8" customFormat="1" x14ac:dyDescent="0.35"/>
    <row r="81625" s="8" customFormat="1" x14ac:dyDescent="0.35"/>
    <row r="81626" s="8" customFormat="1" x14ac:dyDescent="0.35"/>
    <row r="81627" s="8" customFormat="1" x14ac:dyDescent="0.35"/>
    <row r="81628" s="8" customFormat="1" x14ac:dyDescent="0.35"/>
    <row r="81629" s="8" customFormat="1" x14ac:dyDescent="0.35"/>
    <row r="81630" s="8" customFormat="1" x14ac:dyDescent="0.35"/>
    <row r="81631" s="8" customFormat="1" x14ac:dyDescent="0.35"/>
    <row r="81632" s="8" customFormat="1" x14ac:dyDescent="0.35"/>
    <row r="81633" s="8" customFormat="1" x14ac:dyDescent="0.35"/>
    <row r="81634" s="8" customFormat="1" x14ac:dyDescent="0.35"/>
    <row r="81635" s="8" customFormat="1" x14ac:dyDescent="0.35"/>
    <row r="81636" s="8" customFormat="1" x14ac:dyDescent="0.35"/>
    <row r="81637" s="8" customFormat="1" x14ac:dyDescent="0.35"/>
    <row r="81638" s="8" customFormat="1" x14ac:dyDescent="0.35"/>
    <row r="81639" s="8" customFormat="1" x14ac:dyDescent="0.35"/>
    <row r="81640" s="8" customFormat="1" x14ac:dyDescent="0.35"/>
    <row r="81641" s="8" customFormat="1" x14ac:dyDescent="0.35"/>
    <row r="81642" s="8" customFormat="1" x14ac:dyDescent="0.35"/>
    <row r="81643" s="8" customFormat="1" x14ac:dyDescent="0.35"/>
    <row r="81644" s="8" customFormat="1" x14ac:dyDescent="0.35"/>
    <row r="81645" s="8" customFormat="1" x14ac:dyDescent="0.35"/>
    <row r="81646" s="8" customFormat="1" x14ac:dyDescent="0.35"/>
    <row r="81647" s="8" customFormat="1" x14ac:dyDescent="0.35"/>
    <row r="81648" s="8" customFormat="1" x14ac:dyDescent="0.35"/>
    <row r="81649" s="8" customFormat="1" x14ac:dyDescent="0.35"/>
    <row r="81650" s="8" customFormat="1" x14ac:dyDescent="0.35"/>
    <row r="81651" s="8" customFormat="1" x14ac:dyDescent="0.35"/>
    <row r="81652" s="8" customFormat="1" x14ac:dyDescent="0.35"/>
    <row r="81653" s="8" customFormat="1" x14ac:dyDescent="0.35"/>
    <row r="81654" s="8" customFormat="1" x14ac:dyDescent="0.35"/>
    <row r="81655" s="8" customFormat="1" x14ac:dyDescent="0.35"/>
    <row r="81656" s="8" customFormat="1" x14ac:dyDescent="0.35"/>
    <row r="81657" s="8" customFormat="1" x14ac:dyDescent="0.35"/>
    <row r="81658" s="8" customFormat="1" x14ac:dyDescent="0.35"/>
    <row r="81659" s="8" customFormat="1" x14ac:dyDescent="0.35"/>
    <row r="81660" s="8" customFormat="1" x14ac:dyDescent="0.35"/>
    <row r="81661" s="8" customFormat="1" x14ac:dyDescent="0.35"/>
    <row r="81662" s="8" customFormat="1" x14ac:dyDescent="0.35"/>
    <row r="81663" s="8" customFormat="1" x14ac:dyDescent="0.35"/>
    <row r="81664" s="8" customFormat="1" x14ac:dyDescent="0.35"/>
    <row r="81665" s="8" customFormat="1" x14ac:dyDescent="0.35"/>
    <row r="81666" s="8" customFormat="1" x14ac:dyDescent="0.35"/>
    <row r="81667" s="8" customFormat="1" x14ac:dyDescent="0.35"/>
    <row r="81668" s="8" customFormat="1" x14ac:dyDescent="0.35"/>
    <row r="81669" s="8" customFormat="1" x14ac:dyDescent="0.35"/>
    <row r="81670" s="8" customFormat="1" x14ac:dyDescent="0.35"/>
    <row r="81671" s="8" customFormat="1" x14ac:dyDescent="0.35"/>
    <row r="81672" s="8" customFormat="1" x14ac:dyDescent="0.35"/>
    <row r="81673" s="8" customFormat="1" x14ac:dyDescent="0.35"/>
    <row r="81674" s="8" customFormat="1" x14ac:dyDescent="0.35"/>
    <row r="81675" s="8" customFormat="1" x14ac:dyDescent="0.35"/>
    <row r="81676" s="8" customFormat="1" x14ac:dyDescent="0.35"/>
    <row r="81677" s="8" customFormat="1" x14ac:dyDescent="0.35"/>
    <row r="81678" s="8" customFormat="1" x14ac:dyDescent="0.35"/>
    <row r="81679" s="8" customFormat="1" x14ac:dyDescent="0.35"/>
    <row r="81680" s="8" customFormat="1" x14ac:dyDescent="0.35"/>
    <row r="81681" s="8" customFormat="1" x14ac:dyDescent="0.35"/>
    <row r="81682" s="8" customFormat="1" x14ac:dyDescent="0.35"/>
    <row r="81683" s="8" customFormat="1" x14ac:dyDescent="0.35"/>
    <row r="81684" s="8" customFormat="1" x14ac:dyDescent="0.35"/>
    <row r="81685" s="8" customFormat="1" x14ac:dyDescent="0.35"/>
    <row r="81686" s="8" customFormat="1" x14ac:dyDescent="0.35"/>
    <row r="81687" s="8" customFormat="1" x14ac:dyDescent="0.35"/>
    <row r="81688" s="8" customFormat="1" x14ac:dyDescent="0.35"/>
    <row r="81689" s="8" customFormat="1" x14ac:dyDescent="0.35"/>
    <row r="81690" s="8" customFormat="1" x14ac:dyDescent="0.35"/>
    <row r="81691" s="8" customFormat="1" x14ac:dyDescent="0.35"/>
    <row r="81692" s="8" customFormat="1" x14ac:dyDescent="0.35"/>
    <row r="81693" s="8" customFormat="1" x14ac:dyDescent="0.35"/>
    <row r="81694" s="8" customFormat="1" x14ac:dyDescent="0.35"/>
    <row r="81695" s="8" customFormat="1" x14ac:dyDescent="0.35"/>
    <row r="81696" s="8" customFormat="1" x14ac:dyDescent="0.35"/>
    <row r="81697" s="8" customFormat="1" x14ac:dyDescent="0.35"/>
    <row r="81698" s="8" customFormat="1" x14ac:dyDescent="0.35"/>
    <row r="81699" s="8" customFormat="1" x14ac:dyDescent="0.35"/>
    <row r="81700" s="8" customFormat="1" x14ac:dyDescent="0.35"/>
    <row r="81701" s="8" customFormat="1" x14ac:dyDescent="0.35"/>
    <row r="81702" s="8" customFormat="1" x14ac:dyDescent="0.35"/>
    <row r="81703" s="8" customFormat="1" x14ac:dyDescent="0.35"/>
    <row r="81704" s="8" customFormat="1" x14ac:dyDescent="0.35"/>
    <row r="81705" s="8" customFormat="1" x14ac:dyDescent="0.35"/>
    <row r="81706" s="8" customFormat="1" x14ac:dyDescent="0.35"/>
    <row r="81707" s="8" customFormat="1" x14ac:dyDescent="0.35"/>
    <row r="81708" s="8" customFormat="1" x14ac:dyDescent="0.35"/>
    <row r="81709" s="8" customFormat="1" x14ac:dyDescent="0.35"/>
    <row r="81710" s="8" customFormat="1" x14ac:dyDescent="0.35"/>
    <row r="81711" s="8" customFormat="1" x14ac:dyDescent="0.35"/>
    <row r="81712" s="8" customFormat="1" x14ac:dyDescent="0.35"/>
    <row r="81713" s="8" customFormat="1" x14ac:dyDescent="0.35"/>
    <row r="81714" s="8" customFormat="1" x14ac:dyDescent="0.35"/>
    <row r="81715" s="8" customFormat="1" x14ac:dyDescent="0.35"/>
    <row r="81716" s="8" customFormat="1" x14ac:dyDescent="0.35"/>
    <row r="81717" s="8" customFormat="1" x14ac:dyDescent="0.35"/>
    <row r="81718" s="8" customFormat="1" x14ac:dyDescent="0.35"/>
    <row r="81719" s="8" customFormat="1" x14ac:dyDescent="0.35"/>
    <row r="81720" s="8" customFormat="1" x14ac:dyDescent="0.35"/>
    <row r="81721" s="8" customFormat="1" x14ac:dyDescent="0.35"/>
    <row r="81722" s="8" customFormat="1" x14ac:dyDescent="0.35"/>
    <row r="81723" s="8" customFormat="1" x14ac:dyDescent="0.35"/>
    <row r="81724" s="8" customFormat="1" x14ac:dyDescent="0.35"/>
    <row r="81725" s="8" customFormat="1" x14ac:dyDescent="0.35"/>
    <row r="81726" s="8" customFormat="1" x14ac:dyDescent="0.35"/>
    <row r="81727" s="8" customFormat="1" x14ac:dyDescent="0.35"/>
    <row r="81728" s="8" customFormat="1" x14ac:dyDescent="0.35"/>
    <row r="81729" s="8" customFormat="1" x14ac:dyDescent="0.35"/>
    <row r="81730" s="8" customFormat="1" x14ac:dyDescent="0.35"/>
    <row r="81731" s="8" customFormat="1" x14ac:dyDescent="0.35"/>
    <row r="81732" s="8" customFormat="1" x14ac:dyDescent="0.35"/>
    <row r="81733" s="8" customFormat="1" x14ac:dyDescent="0.35"/>
    <row r="81734" s="8" customFormat="1" x14ac:dyDescent="0.35"/>
    <row r="81735" s="8" customFormat="1" x14ac:dyDescent="0.35"/>
    <row r="81736" s="8" customFormat="1" x14ac:dyDescent="0.35"/>
    <row r="81737" s="8" customFormat="1" x14ac:dyDescent="0.35"/>
    <row r="81738" s="8" customFormat="1" x14ac:dyDescent="0.35"/>
    <row r="81739" s="8" customFormat="1" x14ac:dyDescent="0.35"/>
    <row r="81740" s="8" customFormat="1" x14ac:dyDescent="0.35"/>
    <row r="81741" s="8" customFormat="1" x14ac:dyDescent="0.35"/>
    <row r="81742" s="8" customFormat="1" x14ac:dyDescent="0.35"/>
    <row r="81743" s="8" customFormat="1" x14ac:dyDescent="0.35"/>
    <row r="81744" s="8" customFormat="1" x14ac:dyDescent="0.35"/>
    <row r="81745" s="8" customFormat="1" x14ac:dyDescent="0.35"/>
    <row r="81746" s="8" customFormat="1" x14ac:dyDescent="0.35"/>
    <row r="81747" s="8" customFormat="1" x14ac:dyDescent="0.35"/>
    <row r="81748" s="8" customFormat="1" x14ac:dyDescent="0.35"/>
    <row r="81749" s="8" customFormat="1" x14ac:dyDescent="0.35"/>
    <row r="81750" s="8" customFormat="1" x14ac:dyDescent="0.35"/>
    <row r="81751" s="8" customFormat="1" x14ac:dyDescent="0.35"/>
    <row r="81752" s="8" customFormat="1" x14ac:dyDescent="0.35"/>
    <row r="81753" s="8" customFormat="1" x14ac:dyDescent="0.35"/>
    <row r="81754" s="8" customFormat="1" x14ac:dyDescent="0.35"/>
    <row r="81755" s="8" customFormat="1" x14ac:dyDescent="0.35"/>
    <row r="81756" s="8" customFormat="1" x14ac:dyDescent="0.35"/>
    <row r="81757" s="8" customFormat="1" x14ac:dyDescent="0.35"/>
    <row r="81758" s="8" customFormat="1" x14ac:dyDescent="0.35"/>
    <row r="81759" s="8" customFormat="1" x14ac:dyDescent="0.35"/>
    <row r="81760" s="8" customFormat="1" x14ac:dyDescent="0.35"/>
    <row r="81761" s="8" customFormat="1" x14ac:dyDescent="0.35"/>
    <row r="81762" s="8" customFormat="1" x14ac:dyDescent="0.35"/>
    <row r="81763" s="8" customFormat="1" x14ac:dyDescent="0.35"/>
    <row r="81764" s="8" customFormat="1" x14ac:dyDescent="0.35"/>
    <row r="81765" s="8" customFormat="1" x14ac:dyDescent="0.35"/>
    <row r="81766" s="8" customFormat="1" x14ac:dyDescent="0.35"/>
    <row r="81767" s="8" customFormat="1" x14ac:dyDescent="0.35"/>
    <row r="81768" s="8" customFormat="1" x14ac:dyDescent="0.35"/>
    <row r="81769" s="8" customFormat="1" x14ac:dyDescent="0.35"/>
    <row r="81770" s="8" customFormat="1" x14ac:dyDescent="0.35"/>
    <row r="81771" s="8" customFormat="1" x14ac:dyDescent="0.35"/>
    <row r="81772" s="8" customFormat="1" x14ac:dyDescent="0.35"/>
    <row r="81773" s="8" customFormat="1" x14ac:dyDescent="0.35"/>
    <row r="81774" s="8" customFormat="1" x14ac:dyDescent="0.35"/>
    <row r="81775" s="8" customFormat="1" x14ac:dyDescent="0.35"/>
    <row r="81776" s="8" customFormat="1" x14ac:dyDescent="0.35"/>
    <row r="81777" s="8" customFormat="1" x14ac:dyDescent="0.35"/>
    <row r="81778" s="8" customFormat="1" x14ac:dyDescent="0.35"/>
    <row r="81779" s="8" customFormat="1" x14ac:dyDescent="0.35"/>
    <row r="81780" s="8" customFormat="1" x14ac:dyDescent="0.35"/>
    <row r="81781" s="8" customFormat="1" x14ac:dyDescent="0.35"/>
    <row r="81782" s="8" customFormat="1" x14ac:dyDescent="0.35"/>
    <row r="81783" s="8" customFormat="1" x14ac:dyDescent="0.35"/>
    <row r="81784" s="8" customFormat="1" x14ac:dyDescent="0.35"/>
    <row r="81785" s="8" customFormat="1" x14ac:dyDescent="0.35"/>
    <row r="81786" s="8" customFormat="1" x14ac:dyDescent="0.35"/>
    <row r="81787" s="8" customFormat="1" x14ac:dyDescent="0.35"/>
    <row r="81788" s="8" customFormat="1" x14ac:dyDescent="0.35"/>
    <row r="81789" s="8" customFormat="1" x14ac:dyDescent="0.35"/>
    <row r="81790" s="8" customFormat="1" x14ac:dyDescent="0.35"/>
    <row r="81791" s="8" customFormat="1" x14ac:dyDescent="0.35"/>
    <row r="81792" s="8" customFormat="1" x14ac:dyDescent="0.35"/>
    <row r="81793" s="8" customFormat="1" x14ac:dyDescent="0.35"/>
    <row r="81794" s="8" customFormat="1" x14ac:dyDescent="0.35"/>
    <row r="81795" s="8" customFormat="1" x14ac:dyDescent="0.35"/>
    <row r="81796" s="8" customFormat="1" x14ac:dyDescent="0.35"/>
    <row r="81797" s="8" customFormat="1" x14ac:dyDescent="0.35"/>
    <row r="81798" s="8" customFormat="1" x14ac:dyDescent="0.35"/>
    <row r="81799" s="8" customFormat="1" x14ac:dyDescent="0.35"/>
    <row r="81800" s="8" customFormat="1" x14ac:dyDescent="0.35"/>
    <row r="81801" s="8" customFormat="1" x14ac:dyDescent="0.35"/>
    <row r="81802" s="8" customFormat="1" x14ac:dyDescent="0.35"/>
    <row r="81803" s="8" customFormat="1" x14ac:dyDescent="0.35"/>
    <row r="81804" s="8" customFormat="1" x14ac:dyDescent="0.35"/>
    <row r="81805" s="8" customFormat="1" x14ac:dyDescent="0.35"/>
    <row r="81806" s="8" customFormat="1" x14ac:dyDescent="0.35"/>
    <row r="81807" s="8" customFormat="1" x14ac:dyDescent="0.35"/>
    <row r="81808" s="8" customFormat="1" x14ac:dyDescent="0.35"/>
    <row r="81809" s="8" customFormat="1" x14ac:dyDescent="0.35"/>
    <row r="81810" s="8" customFormat="1" x14ac:dyDescent="0.35"/>
    <row r="81811" s="8" customFormat="1" x14ac:dyDescent="0.35"/>
    <row r="81812" s="8" customFormat="1" x14ac:dyDescent="0.35"/>
    <row r="81813" s="8" customFormat="1" x14ac:dyDescent="0.35"/>
    <row r="81814" s="8" customFormat="1" x14ac:dyDescent="0.35"/>
    <row r="81815" s="8" customFormat="1" x14ac:dyDescent="0.35"/>
    <row r="81816" s="8" customFormat="1" x14ac:dyDescent="0.35"/>
    <row r="81817" s="8" customFormat="1" x14ac:dyDescent="0.35"/>
    <row r="81818" s="8" customFormat="1" x14ac:dyDescent="0.35"/>
    <row r="81819" s="8" customFormat="1" x14ac:dyDescent="0.35"/>
    <row r="81820" s="8" customFormat="1" x14ac:dyDescent="0.35"/>
    <row r="81821" s="8" customFormat="1" x14ac:dyDescent="0.35"/>
    <row r="81822" s="8" customFormat="1" x14ac:dyDescent="0.35"/>
    <row r="81823" s="8" customFormat="1" x14ac:dyDescent="0.35"/>
    <row r="81824" s="8" customFormat="1" x14ac:dyDescent="0.35"/>
    <row r="81825" s="8" customFormat="1" x14ac:dyDescent="0.35"/>
    <row r="81826" s="8" customFormat="1" x14ac:dyDescent="0.35"/>
    <row r="81827" s="8" customFormat="1" x14ac:dyDescent="0.35"/>
    <row r="81828" s="8" customFormat="1" x14ac:dyDescent="0.35"/>
    <row r="81829" s="8" customFormat="1" x14ac:dyDescent="0.35"/>
    <row r="81830" s="8" customFormat="1" x14ac:dyDescent="0.35"/>
    <row r="81831" s="8" customFormat="1" x14ac:dyDescent="0.35"/>
    <row r="81832" s="8" customFormat="1" x14ac:dyDescent="0.35"/>
    <row r="81833" s="8" customFormat="1" x14ac:dyDescent="0.35"/>
    <row r="81834" s="8" customFormat="1" x14ac:dyDescent="0.35"/>
    <row r="81835" s="8" customFormat="1" x14ac:dyDescent="0.35"/>
    <row r="81836" s="8" customFormat="1" x14ac:dyDescent="0.35"/>
    <row r="81837" s="8" customFormat="1" x14ac:dyDescent="0.35"/>
    <row r="81838" s="8" customFormat="1" x14ac:dyDescent="0.35"/>
    <row r="81839" s="8" customFormat="1" x14ac:dyDescent="0.35"/>
    <row r="81840" s="8" customFormat="1" x14ac:dyDescent="0.35"/>
    <row r="81841" s="8" customFormat="1" x14ac:dyDescent="0.35"/>
    <row r="81842" s="8" customFormat="1" x14ac:dyDescent="0.35"/>
    <row r="81843" s="8" customFormat="1" x14ac:dyDescent="0.35"/>
    <row r="81844" s="8" customFormat="1" x14ac:dyDescent="0.35"/>
    <row r="81845" s="8" customFormat="1" x14ac:dyDescent="0.35"/>
    <row r="81846" s="8" customFormat="1" x14ac:dyDescent="0.35"/>
    <row r="81847" s="8" customFormat="1" x14ac:dyDescent="0.35"/>
    <row r="81848" s="8" customFormat="1" x14ac:dyDescent="0.35"/>
    <row r="81849" s="8" customFormat="1" x14ac:dyDescent="0.35"/>
    <row r="81850" s="8" customFormat="1" x14ac:dyDescent="0.35"/>
    <row r="81851" s="8" customFormat="1" x14ac:dyDescent="0.35"/>
    <row r="81852" s="8" customFormat="1" x14ac:dyDescent="0.35"/>
    <row r="81853" s="8" customFormat="1" x14ac:dyDescent="0.35"/>
    <row r="81854" s="8" customFormat="1" x14ac:dyDescent="0.35"/>
    <row r="81855" s="8" customFormat="1" x14ac:dyDescent="0.35"/>
    <row r="81856" s="8" customFormat="1" x14ac:dyDescent="0.35"/>
    <row r="81857" s="8" customFormat="1" x14ac:dyDescent="0.35"/>
    <row r="81858" s="8" customFormat="1" x14ac:dyDescent="0.35"/>
    <row r="81859" s="8" customFormat="1" x14ac:dyDescent="0.35"/>
    <row r="81860" s="8" customFormat="1" x14ac:dyDescent="0.35"/>
    <row r="81861" s="8" customFormat="1" x14ac:dyDescent="0.35"/>
    <row r="81862" s="8" customFormat="1" x14ac:dyDescent="0.35"/>
    <row r="81863" s="8" customFormat="1" x14ac:dyDescent="0.35"/>
    <row r="81864" s="8" customFormat="1" x14ac:dyDescent="0.35"/>
    <row r="81865" s="8" customFormat="1" x14ac:dyDescent="0.35"/>
    <row r="81866" s="8" customFormat="1" x14ac:dyDescent="0.35"/>
    <row r="81867" s="8" customFormat="1" x14ac:dyDescent="0.35"/>
    <row r="81868" s="8" customFormat="1" x14ac:dyDescent="0.35"/>
    <row r="81869" s="8" customFormat="1" x14ac:dyDescent="0.35"/>
    <row r="81870" s="8" customFormat="1" x14ac:dyDescent="0.35"/>
    <row r="81871" s="8" customFormat="1" x14ac:dyDescent="0.35"/>
    <row r="81872" s="8" customFormat="1" x14ac:dyDescent="0.35"/>
    <row r="81873" s="8" customFormat="1" x14ac:dyDescent="0.35"/>
    <row r="81874" s="8" customFormat="1" x14ac:dyDescent="0.35"/>
    <row r="81875" s="8" customFormat="1" x14ac:dyDescent="0.35"/>
    <row r="81876" s="8" customFormat="1" x14ac:dyDescent="0.35"/>
    <row r="81877" s="8" customFormat="1" x14ac:dyDescent="0.35"/>
    <row r="81878" s="8" customFormat="1" x14ac:dyDescent="0.35"/>
    <row r="81879" s="8" customFormat="1" x14ac:dyDescent="0.35"/>
    <row r="81880" s="8" customFormat="1" x14ac:dyDescent="0.35"/>
    <row r="81881" s="8" customFormat="1" x14ac:dyDescent="0.35"/>
    <row r="81882" s="8" customFormat="1" x14ac:dyDescent="0.35"/>
    <row r="81883" s="8" customFormat="1" x14ac:dyDescent="0.35"/>
    <row r="81884" s="8" customFormat="1" x14ac:dyDescent="0.35"/>
    <row r="81885" s="8" customFormat="1" x14ac:dyDescent="0.35"/>
    <row r="81886" s="8" customFormat="1" x14ac:dyDescent="0.35"/>
    <row r="81887" s="8" customFormat="1" x14ac:dyDescent="0.35"/>
    <row r="81888" s="8" customFormat="1" x14ac:dyDescent="0.35"/>
    <row r="81889" s="8" customFormat="1" x14ac:dyDescent="0.35"/>
    <row r="81890" s="8" customFormat="1" x14ac:dyDescent="0.35"/>
    <row r="81891" s="8" customFormat="1" x14ac:dyDescent="0.35"/>
    <row r="81892" s="8" customFormat="1" x14ac:dyDescent="0.35"/>
    <row r="81893" s="8" customFormat="1" x14ac:dyDescent="0.35"/>
    <row r="81894" s="8" customFormat="1" x14ac:dyDescent="0.35"/>
    <row r="81895" s="8" customFormat="1" x14ac:dyDescent="0.35"/>
    <row r="81896" s="8" customFormat="1" x14ac:dyDescent="0.35"/>
    <row r="81897" s="8" customFormat="1" x14ac:dyDescent="0.35"/>
    <row r="81898" s="8" customFormat="1" x14ac:dyDescent="0.35"/>
    <row r="81899" s="8" customFormat="1" x14ac:dyDescent="0.35"/>
    <row r="81900" s="8" customFormat="1" x14ac:dyDescent="0.35"/>
    <row r="81901" s="8" customFormat="1" x14ac:dyDescent="0.35"/>
    <row r="81902" s="8" customFormat="1" x14ac:dyDescent="0.35"/>
    <row r="81903" s="8" customFormat="1" x14ac:dyDescent="0.35"/>
    <row r="81904" s="8" customFormat="1" x14ac:dyDescent="0.35"/>
    <row r="81905" s="8" customFormat="1" x14ac:dyDescent="0.35"/>
    <row r="81906" s="8" customFormat="1" x14ac:dyDescent="0.35"/>
    <row r="81907" s="8" customFormat="1" x14ac:dyDescent="0.35"/>
    <row r="81908" s="8" customFormat="1" x14ac:dyDescent="0.35"/>
    <row r="81909" s="8" customFormat="1" x14ac:dyDescent="0.35"/>
    <row r="81910" s="8" customFormat="1" x14ac:dyDescent="0.35"/>
    <row r="81911" s="8" customFormat="1" x14ac:dyDescent="0.35"/>
    <row r="81912" s="8" customFormat="1" x14ac:dyDescent="0.35"/>
    <row r="81913" s="8" customFormat="1" x14ac:dyDescent="0.35"/>
    <row r="81914" s="8" customFormat="1" x14ac:dyDescent="0.35"/>
    <row r="81915" s="8" customFormat="1" x14ac:dyDescent="0.35"/>
    <row r="81916" s="8" customFormat="1" x14ac:dyDescent="0.35"/>
    <row r="81917" s="8" customFormat="1" x14ac:dyDescent="0.35"/>
    <row r="81918" s="8" customFormat="1" x14ac:dyDescent="0.35"/>
    <row r="81919" s="8" customFormat="1" x14ac:dyDescent="0.35"/>
    <row r="81920" s="8" customFormat="1" x14ac:dyDescent="0.35"/>
    <row r="81921" s="8" customFormat="1" x14ac:dyDescent="0.35"/>
    <row r="81922" s="8" customFormat="1" x14ac:dyDescent="0.35"/>
    <row r="81923" s="8" customFormat="1" x14ac:dyDescent="0.35"/>
    <row r="81924" s="8" customFormat="1" x14ac:dyDescent="0.35"/>
    <row r="81925" s="8" customFormat="1" x14ac:dyDescent="0.35"/>
    <row r="81926" s="8" customFormat="1" x14ac:dyDescent="0.35"/>
    <row r="81927" s="8" customFormat="1" x14ac:dyDescent="0.35"/>
    <row r="81928" s="8" customFormat="1" x14ac:dyDescent="0.35"/>
    <row r="81929" s="8" customFormat="1" x14ac:dyDescent="0.35"/>
    <row r="81930" s="8" customFormat="1" x14ac:dyDescent="0.35"/>
    <row r="81931" s="8" customFormat="1" x14ac:dyDescent="0.35"/>
    <row r="81932" s="8" customFormat="1" x14ac:dyDescent="0.35"/>
    <row r="81933" s="8" customFormat="1" x14ac:dyDescent="0.35"/>
    <row r="81934" s="8" customFormat="1" x14ac:dyDescent="0.35"/>
    <row r="81935" s="8" customFormat="1" x14ac:dyDescent="0.35"/>
    <row r="81936" s="8" customFormat="1" x14ac:dyDescent="0.35"/>
    <row r="81937" s="8" customFormat="1" x14ac:dyDescent="0.35"/>
    <row r="81938" s="8" customFormat="1" x14ac:dyDescent="0.35"/>
    <row r="81939" s="8" customFormat="1" x14ac:dyDescent="0.35"/>
    <row r="81940" s="8" customFormat="1" x14ac:dyDescent="0.35"/>
    <row r="81941" s="8" customFormat="1" x14ac:dyDescent="0.35"/>
    <row r="81942" s="8" customFormat="1" x14ac:dyDescent="0.35"/>
    <row r="81943" s="8" customFormat="1" x14ac:dyDescent="0.35"/>
    <row r="81944" s="8" customFormat="1" x14ac:dyDescent="0.35"/>
    <row r="81945" s="8" customFormat="1" x14ac:dyDescent="0.35"/>
    <row r="81946" s="8" customFormat="1" x14ac:dyDescent="0.35"/>
  </sheetData>
  <mergeCells count="7">
    <mergeCell ref="Y9:Z9"/>
    <mergeCell ref="C9:D9"/>
    <mergeCell ref="F9:G9"/>
    <mergeCell ref="I9:J9"/>
    <mergeCell ref="L9:M9"/>
    <mergeCell ref="O9:P9"/>
    <mergeCell ref="R9:S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Z165"/>
  <sheetViews>
    <sheetView zoomScale="90" zoomScaleNormal="90" workbookViewId="0">
      <pane ySplit="8" topLeftCell="A9" activePane="bottomLeft" state="frozen"/>
      <selection activeCell="B1" sqref="B1"/>
      <selection pane="bottomLeft" activeCell="G2" sqref="G2"/>
    </sheetView>
  </sheetViews>
  <sheetFormatPr defaultRowHeight="14.5" x14ac:dyDescent="0.35"/>
  <cols>
    <col min="1" max="1" width="3.08984375" customWidth="1"/>
    <col min="2" max="2" width="15.81640625" customWidth="1"/>
    <col min="3" max="3" width="10.08984375" customWidth="1"/>
    <col min="4" max="4" width="8.453125" customWidth="1"/>
    <col min="5" max="5" width="1.6328125" customWidth="1"/>
    <col min="6" max="6" width="10.453125" customWidth="1"/>
    <col min="7" max="7" width="8.453125" customWidth="1"/>
    <col min="8" max="8" width="1.453125" customWidth="1"/>
    <col min="9" max="9" width="11" customWidth="1"/>
    <col min="10" max="10" width="8.54296875" customWidth="1"/>
    <col min="11" max="11" width="2.453125" customWidth="1"/>
    <col min="12" max="12" width="9.1796875" bestFit="1" customWidth="1"/>
    <col min="13" max="13" width="9" bestFit="1" customWidth="1"/>
    <col min="14" max="14" width="1.36328125" customWidth="1"/>
    <col min="15" max="15" width="9.1796875" bestFit="1" customWidth="1"/>
    <col min="16" max="16" width="9" bestFit="1" customWidth="1"/>
    <col min="17" max="17" width="1.54296875" customWidth="1"/>
    <col min="18" max="18" width="10" customWidth="1"/>
    <col min="19" max="19" width="9" bestFit="1" customWidth="1"/>
    <col min="20" max="20" width="2.453125" customWidth="1"/>
    <col min="21" max="21" width="9.1796875" customWidth="1"/>
    <col min="23" max="23" width="9.6328125" customWidth="1"/>
    <col min="24" max="24" width="2.90625" customWidth="1"/>
    <col min="25" max="26" width="11" customWidth="1"/>
  </cols>
  <sheetData>
    <row r="2" spans="2:26" ht="18.5" x14ac:dyDescent="0.45">
      <c r="B2" s="2" t="s">
        <v>506</v>
      </c>
      <c r="C2" s="1"/>
      <c r="D2" s="1"/>
      <c r="E2" s="1"/>
      <c r="F2" s="1"/>
      <c r="G2" s="1"/>
      <c r="H2" s="1"/>
      <c r="I2" s="1"/>
      <c r="J2" s="1"/>
      <c r="K2" s="1"/>
      <c r="L2" s="1"/>
      <c r="M2" s="1"/>
      <c r="N2" s="1"/>
      <c r="O2" s="1"/>
      <c r="P2" s="1"/>
      <c r="Q2" s="1"/>
      <c r="R2" s="1"/>
      <c r="S2" s="1"/>
      <c r="T2" s="1"/>
      <c r="U2" s="1"/>
      <c r="V2" s="1"/>
      <c r="W2" s="1"/>
    </row>
    <row r="3" spans="2:26" x14ac:dyDescent="0.35">
      <c r="B3" s="1" t="s">
        <v>211</v>
      </c>
      <c r="C3" s="1"/>
      <c r="D3" s="1"/>
      <c r="E3" s="1"/>
      <c r="F3" s="1"/>
      <c r="G3" s="1"/>
      <c r="H3" s="1"/>
      <c r="I3" s="1"/>
      <c r="J3" s="1"/>
      <c r="K3" s="1"/>
      <c r="L3" s="1"/>
      <c r="M3" s="1"/>
      <c r="N3" s="1"/>
      <c r="O3" s="1"/>
      <c r="P3" s="1"/>
      <c r="Q3" s="1"/>
      <c r="R3" s="1"/>
      <c r="S3" s="1"/>
      <c r="T3" s="1"/>
      <c r="U3" s="1"/>
      <c r="V3" s="1"/>
      <c r="W3" s="1"/>
    </row>
    <row r="4" spans="2:26" x14ac:dyDescent="0.35">
      <c r="B4" s="1" t="s">
        <v>139</v>
      </c>
      <c r="C4" s="1"/>
      <c r="D4" s="1"/>
      <c r="E4" s="1"/>
      <c r="F4" s="1"/>
      <c r="G4" s="1"/>
      <c r="H4" s="1"/>
      <c r="I4" s="1"/>
      <c r="J4" s="1"/>
      <c r="K4" s="1"/>
      <c r="L4" s="1"/>
      <c r="M4" s="1"/>
      <c r="N4" s="1"/>
      <c r="O4" s="1"/>
      <c r="P4" s="1"/>
      <c r="Q4" s="1"/>
      <c r="R4" s="1"/>
      <c r="S4" s="1"/>
      <c r="T4" s="1"/>
      <c r="U4" s="1"/>
      <c r="V4" s="1"/>
      <c r="W4" s="1"/>
    </row>
    <row r="5" spans="2:26" x14ac:dyDescent="0.35">
      <c r="B5" s="1"/>
      <c r="C5" s="1"/>
      <c r="D5" s="1"/>
      <c r="E5" s="1"/>
      <c r="F5" s="1"/>
      <c r="G5" s="1"/>
      <c r="H5" s="1"/>
      <c r="I5" s="1"/>
      <c r="J5" s="1"/>
      <c r="K5" s="1"/>
      <c r="L5" s="1"/>
      <c r="M5" s="1"/>
      <c r="N5" s="1"/>
      <c r="O5" s="1"/>
      <c r="P5" s="1"/>
      <c r="Q5" s="1"/>
      <c r="R5" s="1"/>
      <c r="S5" s="1"/>
      <c r="T5" s="1"/>
      <c r="U5" s="1"/>
      <c r="V5" s="1"/>
      <c r="W5" s="1"/>
    </row>
    <row r="6" spans="2:26" ht="15.5" x14ac:dyDescent="0.35">
      <c r="B6" s="4"/>
      <c r="C6" s="5" t="s">
        <v>1</v>
      </c>
      <c r="D6" s="6"/>
      <c r="E6" s="7"/>
      <c r="F6" s="7"/>
      <c r="G6" s="7"/>
      <c r="H6" s="7"/>
      <c r="I6" s="7"/>
      <c r="J6" s="7"/>
      <c r="K6" s="32"/>
      <c r="L6" s="5" t="s">
        <v>2</v>
      </c>
      <c r="M6" s="6"/>
      <c r="N6" s="7"/>
      <c r="O6" s="7"/>
      <c r="P6" s="7"/>
      <c r="Q6" s="7"/>
      <c r="R6" s="7"/>
      <c r="S6" s="7"/>
      <c r="T6" s="32"/>
      <c r="U6" s="5"/>
      <c r="V6" s="5"/>
      <c r="W6" s="6"/>
      <c r="X6" s="32"/>
      <c r="Y6" s="5" t="s">
        <v>3</v>
      </c>
      <c r="Z6" s="5"/>
    </row>
    <row r="7" spans="2:26" ht="34" customHeight="1" x14ac:dyDescent="0.35">
      <c r="B7" s="11"/>
      <c r="C7" s="423" t="s">
        <v>140</v>
      </c>
      <c r="D7" s="423"/>
      <c r="E7" s="33"/>
      <c r="F7" s="423" t="s">
        <v>141</v>
      </c>
      <c r="G7" s="423"/>
      <c r="H7" s="33"/>
      <c r="I7" s="425" t="s">
        <v>142</v>
      </c>
      <c r="J7" s="425"/>
      <c r="K7" s="14"/>
      <c r="L7" s="423" t="s">
        <v>143</v>
      </c>
      <c r="M7" s="423"/>
      <c r="N7" s="33"/>
      <c r="O7" s="423" t="s">
        <v>144</v>
      </c>
      <c r="P7" s="423"/>
      <c r="Q7" s="33"/>
      <c r="R7" s="425" t="s">
        <v>145</v>
      </c>
      <c r="S7" s="425"/>
      <c r="T7" s="14"/>
      <c r="U7" s="15" t="s">
        <v>146</v>
      </c>
      <c r="V7" s="15" t="s">
        <v>147</v>
      </c>
      <c r="W7" s="16" t="s">
        <v>148</v>
      </c>
      <c r="X7" s="14"/>
      <c r="Y7" s="28" t="s">
        <v>149</v>
      </c>
      <c r="Z7" s="28"/>
    </row>
    <row r="8" spans="2:26" ht="43.25" customHeight="1" x14ac:dyDescent="0.35">
      <c r="B8" s="17" t="s">
        <v>14</v>
      </c>
      <c r="C8" s="18" t="s">
        <v>15</v>
      </c>
      <c r="D8" s="18" t="s">
        <v>16</v>
      </c>
      <c r="E8" s="19"/>
      <c r="F8" s="18" t="s">
        <v>15</v>
      </c>
      <c r="G8" s="18" t="s">
        <v>16</v>
      </c>
      <c r="H8" s="19"/>
      <c r="I8" s="18" t="s">
        <v>15</v>
      </c>
      <c r="J8" s="20" t="s">
        <v>16</v>
      </c>
      <c r="K8" s="9"/>
      <c r="L8" s="18" t="s">
        <v>15</v>
      </c>
      <c r="M8" s="18" t="s">
        <v>16</v>
      </c>
      <c r="N8" s="19"/>
      <c r="O8" s="18" t="s">
        <v>15</v>
      </c>
      <c r="P8" s="18" t="s">
        <v>16</v>
      </c>
      <c r="Q8" s="19"/>
      <c r="R8" s="18" t="s">
        <v>15</v>
      </c>
      <c r="S8" s="20" t="s">
        <v>16</v>
      </c>
      <c r="T8" s="9"/>
      <c r="U8" s="20" t="s">
        <v>17</v>
      </c>
      <c r="V8" s="20" t="s">
        <v>17</v>
      </c>
      <c r="W8" s="20" t="s">
        <v>17</v>
      </c>
      <c r="X8" s="9"/>
      <c r="Y8" s="20" t="s">
        <v>18</v>
      </c>
      <c r="Z8" s="20" t="s">
        <v>19</v>
      </c>
    </row>
    <row r="9" spans="2:26" x14ac:dyDescent="0.35">
      <c r="B9" s="21" t="s">
        <v>150</v>
      </c>
      <c r="C9" s="22">
        <v>555</v>
      </c>
      <c r="D9" s="3">
        <v>20</v>
      </c>
      <c r="E9" s="23"/>
      <c r="F9" s="3"/>
      <c r="G9" s="3"/>
      <c r="H9" s="23"/>
      <c r="I9" s="3"/>
      <c r="J9" s="3"/>
      <c r="K9" s="31"/>
      <c r="L9" s="3"/>
      <c r="M9" s="3"/>
      <c r="N9" s="23"/>
      <c r="O9" s="3"/>
      <c r="P9" s="3"/>
      <c r="Q9" s="30"/>
      <c r="R9" s="3"/>
      <c r="S9" s="3"/>
      <c r="T9" s="31"/>
      <c r="U9" s="25">
        <f>(D9+G9+J9)/3</f>
        <v>6.666666666666667</v>
      </c>
      <c r="V9" s="25">
        <f>(M9+P9+S9)/3</f>
        <v>0</v>
      </c>
      <c r="W9" s="25">
        <f>U9-V9</f>
        <v>6.666666666666667</v>
      </c>
      <c r="X9" s="13"/>
      <c r="Y9" s="24">
        <f>(C9+F9+I9+L9+O9+R9)/3</f>
        <v>185</v>
      </c>
      <c r="Z9" s="25">
        <f>U9+V9</f>
        <v>6.666666666666667</v>
      </c>
    </row>
    <row r="10" spans="2:26" x14ac:dyDescent="0.35">
      <c r="B10" s="21" t="s">
        <v>20</v>
      </c>
      <c r="C10" s="22">
        <v>4991</v>
      </c>
      <c r="D10" s="3">
        <v>42</v>
      </c>
      <c r="E10" s="23"/>
      <c r="F10" s="22">
        <v>1168</v>
      </c>
      <c r="G10" s="3">
        <v>5</v>
      </c>
      <c r="H10" s="23"/>
      <c r="I10" s="22">
        <v>1522</v>
      </c>
      <c r="J10" s="3">
        <v>38</v>
      </c>
      <c r="K10" s="31"/>
      <c r="L10" s="3"/>
      <c r="M10" s="3"/>
      <c r="N10" s="23"/>
      <c r="O10" s="22">
        <v>123037</v>
      </c>
      <c r="P10" s="26">
        <v>5416</v>
      </c>
      <c r="Q10" s="30"/>
      <c r="R10" s="3"/>
      <c r="S10" s="3"/>
      <c r="T10" s="31"/>
      <c r="U10" s="25">
        <f t="shared" ref="U10:U73" si="0">(D10+G10+J10)/3</f>
        <v>28.333333333333332</v>
      </c>
      <c r="V10" s="25">
        <f t="shared" ref="V10:V73" si="1">(M10+P10+S10)/3</f>
        <v>1805.3333333333333</v>
      </c>
      <c r="W10" s="25">
        <f t="shared" ref="W10:W73" si="2">U10-V10</f>
        <v>-1777</v>
      </c>
      <c r="X10" s="13"/>
      <c r="Y10" s="24">
        <f t="shared" ref="Y10:Y73" si="3">(C10+F10+I10+L10+O10+R10)/3</f>
        <v>43572.666666666664</v>
      </c>
      <c r="Z10" s="25">
        <f t="shared" ref="Z10:Z73" si="4">U10+V10</f>
        <v>1833.6666666666665</v>
      </c>
    </row>
    <row r="11" spans="2:26" x14ac:dyDescent="0.35">
      <c r="B11" s="21" t="s">
        <v>21</v>
      </c>
      <c r="C11" s="3"/>
      <c r="D11" s="3"/>
      <c r="E11" s="23"/>
      <c r="F11" s="3"/>
      <c r="G11" s="3"/>
      <c r="H11" s="23"/>
      <c r="I11" s="3"/>
      <c r="J11" s="3"/>
      <c r="K11" s="31"/>
      <c r="L11" s="3"/>
      <c r="M11" s="3"/>
      <c r="N11" s="23"/>
      <c r="O11" s="3"/>
      <c r="P11" s="3"/>
      <c r="Q11" s="30"/>
      <c r="R11" s="3"/>
      <c r="S11" s="3"/>
      <c r="T11" s="31"/>
      <c r="U11" s="25">
        <f t="shared" si="0"/>
        <v>0</v>
      </c>
      <c r="V11" s="25">
        <f t="shared" si="1"/>
        <v>0</v>
      </c>
      <c r="W11" s="25">
        <f t="shared" si="2"/>
        <v>0</v>
      </c>
      <c r="X11" s="13"/>
      <c r="Y11" s="24">
        <f t="shared" si="3"/>
        <v>0</v>
      </c>
      <c r="Z11" s="25">
        <f t="shared" si="4"/>
        <v>0</v>
      </c>
    </row>
    <row r="12" spans="2:26" x14ac:dyDescent="0.35">
      <c r="B12" s="21" t="s">
        <v>22</v>
      </c>
      <c r="C12" s="22">
        <v>193</v>
      </c>
      <c r="D12" s="3">
        <v>1</v>
      </c>
      <c r="E12" s="23"/>
      <c r="F12" s="22">
        <v>661</v>
      </c>
      <c r="G12" s="3">
        <v>13</v>
      </c>
      <c r="H12" s="23"/>
      <c r="I12" s="22">
        <v>10016</v>
      </c>
      <c r="J12" s="26">
        <v>7118</v>
      </c>
      <c r="K12" s="31"/>
      <c r="L12" s="3"/>
      <c r="M12" s="3"/>
      <c r="N12" s="23"/>
      <c r="O12" s="3"/>
      <c r="P12" s="3"/>
      <c r="Q12" s="30"/>
      <c r="R12" s="3"/>
      <c r="S12" s="3"/>
      <c r="T12" s="31"/>
      <c r="U12" s="25">
        <f t="shared" si="0"/>
        <v>2377.3333333333335</v>
      </c>
      <c r="V12" s="25">
        <f t="shared" si="1"/>
        <v>0</v>
      </c>
      <c r="W12" s="25">
        <f t="shared" si="2"/>
        <v>2377.3333333333335</v>
      </c>
      <c r="X12" s="13"/>
      <c r="Y12" s="24">
        <f t="shared" si="3"/>
        <v>3623.3333333333335</v>
      </c>
      <c r="Z12" s="25">
        <f t="shared" si="4"/>
        <v>2377.3333333333335</v>
      </c>
    </row>
    <row r="13" spans="2:26" x14ac:dyDescent="0.35">
      <c r="B13" s="21" t="s">
        <v>23</v>
      </c>
      <c r="C13" s="22">
        <v>239406</v>
      </c>
      <c r="D13" s="26">
        <v>24169</v>
      </c>
      <c r="E13" s="23"/>
      <c r="F13" s="22">
        <v>300522</v>
      </c>
      <c r="G13" s="26">
        <v>11143</v>
      </c>
      <c r="H13" s="23"/>
      <c r="I13" s="22">
        <v>265</v>
      </c>
      <c r="J13" s="3">
        <v>0</v>
      </c>
      <c r="K13" s="31"/>
      <c r="L13" s="22">
        <v>30260</v>
      </c>
      <c r="M13" s="3">
        <v>354</v>
      </c>
      <c r="N13" s="23"/>
      <c r="O13" s="22">
        <v>113</v>
      </c>
      <c r="P13" s="3">
        <v>1</v>
      </c>
      <c r="Q13" s="30"/>
      <c r="R13" s="22">
        <v>3497861</v>
      </c>
      <c r="S13" s="26">
        <v>188175</v>
      </c>
      <c r="T13" s="31"/>
      <c r="U13" s="25">
        <f t="shared" si="0"/>
        <v>11770.666666666666</v>
      </c>
      <c r="V13" s="25">
        <f t="shared" si="1"/>
        <v>62843.333333333336</v>
      </c>
      <c r="W13" s="25">
        <f t="shared" si="2"/>
        <v>-51072.666666666672</v>
      </c>
      <c r="X13" s="13"/>
      <c r="Y13" s="24">
        <f t="shared" si="3"/>
        <v>1356142.3333333333</v>
      </c>
      <c r="Z13" s="25">
        <f t="shared" si="4"/>
        <v>74614</v>
      </c>
    </row>
    <row r="14" spans="2:26" x14ac:dyDescent="0.35">
      <c r="B14" s="21" t="s">
        <v>24</v>
      </c>
      <c r="C14" s="3"/>
      <c r="D14" s="3"/>
      <c r="E14" s="23"/>
      <c r="F14" s="3"/>
      <c r="G14" s="3"/>
      <c r="H14" s="23"/>
      <c r="I14" s="3"/>
      <c r="J14" s="3"/>
      <c r="K14" s="31"/>
      <c r="L14" s="3"/>
      <c r="M14" s="3"/>
      <c r="N14" s="23"/>
      <c r="O14" s="3"/>
      <c r="P14" s="3"/>
      <c r="Q14" s="30"/>
      <c r="R14" s="3"/>
      <c r="S14" s="3"/>
      <c r="T14" s="31"/>
      <c r="U14" s="25">
        <f t="shared" si="0"/>
        <v>0</v>
      </c>
      <c r="V14" s="25">
        <f t="shared" si="1"/>
        <v>0</v>
      </c>
      <c r="W14" s="25">
        <f t="shared" si="2"/>
        <v>0</v>
      </c>
      <c r="X14" s="13"/>
      <c r="Y14" s="24">
        <f t="shared" si="3"/>
        <v>0</v>
      </c>
      <c r="Z14" s="25">
        <f t="shared" si="4"/>
        <v>0</v>
      </c>
    </row>
    <row r="15" spans="2:26" x14ac:dyDescent="0.35">
      <c r="B15" s="21" t="s">
        <v>25</v>
      </c>
      <c r="C15" s="3"/>
      <c r="D15" s="3"/>
      <c r="E15" s="23"/>
      <c r="F15" s="3"/>
      <c r="G15" s="3"/>
      <c r="H15" s="23"/>
      <c r="I15" s="3"/>
      <c r="J15" s="3"/>
      <c r="K15" s="31"/>
      <c r="L15" s="3"/>
      <c r="M15" s="3"/>
      <c r="N15" s="23"/>
      <c r="O15" s="3"/>
      <c r="P15" s="3"/>
      <c r="Q15" s="30"/>
      <c r="R15" s="3"/>
      <c r="S15" s="3"/>
      <c r="T15" s="31"/>
      <c r="U15" s="25">
        <f t="shared" si="0"/>
        <v>0</v>
      </c>
      <c r="V15" s="25">
        <f t="shared" si="1"/>
        <v>0</v>
      </c>
      <c r="W15" s="25">
        <f t="shared" si="2"/>
        <v>0</v>
      </c>
      <c r="X15" s="13"/>
      <c r="Y15" s="24">
        <f t="shared" si="3"/>
        <v>0</v>
      </c>
      <c r="Z15" s="25">
        <f t="shared" si="4"/>
        <v>0</v>
      </c>
    </row>
    <row r="16" spans="2:26" x14ac:dyDescent="0.35">
      <c r="B16" s="21" t="s">
        <v>26</v>
      </c>
      <c r="C16" s="22">
        <v>940938</v>
      </c>
      <c r="D16" s="26">
        <v>43950</v>
      </c>
      <c r="E16" s="23"/>
      <c r="F16" s="22">
        <v>1478854</v>
      </c>
      <c r="G16" s="26">
        <v>38289</v>
      </c>
      <c r="H16" s="23"/>
      <c r="I16" s="22">
        <v>1447409</v>
      </c>
      <c r="J16" s="26">
        <v>33749</v>
      </c>
      <c r="K16" s="31"/>
      <c r="L16" s="22">
        <v>326603</v>
      </c>
      <c r="M16" s="26">
        <v>15571</v>
      </c>
      <c r="N16" s="23"/>
      <c r="O16" s="22">
        <v>122616</v>
      </c>
      <c r="P16" s="26">
        <v>3662</v>
      </c>
      <c r="Q16" s="30"/>
      <c r="R16" s="22">
        <v>61094</v>
      </c>
      <c r="S16" s="3">
        <v>325</v>
      </c>
      <c r="T16" s="31"/>
      <c r="U16" s="25">
        <f t="shared" si="0"/>
        <v>38662.666666666664</v>
      </c>
      <c r="V16" s="25">
        <f t="shared" si="1"/>
        <v>6519.333333333333</v>
      </c>
      <c r="W16" s="25">
        <f t="shared" si="2"/>
        <v>32143.333333333332</v>
      </c>
      <c r="X16" s="13"/>
      <c r="Y16" s="24">
        <f t="shared" si="3"/>
        <v>1459171.3333333333</v>
      </c>
      <c r="Z16" s="25">
        <f t="shared" si="4"/>
        <v>45182</v>
      </c>
    </row>
    <row r="17" spans="2:26" x14ac:dyDescent="0.35">
      <c r="B17" s="21" t="s">
        <v>27</v>
      </c>
      <c r="C17" s="22">
        <v>15853</v>
      </c>
      <c r="D17" s="3">
        <v>383</v>
      </c>
      <c r="E17" s="23"/>
      <c r="F17" s="22">
        <v>53977</v>
      </c>
      <c r="G17" s="3">
        <v>478</v>
      </c>
      <c r="H17" s="23"/>
      <c r="I17" s="22">
        <v>20787</v>
      </c>
      <c r="J17" s="3">
        <v>294</v>
      </c>
      <c r="K17" s="31"/>
      <c r="L17" s="22">
        <v>29</v>
      </c>
      <c r="M17" s="3">
        <v>1</v>
      </c>
      <c r="N17" s="23"/>
      <c r="O17" s="22">
        <v>67</v>
      </c>
      <c r="P17" s="3">
        <v>3</v>
      </c>
      <c r="Q17" s="30"/>
      <c r="R17" s="22">
        <v>1187</v>
      </c>
      <c r="S17" s="3">
        <v>0</v>
      </c>
      <c r="T17" s="31"/>
      <c r="U17" s="25">
        <f t="shared" si="0"/>
        <v>385</v>
      </c>
      <c r="V17" s="25">
        <f t="shared" si="1"/>
        <v>1.3333333333333333</v>
      </c>
      <c r="W17" s="25">
        <f t="shared" si="2"/>
        <v>383.66666666666669</v>
      </c>
      <c r="X17" s="13"/>
      <c r="Y17" s="24">
        <f t="shared" si="3"/>
        <v>30633.333333333332</v>
      </c>
      <c r="Z17" s="25">
        <f t="shared" si="4"/>
        <v>386.33333333333331</v>
      </c>
    </row>
    <row r="18" spans="2:26" x14ac:dyDescent="0.35">
      <c r="B18" s="21" t="s">
        <v>151</v>
      </c>
      <c r="C18" s="22">
        <v>341</v>
      </c>
      <c r="D18" s="3">
        <v>0</v>
      </c>
      <c r="E18" s="23"/>
      <c r="F18" s="3"/>
      <c r="G18" s="22"/>
      <c r="H18" s="23"/>
      <c r="I18" s="3"/>
      <c r="J18" s="3"/>
      <c r="K18" s="31"/>
      <c r="L18" s="3"/>
      <c r="M18" s="3"/>
      <c r="N18" s="23"/>
      <c r="O18" s="3"/>
      <c r="P18" s="3"/>
      <c r="Q18" s="30"/>
      <c r="R18" s="3"/>
      <c r="S18" s="3"/>
      <c r="T18" s="31"/>
      <c r="U18" s="25">
        <f t="shared" si="0"/>
        <v>0</v>
      </c>
      <c r="V18" s="25">
        <f t="shared" si="1"/>
        <v>0</v>
      </c>
      <c r="W18" s="25">
        <f t="shared" si="2"/>
        <v>0</v>
      </c>
      <c r="X18" s="13"/>
      <c r="Y18" s="24">
        <f t="shared" si="3"/>
        <v>113.66666666666667</v>
      </c>
      <c r="Z18" s="25">
        <f t="shared" si="4"/>
        <v>0</v>
      </c>
    </row>
    <row r="19" spans="2:26" x14ac:dyDescent="0.35">
      <c r="B19" s="21" t="s">
        <v>152</v>
      </c>
      <c r="C19" s="22"/>
      <c r="D19" s="3"/>
      <c r="E19" s="23"/>
      <c r="F19" s="3"/>
      <c r="G19" s="22"/>
      <c r="H19" s="23"/>
      <c r="I19" s="22">
        <v>50</v>
      </c>
      <c r="J19" s="3">
        <v>7</v>
      </c>
      <c r="K19" s="31"/>
      <c r="L19" s="3"/>
      <c r="M19" s="3"/>
      <c r="N19" s="23"/>
      <c r="O19" s="3"/>
      <c r="P19" s="3"/>
      <c r="Q19" s="30"/>
      <c r="R19" s="3"/>
      <c r="S19" s="3"/>
      <c r="T19" s="31"/>
      <c r="U19" s="25">
        <f t="shared" si="0"/>
        <v>2.3333333333333335</v>
      </c>
      <c r="V19" s="25">
        <f t="shared" si="1"/>
        <v>0</v>
      </c>
      <c r="W19" s="25">
        <f t="shared" si="2"/>
        <v>2.3333333333333335</v>
      </c>
      <c r="X19" s="13"/>
      <c r="Y19" s="24">
        <f t="shared" si="3"/>
        <v>16.666666666666668</v>
      </c>
      <c r="Z19" s="25">
        <f t="shared" si="4"/>
        <v>2.3333333333333335</v>
      </c>
    </row>
    <row r="20" spans="2:26" x14ac:dyDescent="0.35">
      <c r="B20" s="21" t="s">
        <v>153</v>
      </c>
      <c r="C20" s="22"/>
      <c r="D20" s="3"/>
      <c r="E20" s="23"/>
      <c r="F20" s="22">
        <v>457</v>
      </c>
      <c r="G20" s="3">
        <v>3</v>
      </c>
      <c r="H20" s="23"/>
      <c r="I20" s="22"/>
      <c r="J20" s="26"/>
      <c r="K20" s="31"/>
      <c r="L20" s="3"/>
      <c r="M20" s="3"/>
      <c r="N20" s="23"/>
      <c r="O20" s="3"/>
      <c r="P20" s="3"/>
      <c r="Q20" s="30"/>
      <c r="R20" s="3"/>
      <c r="S20" s="3"/>
      <c r="T20" s="31"/>
      <c r="U20" s="25">
        <f t="shared" si="0"/>
        <v>1</v>
      </c>
      <c r="V20" s="25">
        <f t="shared" si="1"/>
        <v>0</v>
      </c>
      <c r="W20" s="25">
        <f t="shared" si="2"/>
        <v>1</v>
      </c>
      <c r="X20" s="13"/>
      <c r="Y20" s="24">
        <f t="shared" si="3"/>
        <v>152.33333333333334</v>
      </c>
      <c r="Z20" s="25">
        <f t="shared" si="4"/>
        <v>1</v>
      </c>
    </row>
    <row r="21" spans="2:26" x14ac:dyDescent="0.35">
      <c r="B21" s="21" t="s">
        <v>154</v>
      </c>
      <c r="C21" s="22">
        <v>16864</v>
      </c>
      <c r="D21" s="26">
        <v>20000</v>
      </c>
      <c r="E21" s="23"/>
      <c r="F21" s="22">
        <v>53198</v>
      </c>
      <c r="G21" s="26">
        <v>45313</v>
      </c>
      <c r="H21" s="23"/>
      <c r="I21" s="3"/>
      <c r="J21" s="3"/>
      <c r="K21" s="31"/>
      <c r="L21" s="3"/>
      <c r="M21" s="3"/>
      <c r="N21" s="23"/>
      <c r="O21" s="3"/>
      <c r="P21" s="3"/>
      <c r="Q21" s="30"/>
      <c r="R21" s="3"/>
      <c r="S21" s="3"/>
      <c r="T21" s="31"/>
      <c r="U21" s="25">
        <f t="shared" si="0"/>
        <v>21771</v>
      </c>
      <c r="V21" s="25">
        <f t="shared" si="1"/>
        <v>0</v>
      </c>
      <c r="W21" s="25">
        <f t="shared" si="2"/>
        <v>21771</v>
      </c>
      <c r="X21" s="13"/>
      <c r="Y21" s="24">
        <f t="shared" si="3"/>
        <v>23354</v>
      </c>
      <c r="Z21" s="25">
        <f t="shared" si="4"/>
        <v>21771</v>
      </c>
    </row>
    <row r="22" spans="2:26" x14ac:dyDescent="0.35">
      <c r="B22" s="21" t="s">
        <v>28</v>
      </c>
      <c r="C22" s="22">
        <v>697</v>
      </c>
      <c r="D22" s="3">
        <v>4</v>
      </c>
      <c r="E22" s="23"/>
      <c r="F22" s="22">
        <v>685</v>
      </c>
      <c r="G22" s="3">
        <v>9</v>
      </c>
      <c r="H22" s="23"/>
      <c r="I22" s="3"/>
      <c r="J22" s="3"/>
      <c r="K22" s="31"/>
      <c r="L22" s="3"/>
      <c r="M22" s="3"/>
      <c r="N22" s="23"/>
      <c r="O22" s="3"/>
      <c r="P22" s="3"/>
      <c r="Q22" s="30"/>
      <c r="R22" s="3"/>
      <c r="S22" s="3"/>
      <c r="T22" s="31"/>
      <c r="U22" s="25">
        <f t="shared" si="0"/>
        <v>4.333333333333333</v>
      </c>
      <c r="V22" s="25">
        <f t="shared" si="1"/>
        <v>0</v>
      </c>
      <c r="W22" s="25">
        <f t="shared" si="2"/>
        <v>4.333333333333333</v>
      </c>
      <c r="X22" s="13"/>
      <c r="Y22" s="24">
        <f t="shared" si="3"/>
        <v>460.66666666666669</v>
      </c>
      <c r="Z22" s="25">
        <f t="shared" si="4"/>
        <v>4.333333333333333</v>
      </c>
    </row>
    <row r="23" spans="2:26" x14ac:dyDescent="0.35">
      <c r="B23" s="21" t="s">
        <v>29</v>
      </c>
      <c r="C23" s="3"/>
      <c r="D23" s="3"/>
      <c r="E23" s="23"/>
      <c r="F23" s="22">
        <v>3700</v>
      </c>
      <c r="G23" s="3">
        <v>54</v>
      </c>
      <c r="H23" s="23"/>
      <c r="I23" s="22">
        <v>9000</v>
      </c>
      <c r="J23" s="3">
        <v>96</v>
      </c>
      <c r="K23" s="31"/>
      <c r="L23" s="22">
        <v>3100</v>
      </c>
      <c r="M23" s="26">
        <v>2089</v>
      </c>
      <c r="N23" s="23"/>
      <c r="O23" s="3"/>
      <c r="P23" s="3"/>
      <c r="Q23" s="30"/>
      <c r="R23" s="3"/>
      <c r="S23" s="3"/>
      <c r="T23" s="31"/>
      <c r="U23" s="25">
        <f t="shared" si="0"/>
        <v>50</v>
      </c>
      <c r="V23" s="25">
        <f t="shared" si="1"/>
        <v>696.33333333333337</v>
      </c>
      <c r="W23" s="25">
        <f t="shared" si="2"/>
        <v>-646.33333333333337</v>
      </c>
      <c r="X23" s="13"/>
      <c r="Y23" s="24">
        <f t="shared" si="3"/>
        <v>5266.666666666667</v>
      </c>
      <c r="Z23" s="25">
        <f t="shared" si="4"/>
        <v>746.33333333333337</v>
      </c>
    </row>
    <row r="24" spans="2:26" x14ac:dyDescent="0.35">
      <c r="B24" s="21" t="s">
        <v>30</v>
      </c>
      <c r="C24" s="22">
        <v>255982</v>
      </c>
      <c r="D24" s="26">
        <v>55240</v>
      </c>
      <c r="E24" s="23"/>
      <c r="F24" s="22">
        <v>160589</v>
      </c>
      <c r="G24" s="26">
        <v>12662</v>
      </c>
      <c r="H24" s="23"/>
      <c r="I24" s="22">
        <v>70184</v>
      </c>
      <c r="J24" s="3">
        <v>505</v>
      </c>
      <c r="K24" s="31"/>
      <c r="L24" s="22">
        <v>288353</v>
      </c>
      <c r="M24" s="26">
        <v>12390</v>
      </c>
      <c r="N24" s="23"/>
      <c r="O24" s="22">
        <v>53809</v>
      </c>
      <c r="P24" s="3">
        <v>641</v>
      </c>
      <c r="Q24" s="30"/>
      <c r="R24" s="22">
        <v>39836</v>
      </c>
      <c r="S24" s="26">
        <v>8980</v>
      </c>
      <c r="T24" s="31"/>
      <c r="U24" s="25">
        <f t="shared" si="0"/>
        <v>22802.333333333332</v>
      </c>
      <c r="V24" s="25">
        <f t="shared" si="1"/>
        <v>7337</v>
      </c>
      <c r="W24" s="25">
        <f t="shared" si="2"/>
        <v>15465.333333333332</v>
      </c>
      <c r="X24" s="13"/>
      <c r="Y24" s="24">
        <f t="shared" si="3"/>
        <v>289584.33333333331</v>
      </c>
      <c r="Z24" s="25">
        <f t="shared" si="4"/>
        <v>30139.333333333332</v>
      </c>
    </row>
    <row r="25" spans="2:26" x14ac:dyDescent="0.35">
      <c r="B25" s="21" t="s">
        <v>155</v>
      </c>
      <c r="C25" s="22"/>
      <c r="D25" s="26"/>
      <c r="E25" s="23"/>
      <c r="F25" s="22"/>
      <c r="G25" s="26"/>
      <c r="H25" s="23"/>
      <c r="I25" s="22">
        <v>24</v>
      </c>
      <c r="J25" s="3">
        <v>0</v>
      </c>
      <c r="K25" s="31"/>
      <c r="L25" s="3"/>
      <c r="M25" s="3"/>
      <c r="N25" s="23"/>
      <c r="O25" s="3"/>
      <c r="P25" s="3"/>
      <c r="Q25" s="30"/>
      <c r="R25" s="3"/>
      <c r="S25" s="3"/>
      <c r="T25" s="31"/>
      <c r="U25" s="25">
        <f t="shared" si="0"/>
        <v>0</v>
      </c>
      <c r="V25" s="25">
        <f t="shared" si="1"/>
        <v>0</v>
      </c>
      <c r="W25" s="25">
        <f t="shared" si="2"/>
        <v>0</v>
      </c>
      <c r="X25" s="13"/>
      <c r="Y25" s="24">
        <f t="shared" si="3"/>
        <v>8</v>
      </c>
      <c r="Z25" s="25">
        <f t="shared" si="4"/>
        <v>0</v>
      </c>
    </row>
    <row r="26" spans="2:26" x14ac:dyDescent="0.35">
      <c r="B26" s="21" t="s">
        <v>156</v>
      </c>
      <c r="C26" s="22">
        <v>2483</v>
      </c>
      <c r="D26" s="3">
        <v>74</v>
      </c>
      <c r="E26" s="23"/>
      <c r="F26" s="22">
        <v>453</v>
      </c>
      <c r="G26" s="3">
        <v>18</v>
      </c>
      <c r="H26" s="23"/>
      <c r="I26" s="22">
        <v>998</v>
      </c>
      <c r="J26" s="3">
        <v>65</v>
      </c>
      <c r="K26" s="31"/>
      <c r="L26" s="3"/>
      <c r="M26" s="3"/>
      <c r="N26" s="23"/>
      <c r="O26" s="3"/>
      <c r="P26" s="3"/>
      <c r="Q26" s="30"/>
      <c r="R26" s="3"/>
      <c r="S26" s="3"/>
      <c r="T26" s="31"/>
      <c r="U26" s="25">
        <f t="shared" si="0"/>
        <v>52.333333333333336</v>
      </c>
      <c r="V26" s="25">
        <f t="shared" si="1"/>
        <v>0</v>
      </c>
      <c r="W26" s="25">
        <f t="shared" si="2"/>
        <v>52.333333333333336</v>
      </c>
      <c r="X26" s="13"/>
      <c r="Y26" s="24">
        <f t="shared" si="3"/>
        <v>1311.3333333333333</v>
      </c>
      <c r="Z26" s="25">
        <f t="shared" si="4"/>
        <v>52.333333333333336</v>
      </c>
    </row>
    <row r="27" spans="2:26" x14ac:dyDescent="0.35">
      <c r="B27" s="21" t="s">
        <v>31</v>
      </c>
      <c r="C27" s="22">
        <v>40622</v>
      </c>
      <c r="D27" s="26">
        <v>1710</v>
      </c>
      <c r="E27" s="23"/>
      <c r="F27" s="22">
        <v>202100</v>
      </c>
      <c r="G27" s="26">
        <v>8029</v>
      </c>
      <c r="H27" s="23"/>
      <c r="I27" s="22">
        <v>602807</v>
      </c>
      <c r="J27" s="26">
        <v>15837</v>
      </c>
      <c r="K27" s="31"/>
      <c r="L27" s="3"/>
      <c r="M27" s="3"/>
      <c r="N27" s="23"/>
      <c r="O27" s="3"/>
      <c r="P27" s="3"/>
      <c r="Q27" s="30"/>
      <c r="R27" s="3"/>
      <c r="S27" s="3"/>
      <c r="T27" s="31"/>
      <c r="U27" s="25">
        <f t="shared" si="0"/>
        <v>8525.3333333333339</v>
      </c>
      <c r="V27" s="25">
        <f t="shared" si="1"/>
        <v>0</v>
      </c>
      <c r="W27" s="25">
        <f t="shared" si="2"/>
        <v>8525.3333333333339</v>
      </c>
      <c r="X27" s="13"/>
      <c r="Y27" s="24">
        <f t="shared" si="3"/>
        <v>281843</v>
      </c>
      <c r="Z27" s="25">
        <f t="shared" si="4"/>
        <v>8525.3333333333339</v>
      </c>
    </row>
    <row r="28" spans="2:26" x14ac:dyDescent="0.35">
      <c r="B28" s="21" t="s">
        <v>32</v>
      </c>
      <c r="C28" s="22">
        <v>330</v>
      </c>
      <c r="D28" s="3">
        <v>5</v>
      </c>
      <c r="E28" s="23"/>
      <c r="F28" s="3"/>
      <c r="G28" s="3"/>
      <c r="H28" s="23"/>
      <c r="I28" s="3"/>
      <c r="J28" s="3"/>
      <c r="K28" s="31"/>
      <c r="L28" s="3"/>
      <c r="M28" s="3"/>
      <c r="N28" s="23"/>
      <c r="O28" s="3"/>
      <c r="P28" s="3"/>
      <c r="Q28" s="30"/>
      <c r="R28" s="3"/>
      <c r="S28" s="3"/>
      <c r="T28" s="31"/>
      <c r="U28" s="25">
        <f t="shared" si="0"/>
        <v>1.6666666666666667</v>
      </c>
      <c r="V28" s="25">
        <f t="shared" si="1"/>
        <v>0</v>
      </c>
      <c r="W28" s="25">
        <f t="shared" si="2"/>
        <v>1.6666666666666667</v>
      </c>
      <c r="X28" s="13"/>
      <c r="Y28" s="24">
        <f t="shared" si="3"/>
        <v>110</v>
      </c>
      <c r="Z28" s="25">
        <f t="shared" si="4"/>
        <v>1.6666666666666667</v>
      </c>
    </row>
    <row r="29" spans="2:26" x14ac:dyDescent="0.35">
      <c r="B29" s="21" t="s">
        <v>33</v>
      </c>
      <c r="C29" s="3"/>
      <c r="D29" s="3"/>
      <c r="E29" s="23"/>
      <c r="F29" s="3"/>
      <c r="G29" s="3"/>
      <c r="H29" s="23"/>
      <c r="I29" s="22">
        <v>427</v>
      </c>
      <c r="J29" s="3">
        <v>8</v>
      </c>
      <c r="K29" s="31"/>
      <c r="L29" s="22">
        <v>1</v>
      </c>
      <c r="M29" s="3">
        <v>15</v>
      </c>
      <c r="N29" s="23"/>
      <c r="O29" s="3"/>
      <c r="P29" s="3"/>
      <c r="Q29" s="30"/>
      <c r="R29" s="3"/>
      <c r="S29" s="3"/>
      <c r="T29" s="31"/>
      <c r="U29" s="25">
        <f t="shared" si="0"/>
        <v>2.6666666666666665</v>
      </c>
      <c r="V29" s="25">
        <f t="shared" si="1"/>
        <v>5</v>
      </c>
      <c r="W29" s="25">
        <f t="shared" si="2"/>
        <v>-2.3333333333333335</v>
      </c>
      <c r="X29" s="13"/>
      <c r="Y29" s="24">
        <f t="shared" si="3"/>
        <v>142.66666666666666</v>
      </c>
      <c r="Z29" s="25">
        <f t="shared" si="4"/>
        <v>7.6666666666666661</v>
      </c>
    </row>
    <row r="30" spans="2:26" x14ac:dyDescent="0.35">
      <c r="B30" s="21" t="s">
        <v>34</v>
      </c>
      <c r="C30" s="22">
        <v>757568</v>
      </c>
      <c r="D30" s="26">
        <v>26302</v>
      </c>
      <c r="E30" s="23"/>
      <c r="F30" s="22">
        <v>953847</v>
      </c>
      <c r="G30" s="26">
        <v>16712</v>
      </c>
      <c r="H30" s="23"/>
      <c r="I30" s="22">
        <v>2527217</v>
      </c>
      <c r="J30" s="26">
        <v>27048</v>
      </c>
      <c r="K30" s="31"/>
      <c r="L30" s="22">
        <v>134347</v>
      </c>
      <c r="M30" s="26">
        <v>8817</v>
      </c>
      <c r="N30" s="23"/>
      <c r="O30" s="22">
        <v>134998</v>
      </c>
      <c r="P30" s="26">
        <v>9317</v>
      </c>
      <c r="Q30" s="30"/>
      <c r="R30" s="3"/>
      <c r="S30" s="3"/>
      <c r="T30" s="31"/>
      <c r="U30" s="25">
        <f t="shared" si="0"/>
        <v>23354</v>
      </c>
      <c r="V30" s="25">
        <f t="shared" si="1"/>
        <v>6044.666666666667</v>
      </c>
      <c r="W30" s="25">
        <f t="shared" si="2"/>
        <v>17309.333333333332</v>
      </c>
      <c r="X30" s="13"/>
      <c r="Y30" s="24">
        <f t="shared" si="3"/>
        <v>1502659</v>
      </c>
      <c r="Z30" s="25">
        <f t="shared" si="4"/>
        <v>29398.666666666668</v>
      </c>
    </row>
    <row r="31" spans="2:26" x14ac:dyDescent="0.35">
      <c r="B31" s="21" t="s">
        <v>35</v>
      </c>
      <c r="C31" s="3"/>
      <c r="D31" s="3"/>
      <c r="E31" s="23"/>
      <c r="F31" s="3"/>
      <c r="G31" s="3"/>
      <c r="H31" s="23"/>
      <c r="I31" s="22">
        <v>29</v>
      </c>
      <c r="J31" s="3">
        <v>0</v>
      </c>
      <c r="K31" s="31"/>
      <c r="L31" s="3"/>
      <c r="M31" s="3"/>
      <c r="N31" s="23"/>
      <c r="O31" s="3"/>
      <c r="P31" s="3"/>
      <c r="Q31" s="30"/>
      <c r="R31" s="3"/>
      <c r="S31" s="3"/>
      <c r="T31" s="31"/>
      <c r="U31" s="25">
        <f t="shared" si="0"/>
        <v>0</v>
      </c>
      <c r="V31" s="25">
        <f t="shared" si="1"/>
        <v>0</v>
      </c>
      <c r="W31" s="25">
        <f t="shared" si="2"/>
        <v>0</v>
      </c>
      <c r="X31" s="13"/>
      <c r="Y31" s="24">
        <f t="shared" si="3"/>
        <v>9.6666666666666661</v>
      </c>
      <c r="Z31" s="25">
        <f t="shared" si="4"/>
        <v>0</v>
      </c>
    </row>
    <row r="32" spans="2:26" x14ac:dyDescent="0.35">
      <c r="B32" s="21" t="s">
        <v>36</v>
      </c>
      <c r="C32" s="22">
        <v>41952</v>
      </c>
      <c r="D32" s="3">
        <v>923</v>
      </c>
      <c r="E32" s="23"/>
      <c r="F32" s="22">
        <v>954</v>
      </c>
      <c r="G32" s="3">
        <v>3</v>
      </c>
      <c r="H32" s="23"/>
      <c r="I32" s="22">
        <v>922</v>
      </c>
      <c r="J32" s="3">
        <v>3</v>
      </c>
      <c r="K32" s="31"/>
      <c r="L32" s="3"/>
      <c r="M32" s="3"/>
      <c r="N32" s="23"/>
      <c r="O32" s="3"/>
      <c r="P32" s="3"/>
      <c r="Q32" s="30"/>
      <c r="R32" s="3"/>
      <c r="S32" s="3"/>
      <c r="T32" s="31"/>
      <c r="U32" s="25">
        <f t="shared" si="0"/>
        <v>309.66666666666669</v>
      </c>
      <c r="V32" s="25">
        <f t="shared" si="1"/>
        <v>0</v>
      </c>
      <c r="W32" s="25">
        <f t="shared" si="2"/>
        <v>309.66666666666669</v>
      </c>
      <c r="X32" s="13"/>
      <c r="Y32" s="24">
        <f t="shared" si="3"/>
        <v>14609.333333333334</v>
      </c>
      <c r="Z32" s="25">
        <f t="shared" si="4"/>
        <v>309.66666666666669</v>
      </c>
    </row>
    <row r="33" spans="2:26" x14ac:dyDescent="0.35">
      <c r="B33" s="21" t="s">
        <v>37</v>
      </c>
      <c r="C33" s="22">
        <v>23308</v>
      </c>
      <c r="D33" s="26">
        <v>1023</v>
      </c>
      <c r="E33" s="23"/>
      <c r="F33" s="22">
        <v>175567</v>
      </c>
      <c r="G33" s="26">
        <v>3016</v>
      </c>
      <c r="H33" s="23"/>
      <c r="I33" s="3"/>
      <c r="J33" s="3"/>
      <c r="K33" s="31"/>
      <c r="L33" s="3"/>
      <c r="M33" s="3"/>
      <c r="N33" s="23"/>
      <c r="O33" s="3"/>
      <c r="P33" s="3"/>
      <c r="Q33" s="30"/>
      <c r="R33" s="3"/>
      <c r="S33" s="3"/>
      <c r="T33" s="31"/>
      <c r="U33" s="25">
        <f t="shared" si="0"/>
        <v>1346.3333333333333</v>
      </c>
      <c r="V33" s="25">
        <f t="shared" si="1"/>
        <v>0</v>
      </c>
      <c r="W33" s="25">
        <f t="shared" si="2"/>
        <v>1346.3333333333333</v>
      </c>
      <c r="X33" s="13"/>
      <c r="Y33" s="24">
        <f t="shared" si="3"/>
        <v>66291.666666666672</v>
      </c>
      <c r="Z33" s="25">
        <f t="shared" si="4"/>
        <v>1346.3333333333333</v>
      </c>
    </row>
    <row r="34" spans="2:26" x14ac:dyDescent="0.35">
      <c r="B34" s="21" t="s">
        <v>157</v>
      </c>
      <c r="C34" s="3"/>
      <c r="D34" s="3"/>
      <c r="E34" s="23"/>
      <c r="F34" s="22"/>
      <c r="G34" s="26"/>
      <c r="H34" s="23"/>
      <c r="I34" s="22">
        <v>311</v>
      </c>
      <c r="J34" s="3">
        <v>7</v>
      </c>
      <c r="K34" s="31"/>
      <c r="L34" s="3"/>
      <c r="M34" s="3"/>
      <c r="N34" s="23"/>
      <c r="O34" s="3"/>
      <c r="P34" s="3"/>
      <c r="Q34" s="30"/>
      <c r="R34" s="3"/>
      <c r="S34" s="3"/>
      <c r="T34" s="31"/>
      <c r="U34" s="25">
        <f t="shared" si="0"/>
        <v>2.3333333333333335</v>
      </c>
      <c r="V34" s="25">
        <f t="shared" si="1"/>
        <v>0</v>
      </c>
      <c r="W34" s="25">
        <f t="shared" si="2"/>
        <v>2.3333333333333335</v>
      </c>
      <c r="X34" s="13"/>
      <c r="Y34" s="24">
        <f t="shared" si="3"/>
        <v>103.66666666666667</v>
      </c>
      <c r="Z34" s="25">
        <f t="shared" si="4"/>
        <v>2.3333333333333335</v>
      </c>
    </row>
    <row r="35" spans="2:26" x14ac:dyDescent="0.35">
      <c r="B35" s="21" t="s">
        <v>38</v>
      </c>
      <c r="C35" s="22">
        <v>496</v>
      </c>
      <c r="D35" s="3">
        <v>5</v>
      </c>
      <c r="E35" s="23"/>
      <c r="F35" s="3"/>
      <c r="G35" s="3"/>
      <c r="H35" s="23"/>
      <c r="I35" s="3"/>
      <c r="J35" s="3"/>
      <c r="K35" s="31"/>
      <c r="L35" s="3"/>
      <c r="M35" s="3"/>
      <c r="N35" s="23"/>
      <c r="O35" s="3"/>
      <c r="P35" s="3"/>
      <c r="Q35" s="30"/>
      <c r="R35" s="22">
        <v>91</v>
      </c>
      <c r="S35" s="3">
        <v>16</v>
      </c>
      <c r="T35" s="31"/>
      <c r="U35" s="25">
        <f t="shared" si="0"/>
        <v>1.6666666666666667</v>
      </c>
      <c r="V35" s="25">
        <f t="shared" si="1"/>
        <v>5.333333333333333</v>
      </c>
      <c r="W35" s="25">
        <f t="shared" si="2"/>
        <v>-3.6666666666666661</v>
      </c>
      <c r="X35" s="13"/>
      <c r="Y35" s="24">
        <f t="shared" si="3"/>
        <v>195.66666666666666</v>
      </c>
      <c r="Z35" s="25">
        <f t="shared" si="4"/>
        <v>7</v>
      </c>
    </row>
    <row r="36" spans="2:26" x14ac:dyDescent="0.35">
      <c r="B36" s="21" t="s">
        <v>39</v>
      </c>
      <c r="C36" s="22">
        <v>25</v>
      </c>
      <c r="D36" s="3">
        <v>1</v>
      </c>
      <c r="E36" s="23"/>
      <c r="F36" s="3"/>
      <c r="G36" s="3"/>
      <c r="H36" s="23"/>
      <c r="I36" s="22">
        <v>3148</v>
      </c>
      <c r="J36" s="3">
        <v>12</v>
      </c>
      <c r="K36" s="31"/>
      <c r="L36" s="3"/>
      <c r="M36" s="3"/>
      <c r="N36" s="23"/>
      <c r="O36" s="3"/>
      <c r="P36" s="3"/>
      <c r="Q36" s="30"/>
      <c r="R36" s="3"/>
      <c r="S36" s="3"/>
      <c r="T36" s="31"/>
      <c r="U36" s="25">
        <f t="shared" si="0"/>
        <v>4.333333333333333</v>
      </c>
      <c r="V36" s="25">
        <f t="shared" si="1"/>
        <v>0</v>
      </c>
      <c r="W36" s="25">
        <f t="shared" si="2"/>
        <v>4.333333333333333</v>
      </c>
      <c r="X36" s="13"/>
      <c r="Y36" s="24">
        <f t="shared" si="3"/>
        <v>1057.6666666666667</v>
      </c>
      <c r="Z36" s="25">
        <f t="shared" si="4"/>
        <v>4.333333333333333</v>
      </c>
    </row>
    <row r="37" spans="2:26" x14ac:dyDescent="0.35">
      <c r="B37" s="21" t="s">
        <v>40</v>
      </c>
      <c r="C37" s="22">
        <v>68927</v>
      </c>
      <c r="D37" s="26">
        <v>6751</v>
      </c>
      <c r="E37" s="23"/>
      <c r="F37" s="22">
        <v>1018943</v>
      </c>
      <c r="G37" s="26">
        <v>96041</v>
      </c>
      <c r="H37" s="23"/>
      <c r="I37" s="22">
        <v>51005</v>
      </c>
      <c r="J37" s="26">
        <v>4769</v>
      </c>
      <c r="K37" s="31"/>
      <c r="L37" s="22">
        <v>17594</v>
      </c>
      <c r="M37" s="26">
        <v>4170</v>
      </c>
      <c r="N37" s="23"/>
      <c r="O37" s="22">
        <v>1494298</v>
      </c>
      <c r="P37" s="26">
        <v>124344</v>
      </c>
      <c r="Q37" s="30"/>
      <c r="R37" s="22">
        <v>680179</v>
      </c>
      <c r="S37" s="26">
        <v>73391</v>
      </c>
      <c r="T37" s="31"/>
      <c r="U37" s="25">
        <f t="shared" si="0"/>
        <v>35853.666666666664</v>
      </c>
      <c r="V37" s="25">
        <f t="shared" si="1"/>
        <v>67301.666666666672</v>
      </c>
      <c r="W37" s="25">
        <f t="shared" si="2"/>
        <v>-31448.000000000007</v>
      </c>
      <c r="X37" s="13"/>
      <c r="Y37" s="24">
        <f t="shared" si="3"/>
        <v>1110315.3333333333</v>
      </c>
      <c r="Z37" s="25">
        <f t="shared" si="4"/>
        <v>103155.33333333334</v>
      </c>
    </row>
    <row r="38" spans="2:26" x14ac:dyDescent="0.35">
      <c r="B38" s="21" t="s">
        <v>41</v>
      </c>
      <c r="C38" s="22">
        <v>79989</v>
      </c>
      <c r="D38" s="26">
        <v>1397</v>
      </c>
      <c r="E38" s="23"/>
      <c r="F38" s="22">
        <v>75364</v>
      </c>
      <c r="G38" s="26">
        <v>1036</v>
      </c>
      <c r="H38" s="23"/>
      <c r="I38" s="22">
        <v>215448</v>
      </c>
      <c r="J38" s="26">
        <v>2070</v>
      </c>
      <c r="K38" s="31"/>
      <c r="L38" s="22">
        <v>328337</v>
      </c>
      <c r="M38" s="26">
        <v>147051</v>
      </c>
      <c r="N38" s="23"/>
      <c r="O38" s="22">
        <v>193161</v>
      </c>
      <c r="P38" s="26">
        <v>87618</v>
      </c>
      <c r="Q38" s="30"/>
      <c r="R38" s="22">
        <v>110154</v>
      </c>
      <c r="S38" s="26">
        <v>49966</v>
      </c>
      <c r="T38" s="31"/>
      <c r="U38" s="25">
        <f t="shared" si="0"/>
        <v>1501</v>
      </c>
      <c r="V38" s="25">
        <f t="shared" si="1"/>
        <v>94878.333333333328</v>
      </c>
      <c r="W38" s="25">
        <f t="shared" si="2"/>
        <v>-93377.333333333328</v>
      </c>
      <c r="X38" s="13"/>
      <c r="Y38" s="24">
        <f t="shared" si="3"/>
        <v>334151</v>
      </c>
      <c r="Z38" s="25">
        <f t="shared" si="4"/>
        <v>96379.333333333328</v>
      </c>
    </row>
    <row r="39" spans="2:26" x14ac:dyDescent="0.35">
      <c r="B39" s="21" t="s">
        <v>158</v>
      </c>
      <c r="C39" s="22"/>
      <c r="D39" s="26"/>
      <c r="E39" s="23"/>
      <c r="F39" s="22">
        <v>20430</v>
      </c>
      <c r="G39" s="3">
        <v>853</v>
      </c>
      <c r="H39" s="23"/>
      <c r="I39" s="3"/>
      <c r="J39" s="3"/>
      <c r="K39" s="31"/>
      <c r="L39" s="3"/>
      <c r="M39" s="3"/>
      <c r="N39" s="23"/>
      <c r="O39" s="3"/>
      <c r="P39" s="3"/>
      <c r="Q39" s="30"/>
      <c r="R39" s="3"/>
      <c r="S39" s="3"/>
      <c r="T39" s="31"/>
      <c r="U39" s="25">
        <f t="shared" si="0"/>
        <v>284.33333333333331</v>
      </c>
      <c r="V39" s="25">
        <f t="shared" si="1"/>
        <v>0</v>
      </c>
      <c r="W39" s="25">
        <f t="shared" si="2"/>
        <v>284.33333333333331</v>
      </c>
      <c r="X39" s="13"/>
      <c r="Y39" s="24">
        <f t="shared" si="3"/>
        <v>6810</v>
      </c>
      <c r="Z39" s="25">
        <f t="shared" si="4"/>
        <v>284.33333333333331</v>
      </c>
    </row>
    <row r="40" spans="2:26" x14ac:dyDescent="0.35">
      <c r="B40" s="21" t="s">
        <v>42</v>
      </c>
      <c r="C40" s="22">
        <v>3440470</v>
      </c>
      <c r="D40" s="26">
        <v>113316</v>
      </c>
      <c r="E40" s="23"/>
      <c r="F40" s="22">
        <v>5352251</v>
      </c>
      <c r="G40" s="26">
        <v>84028</v>
      </c>
      <c r="H40" s="23"/>
      <c r="I40" s="22">
        <v>8900688</v>
      </c>
      <c r="J40" s="26">
        <v>101372</v>
      </c>
      <c r="K40" s="31"/>
      <c r="L40" s="3"/>
      <c r="M40" s="3"/>
      <c r="N40" s="23"/>
      <c r="O40" s="3"/>
      <c r="P40" s="3"/>
      <c r="Q40" s="30"/>
      <c r="R40" s="3"/>
      <c r="S40" s="3"/>
      <c r="T40" s="31"/>
      <c r="U40" s="25">
        <f t="shared" si="0"/>
        <v>99572</v>
      </c>
      <c r="V40" s="25">
        <f t="shared" si="1"/>
        <v>0</v>
      </c>
      <c r="W40" s="25">
        <f t="shared" si="2"/>
        <v>99572</v>
      </c>
      <c r="X40" s="13"/>
      <c r="Y40" s="24">
        <f t="shared" si="3"/>
        <v>5897803</v>
      </c>
      <c r="Z40" s="25">
        <f t="shared" si="4"/>
        <v>99572</v>
      </c>
    </row>
    <row r="41" spans="2:26" x14ac:dyDescent="0.35">
      <c r="B41" s="21" t="s">
        <v>159</v>
      </c>
      <c r="C41" s="22"/>
      <c r="D41" s="26"/>
      <c r="E41" s="23"/>
      <c r="F41" s="22">
        <v>177</v>
      </c>
      <c r="G41" s="3">
        <v>1</v>
      </c>
      <c r="H41" s="23"/>
      <c r="I41" s="3"/>
      <c r="J41" s="3"/>
      <c r="K41" s="31"/>
      <c r="L41" s="3"/>
      <c r="M41" s="3"/>
      <c r="N41" s="23"/>
      <c r="O41" s="3"/>
      <c r="P41" s="3"/>
      <c r="Q41" s="30"/>
      <c r="R41" s="3"/>
      <c r="S41" s="3"/>
      <c r="T41" s="31"/>
      <c r="U41" s="25">
        <f t="shared" si="0"/>
        <v>0.33333333333333331</v>
      </c>
      <c r="V41" s="25">
        <f t="shared" si="1"/>
        <v>0</v>
      </c>
      <c r="W41" s="25">
        <f t="shared" si="2"/>
        <v>0.33333333333333331</v>
      </c>
      <c r="X41" s="13"/>
      <c r="Y41" s="24">
        <f t="shared" si="3"/>
        <v>59</v>
      </c>
      <c r="Z41" s="25">
        <f t="shared" si="4"/>
        <v>0.33333333333333331</v>
      </c>
    </row>
    <row r="42" spans="2:26" x14ac:dyDescent="0.35">
      <c r="B42" s="21" t="s">
        <v>43</v>
      </c>
      <c r="C42" s="22">
        <v>318</v>
      </c>
      <c r="D42" s="3">
        <v>33</v>
      </c>
      <c r="E42" s="23"/>
      <c r="F42" s="22">
        <v>406</v>
      </c>
      <c r="G42" s="3">
        <v>12</v>
      </c>
      <c r="H42" s="23"/>
      <c r="I42" s="22">
        <v>720</v>
      </c>
      <c r="J42" s="3">
        <v>45</v>
      </c>
      <c r="K42" s="31"/>
      <c r="L42" s="3"/>
      <c r="M42" s="3"/>
      <c r="N42" s="23"/>
      <c r="O42" s="3"/>
      <c r="P42" s="3"/>
      <c r="Q42" s="30"/>
      <c r="R42" s="3"/>
      <c r="S42" s="3"/>
      <c r="T42" s="31"/>
      <c r="U42" s="25">
        <f t="shared" si="0"/>
        <v>30</v>
      </c>
      <c r="V42" s="25">
        <f t="shared" si="1"/>
        <v>0</v>
      </c>
      <c r="W42" s="25">
        <f t="shared" si="2"/>
        <v>30</v>
      </c>
      <c r="X42" s="13"/>
      <c r="Y42" s="24">
        <f t="shared" si="3"/>
        <v>481.33333333333331</v>
      </c>
      <c r="Z42" s="25">
        <f t="shared" si="4"/>
        <v>30</v>
      </c>
    </row>
    <row r="43" spans="2:26" x14ac:dyDescent="0.35">
      <c r="B43" s="21" t="s">
        <v>160</v>
      </c>
      <c r="C43" s="22"/>
      <c r="D43" s="3"/>
      <c r="E43" s="23"/>
      <c r="F43" s="22">
        <v>135</v>
      </c>
      <c r="G43" s="3">
        <v>7</v>
      </c>
      <c r="H43" s="23"/>
      <c r="I43" s="3"/>
      <c r="J43" s="3"/>
      <c r="K43" s="31"/>
      <c r="L43" s="3"/>
      <c r="M43" s="3"/>
      <c r="N43" s="23"/>
      <c r="O43" s="3"/>
      <c r="P43" s="3"/>
      <c r="Q43" s="30"/>
      <c r="R43" s="3"/>
      <c r="S43" s="3"/>
      <c r="T43" s="31"/>
      <c r="U43" s="25">
        <f t="shared" si="0"/>
        <v>2.3333333333333335</v>
      </c>
      <c r="V43" s="25">
        <f t="shared" si="1"/>
        <v>0</v>
      </c>
      <c r="W43" s="25">
        <f t="shared" si="2"/>
        <v>2.3333333333333335</v>
      </c>
      <c r="X43" s="13"/>
      <c r="Y43" s="24">
        <f t="shared" si="3"/>
        <v>45</v>
      </c>
      <c r="Z43" s="25">
        <f t="shared" si="4"/>
        <v>2.3333333333333335</v>
      </c>
    </row>
    <row r="44" spans="2:26" x14ac:dyDescent="0.35">
      <c r="B44" s="21" t="s">
        <v>44</v>
      </c>
      <c r="C44" s="22">
        <v>1484</v>
      </c>
      <c r="D44" s="3">
        <v>5</v>
      </c>
      <c r="E44" s="23"/>
      <c r="F44" s="22">
        <v>3055</v>
      </c>
      <c r="G44" s="3">
        <v>101</v>
      </c>
      <c r="H44" s="23"/>
      <c r="I44" s="22">
        <v>2335</v>
      </c>
      <c r="J44" s="3">
        <v>0</v>
      </c>
      <c r="K44" s="31"/>
      <c r="L44" s="3"/>
      <c r="M44" s="3"/>
      <c r="N44" s="23"/>
      <c r="O44" s="3"/>
      <c r="P44" s="3"/>
      <c r="Q44" s="30"/>
      <c r="R44" s="22">
        <v>305</v>
      </c>
      <c r="S44" s="3">
        <v>29</v>
      </c>
      <c r="T44" s="31"/>
      <c r="U44" s="25">
        <f t="shared" si="0"/>
        <v>35.333333333333336</v>
      </c>
      <c r="V44" s="25">
        <f t="shared" si="1"/>
        <v>9.6666666666666661</v>
      </c>
      <c r="W44" s="25">
        <f t="shared" si="2"/>
        <v>25.666666666666671</v>
      </c>
      <c r="X44" s="13"/>
      <c r="Y44" s="24">
        <f t="shared" si="3"/>
        <v>2393</v>
      </c>
      <c r="Z44" s="25">
        <f t="shared" si="4"/>
        <v>45</v>
      </c>
    </row>
    <row r="45" spans="2:26" x14ac:dyDescent="0.35">
      <c r="B45" s="21" t="s">
        <v>45</v>
      </c>
      <c r="C45" s="22">
        <v>9645</v>
      </c>
      <c r="D45" s="3">
        <v>66</v>
      </c>
      <c r="E45" s="23"/>
      <c r="F45" s="22">
        <v>5412</v>
      </c>
      <c r="G45" s="3">
        <v>50</v>
      </c>
      <c r="H45" s="23"/>
      <c r="I45" s="22">
        <v>3101</v>
      </c>
      <c r="J45" s="3">
        <v>23</v>
      </c>
      <c r="K45" s="31"/>
      <c r="L45" s="3"/>
      <c r="M45" s="3"/>
      <c r="N45" s="23"/>
      <c r="O45" s="3"/>
      <c r="P45" s="3"/>
      <c r="Q45" s="30"/>
      <c r="R45" s="3"/>
      <c r="S45" s="3"/>
      <c r="T45" s="31"/>
      <c r="U45" s="25">
        <f t="shared" si="0"/>
        <v>46.333333333333336</v>
      </c>
      <c r="V45" s="25">
        <f t="shared" si="1"/>
        <v>0</v>
      </c>
      <c r="W45" s="25">
        <f t="shared" si="2"/>
        <v>46.333333333333336</v>
      </c>
      <c r="X45" s="13"/>
      <c r="Y45" s="24">
        <f t="shared" si="3"/>
        <v>6052.666666666667</v>
      </c>
      <c r="Z45" s="25">
        <f t="shared" si="4"/>
        <v>46.333333333333336</v>
      </c>
    </row>
    <row r="46" spans="2:26" x14ac:dyDescent="0.35">
      <c r="B46" s="21" t="s">
        <v>46</v>
      </c>
      <c r="C46" s="22">
        <v>21968</v>
      </c>
      <c r="D46" s="26">
        <v>2561</v>
      </c>
      <c r="E46" s="23"/>
      <c r="F46" s="22">
        <v>133771</v>
      </c>
      <c r="G46" s="26">
        <v>6651</v>
      </c>
      <c r="H46" s="23"/>
      <c r="I46" s="22">
        <v>41526</v>
      </c>
      <c r="J46" s="26">
        <v>3842</v>
      </c>
      <c r="K46" s="31"/>
      <c r="L46" s="22">
        <v>38770</v>
      </c>
      <c r="M46" s="26">
        <v>1241</v>
      </c>
      <c r="N46" s="23"/>
      <c r="O46" s="22">
        <v>90931</v>
      </c>
      <c r="P46" s="26">
        <v>2009</v>
      </c>
      <c r="Q46" s="30"/>
      <c r="R46" s="22">
        <v>8030</v>
      </c>
      <c r="S46" s="3">
        <v>193</v>
      </c>
      <c r="T46" s="31"/>
      <c r="U46" s="25">
        <f t="shared" si="0"/>
        <v>4351.333333333333</v>
      </c>
      <c r="V46" s="25">
        <f t="shared" si="1"/>
        <v>1147.6666666666667</v>
      </c>
      <c r="W46" s="25">
        <f t="shared" si="2"/>
        <v>3203.6666666666661</v>
      </c>
      <c r="X46" s="13"/>
      <c r="Y46" s="24">
        <f t="shared" si="3"/>
        <v>111665.33333333333</v>
      </c>
      <c r="Z46" s="25">
        <f t="shared" si="4"/>
        <v>5499</v>
      </c>
    </row>
    <row r="47" spans="2:26" x14ac:dyDescent="0.35">
      <c r="B47" s="21" t="s">
        <v>47</v>
      </c>
      <c r="C47" s="22">
        <v>2891</v>
      </c>
      <c r="D47" s="3">
        <v>117</v>
      </c>
      <c r="E47" s="23"/>
      <c r="F47" s="22">
        <v>1799</v>
      </c>
      <c r="G47" s="3">
        <v>23</v>
      </c>
      <c r="H47" s="23"/>
      <c r="I47" s="22">
        <v>506</v>
      </c>
      <c r="J47" s="3">
        <v>36</v>
      </c>
      <c r="K47" s="31"/>
      <c r="L47" s="22">
        <v>292</v>
      </c>
      <c r="M47" s="3">
        <v>9</v>
      </c>
      <c r="N47" s="23"/>
      <c r="O47" s="22">
        <v>2283</v>
      </c>
      <c r="P47" s="3">
        <v>119</v>
      </c>
      <c r="Q47" s="30"/>
      <c r="R47" s="22">
        <v>11061</v>
      </c>
      <c r="S47" s="3">
        <v>852</v>
      </c>
      <c r="T47" s="31"/>
      <c r="U47" s="25">
        <f t="shared" si="0"/>
        <v>58.666666666666664</v>
      </c>
      <c r="V47" s="25">
        <f t="shared" si="1"/>
        <v>326.66666666666669</v>
      </c>
      <c r="W47" s="25">
        <f t="shared" si="2"/>
        <v>-268</v>
      </c>
      <c r="X47" s="13"/>
      <c r="Y47" s="24">
        <f t="shared" si="3"/>
        <v>6277.333333333333</v>
      </c>
      <c r="Z47" s="25">
        <f t="shared" si="4"/>
        <v>385.33333333333337</v>
      </c>
    </row>
    <row r="48" spans="2:26" x14ac:dyDescent="0.35">
      <c r="B48" s="21" t="s">
        <v>161</v>
      </c>
      <c r="C48" s="3"/>
      <c r="D48" s="3"/>
      <c r="E48" s="23"/>
      <c r="F48" s="22"/>
      <c r="G48" s="3"/>
      <c r="H48" s="23"/>
      <c r="I48" s="22">
        <v>36</v>
      </c>
      <c r="J48" s="3">
        <v>1</v>
      </c>
      <c r="K48" s="31"/>
      <c r="L48" s="3"/>
      <c r="M48" s="3"/>
      <c r="N48" s="23"/>
      <c r="O48" s="3"/>
      <c r="P48" s="3"/>
      <c r="Q48" s="30"/>
      <c r="R48" s="3"/>
      <c r="S48" s="3"/>
      <c r="T48" s="31"/>
      <c r="U48" s="25">
        <f t="shared" si="0"/>
        <v>0.33333333333333331</v>
      </c>
      <c r="V48" s="25">
        <f t="shared" si="1"/>
        <v>0</v>
      </c>
      <c r="W48" s="25">
        <f t="shared" si="2"/>
        <v>0.33333333333333331</v>
      </c>
      <c r="X48" s="13"/>
      <c r="Y48" s="24">
        <f t="shared" si="3"/>
        <v>12</v>
      </c>
      <c r="Z48" s="25">
        <f t="shared" si="4"/>
        <v>0.33333333333333331</v>
      </c>
    </row>
    <row r="49" spans="2:26" x14ac:dyDescent="0.35">
      <c r="B49" s="21" t="s">
        <v>48</v>
      </c>
      <c r="C49" s="22">
        <v>26664</v>
      </c>
      <c r="D49" s="34">
        <v>1500</v>
      </c>
      <c r="E49" s="23"/>
      <c r="F49" s="3"/>
      <c r="G49" s="3"/>
      <c r="H49" s="23"/>
      <c r="I49" s="22">
        <v>440</v>
      </c>
      <c r="J49" s="3">
        <v>5</v>
      </c>
      <c r="K49" s="31"/>
      <c r="L49" s="3"/>
      <c r="M49" s="3"/>
      <c r="N49" s="23"/>
      <c r="O49" s="3"/>
      <c r="P49" s="3"/>
      <c r="Q49" s="30"/>
      <c r="R49" s="3"/>
      <c r="S49" s="3"/>
      <c r="T49" s="31"/>
      <c r="U49" s="25">
        <f t="shared" si="0"/>
        <v>501.66666666666669</v>
      </c>
      <c r="V49" s="25">
        <f t="shared" si="1"/>
        <v>0</v>
      </c>
      <c r="W49" s="25">
        <f t="shared" si="2"/>
        <v>501.66666666666669</v>
      </c>
      <c r="X49" s="13"/>
      <c r="Y49" s="24">
        <f t="shared" si="3"/>
        <v>9034.6666666666661</v>
      </c>
      <c r="Z49" s="25">
        <f t="shared" si="4"/>
        <v>501.66666666666669</v>
      </c>
    </row>
    <row r="50" spans="2:26" x14ac:dyDescent="0.35">
      <c r="B50" s="21" t="s">
        <v>49</v>
      </c>
      <c r="C50" s="22">
        <v>655489</v>
      </c>
      <c r="D50" s="26">
        <v>19204</v>
      </c>
      <c r="E50" s="23"/>
      <c r="F50" s="22">
        <v>1068517</v>
      </c>
      <c r="G50" s="26">
        <v>17157</v>
      </c>
      <c r="H50" s="23"/>
      <c r="I50" s="22">
        <v>479910</v>
      </c>
      <c r="J50" s="26">
        <v>4489</v>
      </c>
      <c r="K50" s="31"/>
      <c r="L50" s="3"/>
      <c r="M50" s="3"/>
      <c r="N50" s="23"/>
      <c r="O50" s="3"/>
      <c r="P50" s="3"/>
      <c r="Q50" s="30"/>
      <c r="R50" s="3"/>
      <c r="S50" s="3"/>
      <c r="T50" s="31"/>
      <c r="U50" s="25">
        <f t="shared" si="0"/>
        <v>13616.666666666666</v>
      </c>
      <c r="V50" s="25">
        <f t="shared" si="1"/>
        <v>0</v>
      </c>
      <c r="W50" s="25">
        <f t="shared" si="2"/>
        <v>13616.666666666666</v>
      </c>
      <c r="X50" s="13"/>
      <c r="Y50" s="24">
        <f t="shared" si="3"/>
        <v>734638.66666666663</v>
      </c>
      <c r="Z50" s="25">
        <f t="shared" si="4"/>
        <v>13616.666666666666</v>
      </c>
    </row>
    <row r="51" spans="2:26" x14ac:dyDescent="0.35">
      <c r="B51" s="21" t="s">
        <v>50</v>
      </c>
      <c r="C51" s="22">
        <v>116486</v>
      </c>
      <c r="D51" s="26">
        <v>19756</v>
      </c>
      <c r="E51" s="23"/>
      <c r="F51" s="22">
        <v>59387</v>
      </c>
      <c r="G51" s="26">
        <v>5237</v>
      </c>
      <c r="H51" s="23"/>
      <c r="I51" s="22">
        <v>134551</v>
      </c>
      <c r="J51" s="26">
        <v>2305</v>
      </c>
      <c r="K51" s="31"/>
      <c r="L51" s="3"/>
      <c r="M51" s="3"/>
      <c r="N51" s="23"/>
      <c r="O51" s="3"/>
      <c r="P51" s="3"/>
      <c r="Q51" s="30"/>
      <c r="R51" s="3"/>
      <c r="S51" s="3"/>
      <c r="T51" s="31"/>
      <c r="U51" s="25">
        <f t="shared" si="0"/>
        <v>9099.3333333333339</v>
      </c>
      <c r="V51" s="25">
        <f t="shared" si="1"/>
        <v>0</v>
      </c>
      <c r="W51" s="25">
        <f t="shared" si="2"/>
        <v>9099.3333333333339</v>
      </c>
      <c r="X51" s="13"/>
      <c r="Y51" s="24">
        <f t="shared" si="3"/>
        <v>103474.66666666667</v>
      </c>
      <c r="Z51" s="25">
        <f t="shared" si="4"/>
        <v>9099.3333333333339</v>
      </c>
    </row>
    <row r="52" spans="2:26" x14ac:dyDescent="0.35">
      <c r="B52" s="21" t="s">
        <v>51</v>
      </c>
      <c r="C52" s="22">
        <v>173</v>
      </c>
      <c r="D52" s="3">
        <v>95</v>
      </c>
      <c r="E52" s="23"/>
      <c r="F52" s="22">
        <v>17733</v>
      </c>
      <c r="G52" s="3">
        <v>194</v>
      </c>
      <c r="H52" s="23"/>
      <c r="I52" s="22">
        <v>30093</v>
      </c>
      <c r="J52" s="3">
        <v>396</v>
      </c>
      <c r="K52" s="31"/>
      <c r="L52" s="3"/>
      <c r="M52" s="3"/>
      <c r="N52" s="23"/>
      <c r="O52" s="3"/>
      <c r="P52" s="3"/>
      <c r="Q52" s="30"/>
      <c r="R52" s="3"/>
      <c r="S52" s="3"/>
      <c r="T52" s="31"/>
      <c r="U52" s="25">
        <f t="shared" si="0"/>
        <v>228.33333333333334</v>
      </c>
      <c r="V52" s="25">
        <f t="shared" si="1"/>
        <v>0</v>
      </c>
      <c r="W52" s="25">
        <f t="shared" si="2"/>
        <v>228.33333333333334</v>
      </c>
      <c r="X52" s="13"/>
      <c r="Y52" s="24">
        <f t="shared" si="3"/>
        <v>15999.666666666666</v>
      </c>
      <c r="Z52" s="25">
        <f t="shared" si="4"/>
        <v>228.33333333333334</v>
      </c>
    </row>
    <row r="53" spans="2:26" x14ac:dyDescent="0.35">
      <c r="B53" s="21" t="s">
        <v>52</v>
      </c>
      <c r="C53" s="3"/>
      <c r="D53" s="3"/>
      <c r="E53" s="23"/>
      <c r="F53" s="22">
        <v>209</v>
      </c>
      <c r="G53" s="3">
        <v>1</v>
      </c>
      <c r="H53" s="23"/>
      <c r="I53" s="22">
        <v>789</v>
      </c>
      <c r="J53" s="3">
        <v>3</v>
      </c>
      <c r="K53" s="31"/>
      <c r="L53" s="3"/>
      <c r="M53" s="3"/>
      <c r="N53" s="23"/>
      <c r="O53" s="22">
        <v>251</v>
      </c>
      <c r="P53" s="3">
        <v>1</v>
      </c>
      <c r="Q53" s="30"/>
      <c r="R53" s="22">
        <v>146</v>
      </c>
      <c r="S53" s="3">
        <v>1</v>
      </c>
      <c r="T53" s="31"/>
      <c r="U53" s="25">
        <f t="shared" si="0"/>
        <v>1.3333333333333333</v>
      </c>
      <c r="V53" s="25">
        <f t="shared" si="1"/>
        <v>0.66666666666666663</v>
      </c>
      <c r="W53" s="25">
        <f t="shared" si="2"/>
        <v>0.66666666666666663</v>
      </c>
      <c r="X53" s="13"/>
      <c r="Y53" s="24">
        <f t="shared" si="3"/>
        <v>465</v>
      </c>
      <c r="Z53" s="25">
        <f t="shared" si="4"/>
        <v>2</v>
      </c>
    </row>
    <row r="54" spans="2:26" x14ac:dyDescent="0.35">
      <c r="B54" s="21" t="s">
        <v>53</v>
      </c>
      <c r="C54" s="22">
        <v>1117</v>
      </c>
      <c r="D54" s="3">
        <v>840</v>
      </c>
      <c r="E54" s="23"/>
      <c r="F54" s="22">
        <v>641</v>
      </c>
      <c r="G54" s="3">
        <v>4</v>
      </c>
      <c r="H54" s="23"/>
      <c r="I54" s="22">
        <v>629</v>
      </c>
      <c r="J54" s="3">
        <v>7</v>
      </c>
      <c r="K54" s="31"/>
      <c r="L54" s="3"/>
      <c r="M54" s="3"/>
      <c r="N54" s="23"/>
      <c r="O54" s="3"/>
      <c r="P54" s="3"/>
      <c r="Q54" s="30"/>
      <c r="R54" s="3"/>
      <c r="S54" s="3"/>
      <c r="T54" s="31"/>
      <c r="U54" s="25">
        <f t="shared" si="0"/>
        <v>283.66666666666669</v>
      </c>
      <c r="V54" s="25">
        <f t="shared" si="1"/>
        <v>0</v>
      </c>
      <c r="W54" s="25">
        <f t="shared" si="2"/>
        <v>283.66666666666669</v>
      </c>
      <c r="X54" s="13"/>
      <c r="Y54" s="24">
        <f t="shared" si="3"/>
        <v>795.66666666666663</v>
      </c>
      <c r="Z54" s="25">
        <f t="shared" si="4"/>
        <v>283.66666666666669</v>
      </c>
    </row>
    <row r="55" spans="2:26" x14ac:dyDescent="0.35">
      <c r="B55" s="21" t="s">
        <v>54</v>
      </c>
      <c r="C55" s="3"/>
      <c r="D55" s="3"/>
      <c r="E55" s="23"/>
      <c r="F55" s="22">
        <v>2529</v>
      </c>
      <c r="G55" s="3">
        <v>17</v>
      </c>
      <c r="H55" s="23"/>
      <c r="I55" s="22">
        <v>1647</v>
      </c>
      <c r="J55" s="3">
        <v>54</v>
      </c>
      <c r="K55" s="31"/>
      <c r="L55" s="3"/>
      <c r="M55" s="3"/>
      <c r="N55" s="23"/>
      <c r="O55" s="3"/>
      <c r="P55" s="3"/>
      <c r="Q55" s="30"/>
      <c r="R55" s="3"/>
      <c r="S55" s="3"/>
      <c r="T55" s="31"/>
      <c r="U55" s="25">
        <f t="shared" si="0"/>
        <v>23.666666666666668</v>
      </c>
      <c r="V55" s="25">
        <f t="shared" si="1"/>
        <v>0</v>
      </c>
      <c r="W55" s="25">
        <f t="shared" si="2"/>
        <v>23.666666666666668</v>
      </c>
      <c r="X55" s="13"/>
      <c r="Y55" s="24">
        <f t="shared" si="3"/>
        <v>1392</v>
      </c>
      <c r="Z55" s="25">
        <f t="shared" si="4"/>
        <v>23.666666666666668</v>
      </c>
    </row>
    <row r="56" spans="2:26" x14ac:dyDescent="0.35">
      <c r="B56" s="21" t="s">
        <v>55</v>
      </c>
      <c r="C56" s="22">
        <v>41518</v>
      </c>
      <c r="D56" s="26">
        <v>2210</v>
      </c>
      <c r="E56" s="23"/>
      <c r="F56" s="22">
        <v>98251</v>
      </c>
      <c r="G56" s="26">
        <v>4069</v>
      </c>
      <c r="H56" s="23"/>
      <c r="I56" s="22">
        <v>4445</v>
      </c>
      <c r="J56" s="3">
        <v>36</v>
      </c>
      <c r="K56" s="31"/>
      <c r="L56" s="22">
        <v>246049</v>
      </c>
      <c r="M56" s="26">
        <v>9321</v>
      </c>
      <c r="N56" s="23"/>
      <c r="O56" s="22">
        <v>151015</v>
      </c>
      <c r="P56" s="26">
        <v>4830</v>
      </c>
      <c r="Q56" s="30"/>
      <c r="R56" s="3"/>
      <c r="S56" s="3"/>
      <c r="T56" s="31"/>
      <c r="U56" s="25">
        <f t="shared" si="0"/>
        <v>2105</v>
      </c>
      <c r="V56" s="25">
        <f t="shared" si="1"/>
        <v>4717</v>
      </c>
      <c r="W56" s="25">
        <f t="shared" si="2"/>
        <v>-2612</v>
      </c>
      <c r="X56" s="13"/>
      <c r="Y56" s="24">
        <f t="shared" si="3"/>
        <v>180426</v>
      </c>
      <c r="Z56" s="25">
        <f t="shared" si="4"/>
        <v>6822</v>
      </c>
    </row>
    <row r="57" spans="2:26" x14ac:dyDescent="0.35">
      <c r="B57" s="21" t="s">
        <v>56</v>
      </c>
      <c r="C57" s="22">
        <v>213402</v>
      </c>
      <c r="D57" s="26">
        <v>19340</v>
      </c>
      <c r="E57" s="23"/>
      <c r="F57" s="22">
        <v>158056</v>
      </c>
      <c r="G57" s="26">
        <v>1823</v>
      </c>
      <c r="H57" s="23"/>
      <c r="I57" s="22">
        <v>38331</v>
      </c>
      <c r="J57" s="3">
        <v>252</v>
      </c>
      <c r="K57" s="31"/>
      <c r="L57" s="22">
        <v>84836</v>
      </c>
      <c r="M57" s="26">
        <v>3000</v>
      </c>
      <c r="N57" s="23"/>
      <c r="O57" s="22">
        <v>179990</v>
      </c>
      <c r="P57" s="26">
        <v>49992</v>
      </c>
      <c r="Q57" s="30"/>
      <c r="R57" s="22">
        <v>67212</v>
      </c>
      <c r="S57" s="26">
        <v>2233</v>
      </c>
      <c r="T57" s="31"/>
      <c r="U57" s="25">
        <f t="shared" si="0"/>
        <v>7138.333333333333</v>
      </c>
      <c r="V57" s="25">
        <f t="shared" si="1"/>
        <v>18408.333333333332</v>
      </c>
      <c r="W57" s="25">
        <f t="shared" si="2"/>
        <v>-11270</v>
      </c>
      <c r="X57" s="13"/>
      <c r="Y57" s="24">
        <f t="shared" si="3"/>
        <v>247275.66666666666</v>
      </c>
      <c r="Z57" s="25">
        <f t="shared" si="4"/>
        <v>25546.666666666664</v>
      </c>
    </row>
    <row r="58" spans="2:26" x14ac:dyDescent="0.35">
      <c r="B58" s="21" t="s">
        <v>57</v>
      </c>
      <c r="C58" s="22">
        <v>47</v>
      </c>
      <c r="D58" s="3">
        <v>2</v>
      </c>
      <c r="E58" s="23"/>
      <c r="F58" s="22">
        <v>467</v>
      </c>
      <c r="G58" s="3">
        <v>2</v>
      </c>
      <c r="H58" s="23"/>
      <c r="I58" s="22">
        <v>21</v>
      </c>
      <c r="J58" s="3">
        <v>2</v>
      </c>
      <c r="K58" s="31"/>
      <c r="L58" s="3"/>
      <c r="M58" s="3"/>
      <c r="N58" s="23"/>
      <c r="O58" s="3"/>
      <c r="P58" s="3"/>
      <c r="Q58" s="30"/>
      <c r="R58" s="3"/>
      <c r="S58" s="3"/>
      <c r="T58" s="31"/>
      <c r="U58" s="25">
        <f t="shared" si="0"/>
        <v>2</v>
      </c>
      <c r="V58" s="25">
        <f t="shared" si="1"/>
        <v>0</v>
      </c>
      <c r="W58" s="25">
        <f t="shared" si="2"/>
        <v>2</v>
      </c>
      <c r="X58" s="13"/>
      <c r="Y58" s="24">
        <f t="shared" si="3"/>
        <v>178.33333333333334</v>
      </c>
      <c r="Z58" s="25">
        <f t="shared" si="4"/>
        <v>2</v>
      </c>
    </row>
    <row r="59" spans="2:26" x14ac:dyDescent="0.35">
      <c r="B59" s="21" t="s">
        <v>58</v>
      </c>
      <c r="C59" s="3"/>
      <c r="D59" s="3"/>
      <c r="E59" s="23"/>
      <c r="F59" s="3"/>
      <c r="G59" s="3"/>
      <c r="H59" s="23"/>
      <c r="I59" s="3"/>
      <c r="J59" s="3"/>
      <c r="K59" s="31"/>
      <c r="L59" s="3"/>
      <c r="M59" s="3"/>
      <c r="N59" s="23"/>
      <c r="O59" s="3"/>
      <c r="P59" s="3"/>
      <c r="Q59" s="30"/>
      <c r="R59" s="3"/>
      <c r="S59" s="3"/>
      <c r="T59" s="31"/>
      <c r="U59" s="25">
        <f t="shared" si="0"/>
        <v>0</v>
      </c>
      <c r="V59" s="25">
        <f t="shared" si="1"/>
        <v>0</v>
      </c>
      <c r="W59" s="25">
        <f t="shared" si="2"/>
        <v>0</v>
      </c>
      <c r="X59" s="13"/>
      <c r="Y59" s="24">
        <f t="shared" si="3"/>
        <v>0</v>
      </c>
      <c r="Z59" s="25">
        <f t="shared" si="4"/>
        <v>0</v>
      </c>
    </row>
    <row r="60" spans="2:26" x14ac:dyDescent="0.35">
      <c r="B60" s="21" t="s">
        <v>59</v>
      </c>
      <c r="C60" s="22">
        <v>1538163</v>
      </c>
      <c r="D60" s="26">
        <v>104290</v>
      </c>
      <c r="E60" s="23"/>
      <c r="F60" s="22">
        <v>1095730</v>
      </c>
      <c r="G60" s="26">
        <v>134666</v>
      </c>
      <c r="H60" s="23"/>
      <c r="I60" s="22">
        <v>579734</v>
      </c>
      <c r="J60" s="26">
        <v>53459</v>
      </c>
      <c r="K60" s="31"/>
      <c r="L60" s="22">
        <v>4057201</v>
      </c>
      <c r="M60" s="26">
        <v>111391</v>
      </c>
      <c r="N60" s="23"/>
      <c r="O60" s="22">
        <v>8659115</v>
      </c>
      <c r="P60" s="26">
        <v>237661</v>
      </c>
      <c r="Q60" s="30"/>
      <c r="R60" s="22">
        <v>6588885</v>
      </c>
      <c r="S60" s="26">
        <v>102652</v>
      </c>
      <c r="T60" s="31"/>
      <c r="U60" s="25">
        <f t="shared" si="0"/>
        <v>97471.666666666672</v>
      </c>
      <c r="V60" s="25">
        <f t="shared" si="1"/>
        <v>150568</v>
      </c>
      <c r="W60" s="25">
        <f t="shared" si="2"/>
        <v>-53096.333333333328</v>
      </c>
      <c r="X60" s="13"/>
      <c r="Y60" s="24">
        <f t="shared" si="3"/>
        <v>7506276</v>
      </c>
      <c r="Z60" s="25">
        <f t="shared" si="4"/>
        <v>248039.66666666669</v>
      </c>
    </row>
    <row r="61" spans="2:26" x14ac:dyDescent="0.35">
      <c r="B61" s="21" t="s">
        <v>60</v>
      </c>
      <c r="C61" s="22">
        <v>273888</v>
      </c>
      <c r="D61" s="26">
        <v>19947</v>
      </c>
      <c r="E61" s="23"/>
      <c r="F61" s="22">
        <v>328677</v>
      </c>
      <c r="G61" s="26">
        <v>24503</v>
      </c>
      <c r="H61" s="23"/>
      <c r="I61" s="22">
        <v>122661</v>
      </c>
      <c r="J61" s="26">
        <v>12335</v>
      </c>
      <c r="K61" s="31"/>
      <c r="L61" s="3"/>
      <c r="M61" s="3"/>
      <c r="N61" s="23"/>
      <c r="O61" s="3"/>
      <c r="P61" s="3"/>
      <c r="Q61" s="30"/>
      <c r="R61" s="3"/>
      <c r="S61" s="3"/>
      <c r="T61" s="31"/>
      <c r="U61" s="25">
        <f t="shared" si="0"/>
        <v>18928.333333333332</v>
      </c>
      <c r="V61" s="25">
        <f t="shared" si="1"/>
        <v>0</v>
      </c>
      <c r="W61" s="25">
        <f t="shared" si="2"/>
        <v>18928.333333333332</v>
      </c>
      <c r="X61" s="13"/>
      <c r="Y61" s="24">
        <f t="shared" si="3"/>
        <v>241742</v>
      </c>
      <c r="Z61" s="25">
        <f t="shared" si="4"/>
        <v>18928.333333333332</v>
      </c>
    </row>
    <row r="62" spans="2:26" x14ac:dyDescent="0.35">
      <c r="B62" s="21" t="s">
        <v>61</v>
      </c>
      <c r="C62" s="22">
        <v>6904</v>
      </c>
      <c r="D62" s="3">
        <v>211</v>
      </c>
      <c r="E62" s="23"/>
      <c r="F62" s="22">
        <v>249157</v>
      </c>
      <c r="G62" s="26">
        <v>3596</v>
      </c>
      <c r="H62" s="23"/>
      <c r="I62" s="22">
        <v>266968</v>
      </c>
      <c r="J62" s="26">
        <v>7404</v>
      </c>
      <c r="K62" s="31"/>
      <c r="L62" s="22">
        <v>504</v>
      </c>
      <c r="M62" s="3">
        <v>100</v>
      </c>
      <c r="N62" s="23"/>
      <c r="O62" s="3"/>
      <c r="P62" s="3"/>
      <c r="Q62" s="30"/>
      <c r="R62" s="22">
        <v>50</v>
      </c>
      <c r="S62" s="3">
        <v>25</v>
      </c>
      <c r="T62" s="31"/>
      <c r="U62" s="25">
        <f t="shared" si="0"/>
        <v>3737</v>
      </c>
      <c r="V62" s="25">
        <f t="shared" si="1"/>
        <v>41.666666666666664</v>
      </c>
      <c r="W62" s="25">
        <f t="shared" si="2"/>
        <v>3695.3333333333335</v>
      </c>
      <c r="X62" s="13"/>
      <c r="Y62" s="24">
        <f t="shared" si="3"/>
        <v>174527.66666666666</v>
      </c>
      <c r="Z62" s="25">
        <f t="shared" si="4"/>
        <v>3778.6666666666665</v>
      </c>
    </row>
    <row r="63" spans="2:26" x14ac:dyDescent="0.35">
      <c r="B63" s="21" t="s">
        <v>62</v>
      </c>
      <c r="C63" s="22">
        <v>1181</v>
      </c>
      <c r="D63" s="3">
        <v>90</v>
      </c>
      <c r="E63" s="23"/>
      <c r="F63" s="22">
        <v>1787</v>
      </c>
      <c r="G63" s="3">
        <v>136</v>
      </c>
      <c r="H63" s="23"/>
      <c r="I63" s="22">
        <v>11832</v>
      </c>
      <c r="J63" s="3">
        <v>180</v>
      </c>
      <c r="K63" s="31"/>
      <c r="L63" s="22">
        <v>1232</v>
      </c>
      <c r="M63" s="3">
        <v>616</v>
      </c>
      <c r="N63" s="23"/>
      <c r="O63" s="22">
        <v>120</v>
      </c>
      <c r="P63" s="3">
        <v>60</v>
      </c>
      <c r="Q63" s="30"/>
      <c r="R63" s="22">
        <v>220</v>
      </c>
      <c r="S63" s="3">
        <v>2</v>
      </c>
      <c r="T63" s="31"/>
      <c r="U63" s="25">
        <f t="shared" si="0"/>
        <v>135.33333333333334</v>
      </c>
      <c r="V63" s="25">
        <f t="shared" si="1"/>
        <v>226</v>
      </c>
      <c r="W63" s="25">
        <f t="shared" si="2"/>
        <v>-90.666666666666657</v>
      </c>
      <c r="X63" s="13"/>
      <c r="Y63" s="24">
        <f t="shared" si="3"/>
        <v>5457.333333333333</v>
      </c>
      <c r="Z63" s="25">
        <f t="shared" si="4"/>
        <v>361.33333333333337</v>
      </c>
    </row>
    <row r="64" spans="2:26" x14ac:dyDescent="0.35">
      <c r="B64" s="21" t="s">
        <v>63</v>
      </c>
      <c r="C64" s="22">
        <v>672346</v>
      </c>
      <c r="D64" s="26">
        <v>63488</v>
      </c>
      <c r="E64" s="23"/>
      <c r="F64" s="22">
        <v>555106</v>
      </c>
      <c r="G64" s="26">
        <v>156290</v>
      </c>
      <c r="H64" s="23"/>
      <c r="I64" s="22">
        <v>1105048</v>
      </c>
      <c r="J64" s="26">
        <v>100380</v>
      </c>
      <c r="K64" s="31"/>
      <c r="L64" s="3"/>
      <c r="M64" s="3"/>
      <c r="N64" s="23"/>
      <c r="O64" s="3"/>
      <c r="P64" s="3"/>
      <c r="Q64" s="30"/>
      <c r="R64" s="3"/>
      <c r="S64" s="3"/>
      <c r="T64" s="31"/>
      <c r="U64" s="25">
        <f t="shared" si="0"/>
        <v>106719.33333333333</v>
      </c>
      <c r="V64" s="25">
        <f t="shared" si="1"/>
        <v>0</v>
      </c>
      <c r="W64" s="25">
        <f t="shared" si="2"/>
        <v>106719.33333333333</v>
      </c>
      <c r="X64" s="13"/>
      <c r="Y64" s="24">
        <f t="shared" si="3"/>
        <v>777500</v>
      </c>
      <c r="Z64" s="25">
        <f t="shared" si="4"/>
        <v>106719.33333333333</v>
      </c>
    </row>
    <row r="65" spans="2:26" x14ac:dyDescent="0.35">
      <c r="B65" s="21" t="s">
        <v>64</v>
      </c>
      <c r="C65" s="3"/>
      <c r="D65" s="3"/>
      <c r="E65" s="23"/>
      <c r="F65" s="22">
        <v>2491</v>
      </c>
      <c r="G65" s="3">
        <v>123</v>
      </c>
      <c r="H65" s="23"/>
      <c r="I65" s="22">
        <v>99</v>
      </c>
      <c r="J65" s="3">
        <v>3</v>
      </c>
      <c r="K65" s="31"/>
      <c r="L65" s="3"/>
      <c r="M65" s="3"/>
      <c r="N65" s="23"/>
      <c r="O65" s="3"/>
      <c r="P65" s="3"/>
      <c r="Q65" s="30"/>
      <c r="R65" s="3"/>
      <c r="S65" s="3"/>
      <c r="T65" s="31"/>
      <c r="U65" s="25">
        <f t="shared" si="0"/>
        <v>42</v>
      </c>
      <c r="V65" s="25">
        <f t="shared" si="1"/>
        <v>0</v>
      </c>
      <c r="W65" s="25">
        <f t="shared" si="2"/>
        <v>42</v>
      </c>
      <c r="X65" s="13"/>
      <c r="Y65" s="24">
        <f t="shared" si="3"/>
        <v>863.33333333333337</v>
      </c>
      <c r="Z65" s="25">
        <f t="shared" si="4"/>
        <v>42</v>
      </c>
    </row>
    <row r="66" spans="2:26" x14ac:dyDescent="0.35">
      <c r="B66" s="21" t="s">
        <v>65</v>
      </c>
      <c r="C66" s="22">
        <v>911979</v>
      </c>
      <c r="D66" s="26">
        <v>27604</v>
      </c>
      <c r="E66" s="23"/>
      <c r="F66" s="22">
        <v>11656390</v>
      </c>
      <c r="G66" s="26">
        <v>208178</v>
      </c>
      <c r="H66" s="23"/>
      <c r="I66" s="22">
        <v>30738734</v>
      </c>
      <c r="J66" s="26">
        <v>347788</v>
      </c>
      <c r="K66" s="31"/>
      <c r="L66" s="22">
        <v>971842</v>
      </c>
      <c r="M66" s="26">
        <v>31050</v>
      </c>
      <c r="N66" s="23"/>
      <c r="O66" s="22">
        <v>16607604</v>
      </c>
      <c r="P66" s="26">
        <v>211007</v>
      </c>
      <c r="Q66" s="30"/>
      <c r="R66" s="22">
        <v>25659417</v>
      </c>
      <c r="S66" s="26">
        <v>244908</v>
      </c>
      <c r="T66" s="31"/>
      <c r="U66" s="25">
        <f t="shared" si="0"/>
        <v>194523.33333333334</v>
      </c>
      <c r="V66" s="25">
        <f t="shared" si="1"/>
        <v>162321.66666666666</v>
      </c>
      <c r="W66" s="25">
        <f t="shared" si="2"/>
        <v>32201.666666666686</v>
      </c>
      <c r="X66" s="13"/>
      <c r="Y66" s="24">
        <f t="shared" si="3"/>
        <v>28848655.333333332</v>
      </c>
      <c r="Z66" s="25">
        <f t="shared" si="4"/>
        <v>356845</v>
      </c>
    </row>
    <row r="67" spans="2:26" x14ac:dyDescent="0.35">
      <c r="B67" s="21" t="s">
        <v>66</v>
      </c>
      <c r="C67" s="22">
        <v>180000</v>
      </c>
      <c r="D67" s="26">
        <v>5229</v>
      </c>
      <c r="E67" s="23"/>
      <c r="F67" s="22">
        <v>186000</v>
      </c>
      <c r="G67" s="26">
        <v>8445</v>
      </c>
      <c r="H67" s="23"/>
      <c r="I67" s="22">
        <v>137000</v>
      </c>
      <c r="J67" s="26">
        <v>6200</v>
      </c>
      <c r="K67" s="31"/>
      <c r="L67" s="22">
        <v>16000</v>
      </c>
      <c r="M67" s="26">
        <v>6400</v>
      </c>
      <c r="N67" s="23"/>
      <c r="O67" s="22">
        <v>59000</v>
      </c>
      <c r="P67" s="26">
        <v>10600</v>
      </c>
      <c r="Q67" s="30"/>
      <c r="R67" s="22">
        <v>49000</v>
      </c>
      <c r="S67" s="26">
        <v>6400</v>
      </c>
      <c r="T67" s="31"/>
      <c r="U67" s="25">
        <f t="shared" si="0"/>
        <v>6624.666666666667</v>
      </c>
      <c r="V67" s="25">
        <f t="shared" si="1"/>
        <v>7800</v>
      </c>
      <c r="W67" s="25">
        <f t="shared" si="2"/>
        <v>-1175.333333333333</v>
      </c>
      <c r="X67" s="13"/>
      <c r="Y67" s="24">
        <f t="shared" si="3"/>
        <v>209000</v>
      </c>
      <c r="Z67" s="25">
        <f t="shared" si="4"/>
        <v>14424.666666666668</v>
      </c>
    </row>
    <row r="68" spans="2:26" x14ac:dyDescent="0.35">
      <c r="B68" s="21" t="s">
        <v>67</v>
      </c>
      <c r="C68" s="22">
        <v>3564</v>
      </c>
      <c r="D68" s="3">
        <v>29</v>
      </c>
      <c r="E68" s="23"/>
      <c r="F68" s="3"/>
      <c r="G68" s="3"/>
      <c r="H68" s="23"/>
      <c r="I68" s="3"/>
      <c r="J68" s="3"/>
      <c r="K68" s="31"/>
      <c r="L68" s="3"/>
      <c r="M68" s="3"/>
      <c r="N68" s="23"/>
      <c r="O68" s="3"/>
      <c r="P68" s="3"/>
      <c r="Q68" s="30"/>
      <c r="R68" s="3"/>
      <c r="S68" s="3"/>
      <c r="T68" s="31"/>
      <c r="U68" s="25">
        <f t="shared" si="0"/>
        <v>9.6666666666666661</v>
      </c>
      <c r="V68" s="25">
        <f t="shared" si="1"/>
        <v>0</v>
      </c>
      <c r="W68" s="25">
        <f t="shared" si="2"/>
        <v>9.6666666666666661</v>
      </c>
      <c r="X68" s="13"/>
      <c r="Y68" s="24">
        <f t="shared" si="3"/>
        <v>1188</v>
      </c>
      <c r="Z68" s="25">
        <f t="shared" si="4"/>
        <v>9.6666666666666661</v>
      </c>
    </row>
    <row r="69" spans="2:26" x14ac:dyDescent="0.35">
      <c r="B69" s="21" t="s">
        <v>68</v>
      </c>
      <c r="C69" s="22">
        <v>5553160</v>
      </c>
      <c r="D69" s="26">
        <v>280769</v>
      </c>
      <c r="E69" s="23"/>
      <c r="F69" s="22">
        <v>12552446</v>
      </c>
      <c r="G69" s="26">
        <v>187173</v>
      </c>
      <c r="H69" s="23"/>
      <c r="I69" s="22">
        <v>10520948</v>
      </c>
      <c r="J69" s="26">
        <v>122987</v>
      </c>
      <c r="K69" s="31"/>
      <c r="L69" s="22">
        <v>1442436</v>
      </c>
      <c r="M69" s="26">
        <v>73977</v>
      </c>
      <c r="N69" s="23"/>
      <c r="O69" s="22">
        <v>4399329</v>
      </c>
      <c r="P69" s="26">
        <v>104824</v>
      </c>
      <c r="Q69" s="30"/>
      <c r="R69" s="22">
        <v>731625</v>
      </c>
      <c r="S69" s="26">
        <v>50296</v>
      </c>
      <c r="T69" s="31"/>
      <c r="U69" s="25">
        <f t="shared" si="0"/>
        <v>196976.33333333334</v>
      </c>
      <c r="V69" s="25">
        <f t="shared" si="1"/>
        <v>76365.666666666672</v>
      </c>
      <c r="W69" s="25">
        <f t="shared" si="2"/>
        <v>120610.66666666667</v>
      </c>
      <c r="X69" s="13"/>
      <c r="Y69" s="24">
        <f t="shared" si="3"/>
        <v>11733314.666666666</v>
      </c>
      <c r="Z69" s="25">
        <f t="shared" si="4"/>
        <v>273342</v>
      </c>
    </row>
    <row r="70" spans="2:26" x14ac:dyDescent="0.35">
      <c r="B70" s="21" t="s">
        <v>69</v>
      </c>
      <c r="C70" s="22">
        <v>470293</v>
      </c>
      <c r="D70" s="26">
        <v>3494</v>
      </c>
      <c r="E70" s="23"/>
      <c r="F70" s="22">
        <v>476411</v>
      </c>
      <c r="G70" s="26">
        <v>7862</v>
      </c>
      <c r="H70" s="23"/>
      <c r="I70" s="22">
        <v>203582</v>
      </c>
      <c r="J70" s="3">
        <v>994</v>
      </c>
      <c r="K70" s="31"/>
      <c r="L70" s="22">
        <v>42687</v>
      </c>
      <c r="M70" s="26">
        <v>14370</v>
      </c>
      <c r="N70" s="23"/>
      <c r="O70" s="22">
        <v>9610</v>
      </c>
      <c r="P70" s="26">
        <v>19467</v>
      </c>
      <c r="Q70" s="30"/>
      <c r="R70" s="22">
        <v>8530</v>
      </c>
      <c r="S70" s="26">
        <v>16250</v>
      </c>
      <c r="T70" s="31"/>
      <c r="U70" s="25">
        <f t="shared" si="0"/>
        <v>4116.666666666667</v>
      </c>
      <c r="V70" s="25">
        <f t="shared" si="1"/>
        <v>16695.666666666668</v>
      </c>
      <c r="W70" s="25">
        <f t="shared" si="2"/>
        <v>-12579</v>
      </c>
      <c r="X70" s="13"/>
      <c r="Y70" s="24">
        <f t="shared" si="3"/>
        <v>403704.33333333331</v>
      </c>
      <c r="Z70" s="25">
        <f t="shared" si="4"/>
        <v>20812.333333333336</v>
      </c>
    </row>
    <row r="71" spans="2:26" x14ac:dyDescent="0.35">
      <c r="B71" s="21" t="s">
        <v>162</v>
      </c>
      <c r="C71" s="22">
        <v>452598</v>
      </c>
      <c r="D71" s="26">
        <v>15910</v>
      </c>
      <c r="E71" s="23"/>
      <c r="F71" s="22">
        <v>2464646</v>
      </c>
      <c r="G71" s="26">
        <v>42277</v>
      </c>
      <c r="H71" s="23"/>
      <c r="I71" s="3"/>
      <c r="J71" s="3"/>
      <c r="K71" s="31"/>
      <c r="L71" s="22">
        <v>34800</v>
      </c>
      <c r="M71" s="26">
        <v>2140</v>
      </c>
      <c r="N71" s="23"/>
      <c r="O71" s="22">
        <v>37900</v>
      </c>
      <c r="P71" s="26">
        <v>2450</v>
      </c>
      <c r="Q71" s="30"/>
      <c r="R71" s="3"/>
      <c r="S71" s="3"/>
      <c r="T71" s="31"/>
      <c r="U71" s="25">
        <f t="shared" si="0"/>
        <v>19395.666666666668</v>
      </c>
      <c r="V71" s="25">
        <f t="shared" si="1"/>
        <v>1530</v>
      </c>
      <c r="W71" s="25">
        <f t="shared" si="2"/>
        <v>17865.666666666668</v>
      </c>
      <c r="X71" s="13"/>
      <c r="Y71" s="24">
        <f t="shared" si="3"/>
        <v>996648</v>
      </c>
      <c r="Z71" s="25">
        <f t="shared" si="4"/>
        <v>20925.666666666668</v>
      </c>
    </row>
    <row r="72" spans="2:26" x14ac:dyDescent="0.35">
      <c r="B72" s="21" t="s">
        <v>70</v>
      </c>
      <c r="C72" s="22">
        <v>57301</v>
      </c>
      <c r="D72" s="26">
        <v>8582</v>
      </c>
      <c r="E72" s="23"/>
      <c r="F72" s="22">
        <v>3499</v>
      </c>
      <c r="G72" s="3">
        <v>24</v>
      </c>
      <c r="H72" s="23"/>
      <c r="I72" s="22">
        <v>3247</v>
      </c>
      <c r="J72" s="3">
        <v>81</v>
      </c>
      <c r="K72" s="31"/>
      <c r="L72" s="22">
        <v>952</v>
      </c>
      <c r="M72" s="3">
        <v>49</v>
      </c>
      <c r="N72" s="23"/>
      <c r="O72" s="3"/>
      <c r="P72" s="3"/>
      <c r="Q72" s="30"/>
      <c r="R72" s="3"/>
      <c r="S72" s="3"/>
      <c r="T72" s="31"/>
      <c r="U72" s="25">
        <f t="shared" si="0"/>
        <v>2895.6666666666665</v>
      </c>
      <c r="V72" s="25">
        <f t="shared" si="1"/>
        <v>16.333333333333332</v>
      </c>
      <c r="W72" s="25">
        <f t="shared" si="2"/>
        <v>2879.333333333333</v>
      </c>
      <c r="X72" s="13"/>
      <c r="Y72" s="24">
        <f t="shared" si="3"/>
        <v>21666.333333333332</v>
      </c>
      <c r="Z72" s="25">
        <f t="shared" si="4"/>
        <v>2912</v>
      </c>
    </row>
    <row r="73" spans="2:26" x14ac:dyDescent="0.35">
      <c r="B73" s="21" t="s">
        <v>71</v>
      </c>
      <c r="C73" s="22">
        <v>160000</v>
      </c>
      <c r="D73" s="34">
        <v>5000</v>
      </c>
      <c r="E73" s="23"/>
      <c r="F73" s="22">
        <v>391000</v>
      </c>
      <c r="G73" s="26">
        <v>16324</v>
      </c>
      <c r="H73" s="23"/>
      <c r="I73" s="22">
        <v>218000</v>
      </c>
      <c r="J73" s="26">
        <v>2382</v>
      </c>
      <c r="K73" s="31"/>
      <c r="L73" s="22">
        <v>6000</v>
      </c>
      <c r="M73" s="3">
        <v>308</v>
      </c>
      <c r="N73" s="23"/>
      <c r="O73" s="3"/>
      <c r="P73" s="3"/>
      <c r="Q73" s="30"/>
      <c r="R73" s="3"/>
      <c r="S73" s="3"/>
      <c r="T73" s="31"/>
      <c r="U73" s="25">
        <f t="shared" si="0"/>
        <v>7902</v>
      </c>
      <c r="V73" s="25">
        <f t="shared" si="1"/>
        <v>102.66666666666667</v>
      </c>
      <c r="W73" s="25">
        <f t="shared" si="2"/>
        <v>7799.333333333333</v>
      </c>
      <c r="X73" s="13"/>
      <c r="Y73" s="24">
        <f t="shared" si="3"/>
        <v>258333.33333333334</v>
      </c>
      <c r="Z73" s="25">
        <f t="shared" si="4"/>
        <v>8004.666666666667</v>
      </c>
    </row>
    <row r="74" spans="2:26" x14ac:dyDescent="0.35">
      <c r="B74" s="21" t="s">
        <v>72</v>
      </c>
      <c r="C74" s="22">
        <v>276718</v>
      </c>
      <c r="D74" s="26">
        <v>11210</v>
      </c>
      <c r="E74" s="23"/>
      <c r="F74" s="22">
        <v>95698</v>
      </c>
      <c r="G74" s="26">
        <v>15246</v>
      </c>
      <c r="H74" s="23"/>
      <c r="I74" s="22">
        <v>141318</v>
      </c>
      <c r="J74" s="26">
        <v>4247</v>
      </c>
      <c r="K74" s="31"/>
      <c r="L74" s="22">
        <v>2212037</v>
      </c>
      <c r="M74" s="26">
        <v>201549</v>
      </c>
      <c r="N74" s="23"/>
      <c r="O74" s="22">
        <v>716410</v>
      </c>
      <c r="P74" s="26">
        <v>68623</v>
      </c>
      <c r="Q74" s="30"/>
      <c r="R74" s="22">
        <v>77079</v>
      </c>
      <c r="S74" s="26">
        <v>12706</v>
      </c>
      <c r="T74" s="31"/>
      <c r="U74" s="25">
        <f t="shared" ref="U74:U137" si="5">(D74+G74+J74)/3</f>
        <v>10234.333333333334</v>
      </c>
      <c r="V74" s="25">
        <f t="shared" ref="V74:V137" si="6">(M74+P74+S74)/3</f>
        <v>94292.666666666672</v>
      </c>
      <c r="W74" s="25">
        <f t="shared" ref="W74:W137" si="7">U74-V74</f>
        <v>-84058.333333333343</v>
      </c>
      <c r="X74" s="13"/>
      <c r="Y74" s="24">
        <f t="shared" ref="Y74:Y137" si="8">(C74+F74+I74+L74+O74+R74)/3</f>
        <v>1173086.6666666667</v>
      </c>
      <c r="Z74" s="25">
        <f t="shared" ref="Z74:Z137" si="9">U74+V74</f>
        <v>104527</v>
      </c>
    </row>
    <row r="75" spans="2:26" x14ac:dyDescent="0.35">
      <c r="B75" s="21" t="s">
        <v>73</v>
      </c>
      <c r="C75" s="22">
        <v>77</v>
      </c>
      <c r="D75" s="3">
        <v>8</v>
      </c>
      <c r="E75" s="23"/>
      <c r="F75" s="3"/>
      <c r="G75" s="3"/>
      <c r="H75" s="23"/>
      <c r="I75" s="3"/>
      <c r="J75" s="3"/>
      <c r="K75" s="31"/>
      <c r="L75" s="3"/>
      <c r="M75" s="3"/>
      <c r="N75" s="23"/>
      <c r="O75" s="3"/>
      <c r="P75" s="3"/>
      <c r="Q75" s="30"/>
      <c r="R75" s="3"/>
      <c r="S75" s="3"/>
      <c r="T75" s="31"/>
      <c r="U75" s="25">
        <f t="shared" si="5"/>
        <v>2.6666666666666665</v>
      </c>
      <c r="V75" s="25">
        <f t="shared" si="6"/>
        <v>0</v>
      </c>
      <c r="W75" s="25">
        <f t="shared" si="7"/>
        <v>2.6666666666666665</v>
      </c>
      <c r="X75" s="13"/>
      <c r="Y75" s="24">
        <f t="shared" si="8"/>
        <v>25.666666666666668</v>
      </c>
      <c r="Z75" s="25">
        <f t="shared" si="9"/>
        <v>2.6666666666666665</v>
      </c>
    </row>
    <row r="76" spans="2:26" x14ac:dyDescent="0.35">
      <c r="B76" s="21" t="s">
        <v>74</v>
      </c>
      <c r="C76" s="22">
        <v>20171</v>
      </c>
      <c r="D76" s="3">
        <v>13</v>
      </c>
      <c r="E76" s="23"/>
      <c r="F76" s="22">
        <v>7497</v>
      </c>
      <c r="G76" s="3">
        <v>2</v>
      </c>
      <c r="H76" s="23"/>
      <c r="I76" s="22">
        <v>7809</v>
      </c>
      <c r="J76" s="3">
        <v>2</v>
      </c>
      <c r="K76" s="31"/>
      <c r="L76" s="22">
        <v>2528812</v>
      </c>
      <c r="M76" s="26">
        <v>90647</v>
      </c>
      <c r="N76" s="23"/>
      <c r="O76" s="22">
        <v>5362813</v>
      </c>
      <c r="P76" s="26">
        <v>89755</v>
      </c>
      <c r="Q76" s="30"/>
      <c r="R76" s="22">
        <v>6228308</v>
      </c>
      <c r="S76" s="26">
        <v>68903</v>
      </c>
      <c r="T76" s="31"/>
      <c r="U76" s="25">
        <f t="shared" si="5"/>
        <v>5.666666666666667</v>
      </c>
      <c r="V76" s="25">
        <f t="shared" si="6"/>
        <v>83101.666666666672</v>
      </c>
      <c r="W76" s="25">
        <f t="shared" si="7"/>
        <v>-83096</v>
      </c>
      <c r="X76" s="13"/>
      <c r="Y76" s="24">
        <f t="shared" si="8"/>
        <v>4718470</v>
      </c>
      <c r="Z76" s="25">
        <f t="shared" si="9"/>
        <v>83107.333333333343</v>
      </c>
    </row>
    <row r="77" spans="2:26" x14ac:dyDescent="0.35">
      <c r="B77" s="21" t="s">
        <v>163</v>
      </c>
      <c r="C77" s="22">
        <v>855</v>
      </c>
      <c r="D77" s="3">
        <v>57</v>
      </c>
      <c r="E77" s="23"/>
      <c r="F77" s="3"/>
      <c r="G77" s="22"/>
      <c r="H77" s="23"/>
      <c r="I77" s="3"/>
      <c r="J77" s="3"/>
      <c r="K77" s="31"/>
      <c r="L77" s="3"/>
      <c r="M77" s="3"/>
      <c r="N77" s="23"/>
      <c r="O77" s="3"/>
      <c r="P77" s="3"/>
      <c r="Q77" s="30"/>
      <c r="R77" s="3"/>
      <c r="S77" s="3"/>
      <c r="T77" s="31"/>
      <c r="U77" s="25">
        <f t="shared" si="5"/>
        <v>19</v>
      </c>
      <c r="V77" s="25">
        <f t="shared" si="6"/>
        <v>0</v>
      </c>
      <c r="W77" s="25">
        <f t="shared" si="7"/>
        <v>19</v>
      </c>
      <c r="X77" s="13"/>
      <c r="Y77" s="24">
        <f t="shared" si="8"/>
        <v>285</v>
      </c>
      <c r="Z77" s="25">
        <f t="shared" si="9"/>
        <v>19</v>
      </c>
    </row>
    <row r="78" spans="2:26" x14ac:dyDescent="0.35">
      <c r="B78" s="21" t="s">
        <v>75</v>
      </c>
      <c r="C78" s="3"/>
      <c r="D78" s="3"/>
      <c r="E78" s="23"/>
      <c r="F78" s="3"/>
      <c r="G78" s="3"/>
      <c r="H78" s="23"/>
      <c r="I78" s="22">
        <v>12990</v>
      </c>
      <c r="J78" s="3">
        <v>361</v>
      </c>
      <c r="K78" s="31"/>
      <c r="L78" s="3"/>
      <c r="M78" s="3"/>
      <c r="N78" s="23"/>
      <c r="O78" s="3"/>
      <c r="P78" s="3"/>
      <c r="Q78" s="30"/>
      <c r="R78" s="22">
        <v>200400</v>
      </c>
      <c r="S78" s="26">
        <v>3600</v>
      </c>
      <c r="T78" s="31"/>
      <c r="U78" s="25">
        <f t="shared" si="5"/>
        <v>120.33333333333333</v>
      </c>
      <c r="V78" s="25">
        <f t="shared" si="6"/>
        <v>1200</v>
      </c>
      <c r="W78" s="25">
        <f t="shared" si="7"/>
        <v>-1079.6666666666667</v>
      </c>
      <c r="X78" s="13"/>
      <c r="Y78" s="24">
        <f t="shared" si="8"/>
        <v>71130</v>
      </c>
      <c r="Z78" s="25">
        <f t="shared" si="9"/>
        <v>1320.3333333333333</v>
      </c>
    </row>
    <row r="79" spans="2:26" x14ac:dyDescent="0.35">
      <c r="B79" s="21" t="s">
        <v>76</v>
      </c>
      <c r="C79" s="22">
        <v>345526</v>
      </c>
      <c r="D79" s="26">
        <v>14078</v>
      </c>
      <c r="E79" s="23"/>
      <c r="F79" s="3"/>
      <c r="G79" s="3"/>
      <c r="H79" s="23"/>
      <c r="I79" s="3"/>
      <c r="J79" s="3"/>
      <c r="K79" s="31"/>
      <c r="L79" s="22">
        <v>159256</v>
      </c>
      <c r="M79" s="26">
        <v>5255</v>
      </c>
      <c r="N79" s="23"/>
      <c r="O79" s="3"/>
      <c r="P79" s="3"/>
      <c r="Q79" s="30"/>
      <c r="R79" s="3"/>
      <c r="S79" s="3"/>
      <c r="T79" s="31"/>
      <c r="U79" s="25">
        <f t="shared" si="5"/>
        <v>4692.666666666667</v>
      </c>
      <c r="V79" s="25">
        <f t="shared" si="6"/>
        <v>1751.6666666666667</v>
      </c>
      <c r="W79" s="25">
        <f t="shared" si="7"/>
        <v>2941</v>
      </c>
      <c r="X79" s="13"/>
      <c r="Y79" s="24">
        <f t="shared" si="8"/>
        <v>168260.66666666666</v>
      </c>
      <c r="Z79" s="25">
        <f t="shared" si="9"/>
        <v>6444.3333333333339</v>
      </c>
    </row>
    <row r="80" spans="2:26" x14ac:dyDescent="0.35">
      <c r="B80" s="21" t="s">
        <v>77</v>
      </c>
      <c r="C80" s="22">
        <v>729008</v>
      </c>
      <c r="D80" s="26">
        <v>6609</v>
      </c>
      <c r="E80" s="23"/>
      <c r="F80" s="22">
        <v>720847</v>
      </c>
      <c r="G80" s="26">
        <v>11177</v>
      </c>
      <c r="H80" s="23"/>
      <c r="I80" s="22">
        <v>109176</v>
      </c>
      <c r="J80" s="26">
        <v>1514</v>
      </c>
      <c r="K80" s="31"/>
      <c r="L80" s="22">
        <v>13422</v>
      </c>
      <c r="M80" s="3">
        <v>509</v>
      </c>
      <c r="N80" s="23"/>
      <c r="O80" s="22">
        <v>219228</v>
      </c>
      <c r="P80" s="26">
        <v>3349</v>
      </c>
      <c r="Q80" s="30"/>
      <c r="R80" s="22">
        <v>109658</v>
      </c>
      <c r="S80" s="3">
        <v>897</v>
      </c>
      <c r="T80" s="31"/>
      <c r="U80" s="25">
        <f t="shared" si="5"/>
        <v>6433.333333333333</v>
      </c>
      <c r="V80" s="25">
        <f t="shared" si="6"/>
        <v>1585</v>
      </c>
      <c r="W80" s="25">
        <f t="shared" si="7"/>
        <v>4848.333333333333</v>
      </c>
      <c r="X80" s="13"/>
      <c r="Y80" s="24">
        <f t="shared" si="8"/>
        <v>633779.66666666663</v>
      </c>
      <c r="Z80" s="25">
        <f t="shared" si="9"/>
        <v>8018.333333333333</v>
      </c>
    </row>
    <row r="81" spans="2:26" x14ac:dyDescent="0.35">
      <c r="B81" s="21" t="s">
        <v>78</v>
      </c>
      <c r="C81" s="22">
        <v>3499</v>
      </c>
      <c r="D81" s="3">
        <v>278</v>
      </c>
      <c r="E81" s="23"/>
      <c r="F81" s="22">
        <v>18554</v>
      </c>
      <c r="G81" s="26">
        <v>104023</v>
      </c>
      <c r="H81" s="23"/>
      <c r="I81" s="3"/>
      <c r="J81" s="3"/>
      <c r="K81" s="31"/>
      <c r="L81" s="3"/>
      <c r="M81" s="3"/>
      <c r="N81" s="23"/>
      <c r="O81" s="3"/>
      <c r="P81" s="3"/>
      <c r="Q81" s="30"/>
      <c r="R81" s="3"/>
      <c r="S81" s="3"/>
      <c r="T81" s="31"/>
      <c r="U81" s="25">
        <f t="shared" si="5"/>
        <v>34767</v>
      </c>
      <c r="V81" s="25">
        <f t="shared" si="6"/>
        <v>0</v>
      </c>
      <c r="W81" s="25">
        <f t="shared" si="7"/>
        <v>34767</v>
      </c>
      <c r="X81" s="13"/>
      <c r="Y81" s="24">
        <f t="shared" si="8"/>
        <v>7351</v>
      </c>
      <c r="Z81" s="25">
        <f t="shared" si="9"/>
        <v>34767</v>
      </c>
    </row>
    <row r="82" spans="2:26" x14ac:dyDescent="0.35">
      <c r="B82" s="21" t="s">
        <v>79</v>
      </c>
      <c r="C82" s="3"/>
      <c r="D82" s="3"/>
      <c r="E82" s="23"/>
      <c r="F82" s="22">
        <v>2807</v>
      </c>
      <c r="G82" s="3">
        <v>10</v>
      </c>
      <c r="H82" s="23"/>
      <c r="I82" s="3"/>
      <c r="J82" s="3"/>
      <c r="K82" s="31"/>
      <c r="L82" s="3"/>
      <c r="M82" s="3"/>
      <c r="N82" s="23"/>
      <c r="O82" s="3"/>
      <c r="P82" s="3"/>
      <c r="Q82" s="30"/>
      <c r="R82" s="3"/>
      <c r="S82" s="3"/>
      <c r="T82" s="31"/>
      <c r="U82" s="25">
        <f t="shared" si="5"/>
        <v>3.3333333333333335</v>
      </c>
      <c r="V82" s="25">
        <f t="shared" si="6"/>
        <v>0</v>
      </c>
      <c r="W82" s="25">
        <f t="shared" si="7"/>
        <v>3.3333333333333335</v>
      </c>
      <c r="X82" s="13"/>
      <c r="Y82" s="24">
        <f t="shared" si="8"/>
        <v>935.66666666666663</v>
      </c>
      <c r="Z82" s="25">
        <f t="shared" si="9"/>
        <v>3.3333333333333335</v>
      </c>
    </row>
    <row r="83" spans="2:26" x14ac:dyDescent="0.35">
      <c r="B83" s="21" t="s">
        <v>164</v>
      </c>
      <c r="C83" s="22">
        <v>1840</v>
      </c>
      <c r="D83" s="3">
        <v>14</v>
      </c>
      <c r="E83" s="23"/>
      <c r="F83" s="22">
        <v>1719</v>
      </c>
      <c r="G83" s="3">
        <v>26</v>
      </c>
      <c r="H83" s="23"/>
      <c r="I83" s="22">
        <v>2927</v>
      </c>
      <c r="J83" s="3">
        <v>50</v>
      </c>
      <c r="K83" s="31"/>
      <c r="L83" s="3"/>
      <c r="M83" s="3"/>
      <c r="N83" s="23"/>
      <c r="O83" s="22">
        <v>3582</v>
      </c>
      <c r="P83" s="3">
        <v>400</v>
      </c>
      <c r="Q83" s="30"/>
      <c r="R83" s="3"/>
      <c r="S83" s="3"/>
      <c r="T83" s="31"/>
      <c r="U83" s="25">
        <f t="shared" si="5"/>
        <v>30</v>
      </c>
      <c r="V83" s="25">
        <f t="shared" si="6"/>
        <v>133.33333333333334</v>
      </c>
      <c r="W83" s="25">
        <f t="shared" si="7"/>
        <v>-103.33333333333334</v>
      </c>
      <c r="X83" s="13"/>
      <c r="Y83" s="24">
        <f t="shared" si="8"/>
        <v>3356</v>
      </c>
      <c r="Z83" s="25">
        <f t="shared" si="9"/>
        <v>163.33333333333334</v>
      </c>
    </row>
    <row r="84" spans="2:26" x14ac:dyDescent="0.35">
      <c r="B84" s="21" t="s">
        <v>80</v>
      </c>
      <c r="C84" s="22">
        <v>1468</v>
      </c>
      <c r="D84" s="3">
        <v>11</v>
      </c>
      <c r="E84" s="23"/>
      <c r="F84" s="3"/>
      <c r="G84" s="3"/>
      <c r="H84" s="23"/>
      <c r="I84" s="22">
        <v>349</v>
      </c>
      <c r="J84" s="3">
        <v>2</v>
      </c>
      <c r="K84" s="31"/>
      <c r="L84" s="3"/>
      <c r="M84" s="3"/>
      <c r="N84" s="23"/>
      <c r="O84" s="3"/>
      <c r="P84" s="3"/>
      <c r="Q84" s="30"/>
      <c r="R84" s="3"/>
      <c r="S84" s="3"/>
      <c r="T84" s="31"/>
      <c r="U84" s="25">
        <f t="shared" si="5"/>
        <v>4.333333333333333</v>
      </c>
      <c r="V84" s="25">
        <f t="shared" si="6"/>
        <v>0</v>
      </c>
      <c r="W84" s="25">
        <f t="shared" si="7"/>
        <v>4.333333333333333</v>
      </c>
      <c r="X84" s="13"/>
      <c r="Y84" s="24">
        <f t="shared" si="8"/>
        <v>605.66666666666663</v>
      </c>
      <c r="Z84" s="25">
        <f t="shared" si="9"/>
        <v>4.333333333333333</v>
      </c>
    </row>
    <row r="85" spans="2:26" x14ac:dyDescent="0.35">
      <c r="B85" s="21" t="s">
        <v>81</v>
      </c>
      <c r="C85" s="22">
        <v>8153</v>
      </c>
      <c r="D85" s="3">
        <v>209</v>
      </c>
      <c r="E85" s="23"/>
      <c r="F85" s="22">
        <v>13722</v>
      </c>
      <c r="G85" s="3">
        <v>205</v>
      </c>
      <c r="H85" s="23"/>
      <c r="I85" s="22">
        <v>1015</v>
      </c>
      <c r="J85" s="3">
        <v>13</v>
      </c>
      <c r="K85" s="31"/>
      <c r="L85" s="3"/>
      <c r="M85" s="3"/>
      <c r="N85" s="23"/>
      <c r="O85" s="22">
        <v>246</v>
      </c>
      <c r="P85" s="3">
        <v>3</v>
      </c>
      <c r="Q85" s="30"/>
      <c r="R85" s="22">
        <v>540</v>
      </c>
      <c r="S85" s="3">
        <v>5</v>
      </c>
      <c r="T85" s="31"/>
      <c r="U85" s="25">
        <f t="shared" si="5"/>
        <v>142.33333333333334</v>
      </c>
      <c r="V85" s="25">
        <f t="shared" si="6"/>
        <v>2.6666666666666665</v>
      </c>
      <c r="W85" s="25">
        <f t="shared" si="7"/>
        <v>139.66666666666669</v>
      </c>
      <c r="X85" s="13"/>
      <c r="Y85" s="24">
        <f t="shared" si="8"/>
        <v>7892</v>
      </c>
      <c r="Z85" s="25">
        <f t="shared" si="9"/>
        <v>145</v>
      </c>
    </row>
    <row r="86" spans="2:26" x14ac:dyDescent="0.35">
      <c r="B86" s="21" t="s">
        <v>82</v>
      </c>
      <c r="C86" s="22">
        <v>18</v>
      </c>
      <c r="D86" s="3">
        <v>0</v>
      </c>
      <c r="E86" s="23"/>
      <c r="F86" s="3"/>
      <c r="G86" s="3"/>
      <c r="H86" s="23"/>
      <c r="I86" s="3"/>
      <c r="J86" s="3"/>
      <c r="K86" s="31"/>
      <c r="L86" s="3"/>
      <c r="M86" s="3"/>
      <c r="N86" s="23"/>
      <c r="O86" s="3"/>
      <c r="P86" s="3"/>
      <c r="Q86" s="30"/>
      <c r="R86" s="3"/>
      <c r="S86" s="3"/>
      <c r="T86" s="31"/>
      <c r="U86" s="25">
        <f t="shared" si="5"/>
        <v>0</v>
      </c>
      <c r="V86" s="25">
        <f t="shared" si="6"/>
        <v>0</v>
      </c>
      <c r="W86" s="25">
        <f t="shared" si="7"/>
        <v>0</v>
      </c>
      <c r="X86" s="13"/>
      <c r="Y86" s="24">
        <f t="shared" si="8"/>
        <v>6</v>
      </c>
      <c r="Z86" s="25">
        <f t="shared" si="9"/>
        <v>0</v>
      </c>
    </row>
    <row r="87" spans="2:26" x14ac:dyDescent="0.35">
      <c r="B87" s="21" t="s">
        <v>83</v>
      </c>
      <c r="C87" s="22">
        <v>118</v>
      </c>
      <c r="D87" s="3">
        <v>1</v>
      </c>
      <c r="E87" s="23"/>
      <c r="F87" s="22">
        <v>1016</v>
      </c>
      <c r="G87" s="3">
        <v>2</v>
      </c>
      <c r="H87" s="23"/>
      <c r="I87" s="22">
        <v>835</v>
      </c>
      <c r="J87" s="3">
        <v>1</v>
      </c>
      <c r="K87" s="31"/>
      <c r="L87" s="3"/>
      <c r="M87" s="3"/>
      <c r="N87" s="23"/>
      <c r="O87" s="3"/>
      <c r="P87" s="3"/>
      <c r="Q87" s="30"/>
      <c r="R87" s="3"/>
      <c r="S87" s="3"/>
      <c r="T87" s="31"/>
      <c r="U87" s="25">
        <f t="shared" si="5"/>
        <v>1.3333333333333333</v>
      </c>
      <c r="V87" s="25">
        <f t="shared" si="6"/>
        <v>0</v>
      </c>
      <c r="W87" s="25">
        <f t="shared" si="7"/>
        <v>1.3333333333333333</v>
      </c>
      <c r="X87" s="13"/>
      <c r="Y87" s="24">
        <f t="shared" si="8"/>
        <v>656.33333333333337</v>
      </c>
      <c r="Z87" s="25">
        <f t="shared" si="9"/>
        <v>1.3333333333333333</v>
      </c>
    </row>
    <row r="88" spans="2:26" x14ac:dyDescent="0.35">
      <c r="B88" s="21" t="s">
        <v>84</v>
      </c>
      <c r="C88" s="22">
        <v>621409</v>
      </c>
      <c r="D88" s="26">
        <v>136786</v>
      </c>
      <c r="E88" s="23"/>
      <c r="F88" s="22">
        <v>362730</v>
      </c>
      <c r="G88" s="26">
        <v>84201</v>
      </c>
      <c r="H88" s="23"/>
      <c r="I88" s="22">
        <v>2790021</v>
      </c>
      <c r="J88" s="26">
        <v>511855</v>
      </c>
      <c r="K88" s="31"/>
      <c r="L88" s="22">
        <v>182718</v>
      </c>
      <c r="M88" s="26">
        <v>53500</v>
      </c>
      <c r="N88" s="23"/>
      <c r="O88" s="22">
        <v>13104</v>
      </c>
      <c r="P88" s="26">
        <v>2800</v>
      </c>
      <c r="Q88" s="30"/>
      <c r="R88" s="22">
        <v>544556</v>
      </c>
      <c r="S88" s="26">
        <v>19398</v>
      </c>
      <c r="T88" s="31"/>
      <c r="U88" s="25">
        <f t="shared" si="5"/>
        <v>244280.66666666666</v>
      </c>
      <c r="V88" s="25">
        <f t="shared" si="6"/>
        <v>25232.666666666668</v>
      </c>
      <c r="W88" s="25">
        <f t="shared" si="7"/>
        <v>219048</v>
      </c>
      <c r="X88" s="13"/>
      <c r="Y88" s="24">
        <f t="shared" si="8"/>
        <v>1504846</v>
      </c>
      <c r="Z88" s="25">
        <f t="shared" si="9"/>
        <v>269513.33333333331</v>
      </c>
    </row>
    <row r="89" spans="2:26" x14ac:dyDescent="0.35">
      <c r="B89" s="21" t="s">
        <v>85</v>
      </c>
      <c r="C89" s="22">
        <v>26</v>
      </c>
      <c r="D89" s="3">
        <v>0</v>
      </c>
      <c r="E89" s="23"/>
      <c r="F89" s="22">
        <v>47</v>
      </c>
      <c r="G89" s="3">
        <v>2</v>
      </c>
      <c r="H89" s="23"/>
      <c r="I89" s="3"/>
      <c r="J89" s="3"/>
      <c r="K89" s="31"/>
      <c r="L89" s="3"/>
      <c r="M89" s="3"/>
      <c r="N89" s="23"/>
      <c r="O89" s="3"/>
      <c r="P89" s="3"/>
      <c r="Q89" s="30"/>
      <c r="R89" s="3"/>
      <c r="S89" s="3"/>
      <c r="T89" s="31"/>
      <c r="U89" s="25">
        <f t="shared" si="5"/>
        <v>0.66666666666666663</v>
      </c>
      <c r="V89" s="25">
        <f t="shared" si="6"/>
        <v>0</v>
      </c>
      <c r="W89" s="25">
        <f t="shared" si="7"/>
        <v>0.66666666666666663</v>
      </c>
      <c r="X89" s="13"/>
      <c r="Y89" s="24">
        <f t="shared" si="8"/>
        <v>24.333333333333332</v>
      </c>
      <c r="Z89" s="25">
        <f t="shared" si="9"/>
        <v>0.66666666666666663</v>
      </c>
    </row>
    <row r="90" spans="2:26" x14ac:dyDescent="0.35">
      <c r="B90" s="21" t="s">
        <v>165</v>
      </c>
      <c r="C90" s="22">
        <v>933</v>
      </c>
      <c r="D90" s="3">
        <v>8</v>
      </c>
      <c r="E90" s="23"/>
      <c r="F90" s="3"/>
      <c r="G90" s="3"/>
      <c r="H90" s="23"/>
      <c r="I90" s="3"/>
      <c r="J90" s="3"/>
      <c r="K90" s="31"/>
      <c r="L90" s="3"/>
      <c r="M90" s="3"/>
      <c r="N90" s="23"/>
      <c r="O90" s="22">
        <v>14916</v>
      </c>
      <c r="P90" s="26">
        <v>2550</v>
      </c>
      <c r="Q90" s="30"/>
      <c r="R90" s="3"/>
      <c r="S90" s="3"/>
      <c r="T90" s="31"/>
      <c r="U90" s="25">
        <f t="shared" si="5"/>
        <v>2.6666666666666665</v>
      </c>
      <c r="V90" s="25">
        <f t="shared" si="6"/>
        <v>850</v>
      </c>
      <c r="W90" s="25">
        <f t="shared" si="7"/>
        <v>-847.33333333333337</v>
      </c>
      <c r="X90" s="13"/>
      <c r="Y90" s="24">
        <f t="shared" si="8"/>
        <v>5283</v>
      </c>
      <c r="Z90" s="25">
        <f t="shared" si="9"/>
        <v>852.66666666666663</v>
      </c>
    </row>
    <row r="91" spans="2:26" x14ac:dyDescent="0.35">
      <c r="B91" s="21" t="s">
        <v>86</v>
      </c>
      <c r="C91" s="3"/>
      <c r="D91" s="3"/>
      <c r="E91" s="23"/>
      <c r="F91" s="22">
        <v>1112</v>
      </c>
      <c r="G91" s="3">
        <v>3</v>
      </c>
      <c r="H91" s="23"/>
      <c r="I91" s="3"/>
      <c r="J91" s="3"/>
      <c r="K91" s="31"/>
      <c r="L91" s="3"/>
      <c r="M91" s="3"/>
      <c r="N91" s="23"/>
      <c r="O91" s="3"/>
      <c r="P91" s="3"/>
      <c r="Q91" s="30"/>
      <c r="R91" s="3"/>
      <c r="S91" s="3"/>
      <c r="T91" s="31"/>
      <c r="U91" s="25">
        <f t="shared" si="5"/>
        <v>1</v>
      </c>
      <c r="V91" s="25">
        <f t="shared" si="6"/>
        <v>0</v>
      </c>
      <c r="W91" s="25">
        <f t="shared" si="7"/>
        <v>1</v>
      </c>
      <c r="X91" s="13"/>
      <c r="Y91" s="24">
        <f t="shared" si="8"/>
        <v>370.66666666666669</v>
      </c>
      <c r="Z91" s="25">
        <f t="shared" si="9"/>
        <v>1</v>
      </c>
    </row>
    <row r="92" spans="2:26" x14ac:dyDescent="0.35">
      <c r="B92" s="21" t="s">
        <v>87</v>
      </c>
      <c r="C92" s="3"/>
      <c r="D92" s="3"/>
      <c r="E92" s="23"/>
      <c r="F92" s="3"/>
      <c r="G92" s="3"/>
      <c r="H92" s="23"/>
      <c r="I92" s="3"/>
      <c r="J92" s="3"/>
      <c r="K92" s="31"/>
      <c r="L92" s="3"/>
      <c r="M92" s="3"/>
      <c r="N92" s="23"/>
      <c r="O92" s="3"/>
      <c r="P92" s="3"/>
      <c r="Q92" s="30"/>
      <c r="R92" s="3"/>
      <c r="S92" s="3"/>
      <c r="T92" s="31"/>
      <c r="U92" s="25">
        <f t="shared" si="5"/>
        <v>0</v>
      </c>
      <c r="V92" s="25">
        <f t="shared" si="6"/>
        <v>0</v>
      </c>
      <c r="W92" s="25">
        <f t="shared" si="7"/>
        <v>0</v>
      </c>
      <c r="X92" s="13"/>
      <c r="Y92" s="24">
        <f t="shared" si="8"/>
        <v>0</v>
      </c>
      <c r="Z92" s="25">
        <f t="shared" si="9"/>
        <v>0</v>
      </c>
    </row>
    <row r="93" spans="2:26" x14ac:dyDescent="0.35">
      <c r="B93" s="21" t="s">
        <v>166</v>
      </c>
      <c r="C93" s="3"/>
      <c r="D93" s="3"/>
      <c r="E93" s="23"/>
      <c r="F93" s="3"/>
      <c r="G93" s="3"/>
      <c r="H93" s="23"/>
      <c r="I93" s="22">
        <v>68</v>
      </c>
      <c r="J93" s="3">
        <v>2</v>
      </c>
      <c r="K93" s="31"/>
      <c r="L93" s="3"/>
      <c r="M93" s="3"/>
      <c r="N93" s="23"/>
      <c r="O93" s="3"/>
      <c r="P93" s="3"/>
      <c r="Q93" s="30"/>
      <c r="R93" s="3"/>
      <c r="S93" s="3"/>
      <c r="T93" s="31"/>
      <c r="U93" s="25">
        <f t="shared" si="5"/>
        <v>0.66666666666666663</v>
      </c>
      <c r="V93" s="25">
        <f t="shared" si="6"/>
        <v>0</v>
      </c>
      <c r="W93" s="25">
        <f t="shared" si="7"/>
        <v>0.66666666666666663</v>
      </c>
      <c r="X93" s="13"/>
      <c r="Y93" s="24">
        <f t="shared" si="8"/>
        <v>22.666666666666668</v>
      </c>
      <c r="Z93" s="25">
        <f t="shared" si="9"/>
        <v>0.66666666666666663</v>
      </c>
    </row>
    <row r="94" spans="2:26" x14ac:dyDescent="0.35">
      <c r="B94" s="21" t="s">
        <v>88</v>
      </c>
      <c r="C94" s="22">
        <v>271974</v>
      </c>
      <c r="D94" s="26">
        <v>14569</v>
      </c>
      <c r="E94" s="23"/>
      <c r="F94" s="22">
        <v>753670</v>
      </c>
      <c r="G94" s="26">
        <v>13892</v>
      </c>
      <c r="H94" s="23"/>
      <c r="I94" s="22">
        <v>1197011</v>
      </c>
      <c r="J94" s="26">
        <v>26594</v>
      </c>
      <c r="K94" s="31"/>
      <c r="L94" s="22">
        <v>958941</v>
      </c>
      <c r="M94" s="26">
        <v>25519</v>
      </c>
      <c r="N94" s="23"/>
      <c r="O94" s="22">
        <v>8669938</v>
      </c>
      <c r="P94" s="26">
        <v>134305</v>
      </c>
      <c r="Q94" s="30"/>
      <c r="R94" s="22">
        <v>21454783</v>
      </c>
      <c r="S94" s="26">
        <v>261851</v>
      </c>
      <c r="T94" s="31"/>
      <c r="U94" s="25">
        <f t="shared" si="5"/>
        <v>18351.666666666668</v>
      </c>
      <c r="V94" s="25">
        <f t="shared" si="6"/>
        <v>140558.33333333334</v>
      </c>
      <c r="W94" s="25">
        <f t="shared" si="7"/>
        <v>-122206.66666666667</v>
      </c>
      <c r="X94" s="13"/>
      <c r="Y94" s="24">
        <f t="shared" si="8"/>
        <v>11102105.666666666</v>
      </c>
      <c r="Z94" s="25">
        <f t="shared" si="9"/>
        <v>158910</v>
      </c>
    </row>
    <row r="95" spans="2:26" x14ac:dyDescent="0.35">
      <c r="B95" s="21" t="s">
        <v>167</v>
      </c>
      <c r="C95" s="3"/>
      <c r="D95" s="3"/>
      <c r="E95" s="23"/>
      <c r="F95" s="22">
        <v>189</v>
      </c>
      <c r="G95" s="3">
        <v>8</v>
      </c>
      <c r="H95" s="23"/>
      <c r="I95" s="3"/>
      <c r="J95" s="3"/>
      <c r="K95" s="31"/>
      <c r="L95" s="3"/>
      <c r="M95" s="3"/>
      <c r="N95" s="23"/>
      <c r="O95" s="3"/>
      <c r="P95" s="3"/>
      <c r="Q95" s="30"/>
      <c r="R95" s="3"/>
      <c r="S95" s="3"/>
      <c r="T95" s="31"/>
      <c r="U95" s="25">
        <f t="shared" si="5"/>
        <v>2.6666666666666665</v>
      </c>
      <c r="V95" s="25">
        <f t="shared" si="6"/>
        <v>0</v>
      </c>
      <c r="W95" s="25">
        <f t="shared" si="7"/>
        <v>2.6666666666666665</v>
      </c>
      <c r="X95" s="13"/>
      <c r="Y95" s="24">
        <f t="shared" si="8"/>
        <v>63</v>
      </c>
      <c r="Z95" s="25">
        <f t="shared" si="9"/>
        <v>2.6666666666666665</v>
      </c>
    </row>
    <row r="96" spans="2:26" x14ac:dyDescent="0.35">
      <c r="B96" s="21" t="s">
        <v>89</v>
      </c>
      <c r="C96" s="3"/>
      <c r="D96" s="3"/>
      <c r="E96" s="23"/>
      <c r="F96" s="3"/>
      <c r="G96" s="3"/>
      <c r="H96" s="23"/>
      <c r="I96" s="3"/>
      <c r="J96" s="3"/>
      <c r="K96" s="31"/>
      <c r="L96" s="3"/>
      <c r="M96" s="3"/>
      <c r="N96" s="23"/>
      <c r="O96" s="3"/>
      <c r="P96" s="3"/>
      <c r="Q96" s="30"/>
      <c r="R96" s="3"/>
      <c r="S96" s="3"/>
      <c r="T96" s="31"/>
      <c r="U96" s="25">
        <f t="shared" si="5"/>
        <v>0</v>
      </c>
      <c r="V96" s="25">
        <f t="shared" si="6"/>
        <v>0</v>
      </c>
      <c r="W96" s="25">
        <f t="shared" si="7"/>
        <v>0</v>
      </c>
      <c r="X96" s="13"/>
      <c r="Y96" s="24">
        <f t="shared" si="8"/>
        <v>0</v>
      </c>
      <c r="Z96" s="25">
        <f t="shared" si="9"/>
        <v>0</v>
      </c>
    </row>
    <row r="97" spans="2:26" x14ac:dyDescent="0.35">
      <c r="B97" s="21" t="s">
        <v>90</v>
      </c>
      <c r="C97" s="22">
        <v>249921</v>
      </c>
      <c r="D97" s="26">
        <v>7853</v>
      </c>
      <c r="E97" s="23"/>
      <c r="F97" s="22">
        <v>13691</v>
      </c>
      <c r="G97" s="26">
        <v>15735</v>
      </c>
      <c r="H97" s="23"/>
      <c r="I97" s="22">
        <v>25071</v>
      </c>
      <c r="J97" s="26">
        <v>2690</v>
      </c>
      <c r="K97" s="31"/>
      <c r="L97" s="3"/>
      <c r="M97" s="3"/>
      <c r="N97" s="23"/>
      <c r="O97" s="3"/>
      <c r="P97" s="3"/>
      <c r="Q97" s="30"/>
      <c r="R97" s="3"/>
      <c r="S97" s="3"/>
      <c r="T97" s="31"/>
      <c r="U97" s="25">
        <f t="shared" si="5"/>
        <v>8759.3333333333339</v>
      </c>
      <c r="V97" s="25">
        <f t="shared" si="6"/>
        <v>0</v>
      </c>
      <c r="W97" s="25">
        <f t="shared" si="7"/>
        <v>8759.3333333333339</v>
      </c>
      <c r="X97" s="13"/>
      <c r="Y97" s="24">
        <f t="shared" si="8"/>
        <v>96227.666666666672</v>
      </c>
      <c r="Z97" s="25">
        <f t="shared" si="9"/>
        <v>8759.3333333333339</v>
      </c>
    </row>
    <row r="98" spans="2:26" x14ac:dyDescent="0.35">
      <c r="B98" s="21" t="s">
        <v>168</v>
      </c>
      <c r="C98" s="22">
        <v>93</v>
      </c>
      <c r="D98" s="3">
        <v>0</v>
      </c>
      <c r="E98" s="23"/>
      <c r="F98" s="3"/>
      <c r="G98" s="3"/>
      <c r="H98" s="23"/>
      <c r="I98" s="22">
        <v>4030</v>
      </c>
      <c r="J98" s="3">
        <v>18</v>
      </c>
      <c r="K98" s="31"/>
      <c r="L98" s="3"/>
      <c r="M98" s="3"/>
      <c r="N98" s="23"/>
      <c r="O98" s="3"/>
      <c r="P98" s="3"/>
      <c r="Q98" s="30"/>
      <c r="R98" s="3"/>
      <c r="S98" s="3"/>
      <c r="T98" s="31"/>
      <c r="U98" s="25">
        <f t="shared" si="5"/>
        <v>6</v>
      </c>
      <c r="V98" s="25">
        <f t="shared" si="6"/>
        <v>0</v>
      </c>
      <c r="W98" s="25">
        <f t="shared" si="7"/>
        <v>6</v>
      </c>
      <c r="X98" s="13"/>
      <c r="Y98" s="24">
        <f t="shared" si="8"/>
        <v>1374.3333333333333</v>
      </c>
      <c r="Z98" s="25">
        <f t="shared" si="9"/>
        <v>6</v>
      </c>
    </row>
    <row r="99" spans="2:26" x14ac:dyDescent="0.35">
      <c r="B99" s="21" t="s">
        <v>169</v>
      </c>
      <c r="C99" s="22">
        <v>143685</v>
      </c>
      <c r="D99" s="26">
        <v>34420</v>
      </c>
      <c r="E99" s="23"/>
      <c r="F99" s="3"/>
      <c r="G99" s="3"/>
      <c r="H99" s="23"/>
      <c r="I99" s="3"/>
      <c r="J99" s="3"/>
      <c r="K99" s="31"/>
      <c r="L99" s="3"/>
      <c r="M99" s="3"/>
      <c r="N99" s="23"/>
      <c r="O99" s="3"/>
      <c r="P99" s="3"/>
      <c r="Q99" s="30"/>
      <c r="R99" s="3"/>
      <c r="S99" s="3"/>
      <c r="T99" s="31"/>
      <c r="U99" s="25">
        <f t="shared" si="5"/>
        <v>11473.333333333334</v>
      </c>
      <c r="V99" s="25">
        <f t="shared" si="6"/>
        <v>0</v>
      </c>
      <c r="W99" s="25">
        <f t="shared" si="7"/>
        <v>11473.333333333334</v>
      </c>
      <c r="X99" s="13"/>
      <c r="Y99" s="24">
        <f t="shared" si="8"/>
        <v>47895</v>
      </c>
      <c r="Z99" s="25">
        <f t="shared" si="9"/>
        <v>11473.333333333334</v>
      </c>
    </row>
    <row r="100" spans="2:26" x14ac:dyDescent="0.35">
      <c r="B100" s="21" t="s">
        <v>91</v>
      </c>
      <c r="C100" s="3"/>
      <c r="D100" s="3"/>
      <c r="E100" s="23"/>
      <c r="F100" s="22">
        <v>44424</v>
      </c>
      <c r="G100" s="3">
        <v>902</v>
      </c>
      <c r="H100" s="23"/>
      <c r="I100" s="22">
        <v>52744</v>
      </c>
      <c r="J100" s="26">
        <v>1481</v>
      </c>
      <c r="K100" s="31"/>
      <c r="L100" s="3"/>
      <c r="M100" s="3"/>
      <c r="N100" s="23"/>
      <c r="O100" s="3"/>
      <c r="P100" s="3"/>
      <c r="Q100" s="30"/>
      <c r="R100" s="3"/>
      <c r="S100" s="3"/>
      <c r="T100" s="31"/>
      <c r="U100" s="25">
        <f t="shared" si="5"/>
        <v>794.33333333333337</v>
      </c>
      <c r="V100" s="25">
        <f t="shared" si="6"/>
        <v>0</v>
      </c>
      <c r="W100" s="25">
        <f t="shared" si="7"/>
        <v>794.33333333333337</v>
      </c>
      <c r="X100" s="13"/>
      <c r="Y100" s="24">
        <f t="shared" si="8"/>
        <v>32389.333333333332</v>
      </c>
      <c r="Z100" s="25">
        <f t="shared" si="9"/>
        <v>794.33333333333337</v>
      </c>
    </row>
    <row r="101" spans="2:26" x14ac:dyDescent="0.35">
      <c r="B101" s="21" t="s">
        <v>92</v>
      </c>
      <c r="C101" s="3"/>
      <c r="D101" s="3"/>
      <c r="E101" s="23"/>
      <c r="F101" s="3"/>
      <c r="G101" s="3"/>
      <c r="H101" s="23"/>
      <c r="I101" s="22">
        <v>34470</v>
      </c>
      <c r="J101" s="3">
        <v>828</v>
      </c>
      <c r="K101" s="31"/>
      <c r="L101" s="3"/>
      <c r="M101" s="3"/>
      <c r="N101" s="23"/>
      <c r="O101" s="3"/>
      <c r="P101" s="3"/>
      <c r="Q101" s="30"/>
      <c r="R101" s="3"/>
      <c r="S101" s="3"/>
      <c r="T101" s="31"/>
      <c r="U101" s="25">
        <f t="shared" si="5"/>
        <v>276</v>
      </c>
      <c r="V101" s="25">
        <f t="shared" si="6"/>
        <v>0</v>
      </c>
      <c r="W101" s="25">
        <f t="shared" si="7"/>
        <v>276</v>
      </c>
      <c r="X101" s="13"/>
      <c r="Y101" s="24">
        <f t="shared" si="8"/>
        <v>11490</v>
      </c>
      <c r="Z101" s="25">
        <f t="shared" si="9"/>
        <v>276</v>
      </c>
    </row>
    <row r="102" spans="2:26" x14ac:dyDescent="0.35">
      <c r="B102" s="21" t="s">
        <v>93</v>
      </c>
      <c r="C102" s="22">
        <v>1276715</v>
      </c>
      <c r="D102" s="26">
        <v>30636</v>
      </c>
      <c r="E102" s="23"/>
      <c r="F102" s="22">
        <v>7867004</v>
      </c>
      <c r="G102" s="26">
        <v>213259</v>
      </c>
      <c r="H102" s="23"/>
      <c r="I102" s="22">
        <v>5607163</v>
      </c>
      <c r="J102" s="26">
        <v>150223</v>
      </c>
      <c r="K102" s="31"/>
      <c r="L102" s="22">
        <v>5960455</v>
      </c>
      <c r="M102" s="26">
        <v>195272</v>
      </c>
      <c r="N102" s="23"/>
      <c r="O102" s="22">
        <v>4495555</v>
      </c>
      <c r="P102" s="26">
        <v>72020</v>
      </c>
      <c r="Q102" s="30"/>
      <c r="R102" s="22">
        <v>5717712</v>
      </c>
      <c r="S102" s="26">
        <v>67273</v>
      </c>
      <c r="T102" s="31"/>
      <c r="U102" s="25">
        <f t="shared" si="5"/>
        <v>131372.66666666666</v>
      </c>
      <c r="V102" s="25">
        <f t="shared" si="6"/>
        <v>111521.66666666667</v>
      </c>
      <c r="W102" s="25">
        <f t="shared" si="7"/>
        <v>19850.999999999985</v>
      </c>
      <c r="X102" s="13"/>
      <c r="Y102" s="24">
        <f t="shared" si="8"/>
        <v>10308201.333333334</v>
      </c>
      <c r="Z102" s="25">
        <f t="shared" si="9"/>
        <v>242894.33333333331</v>
      </c>
    </row>
    <row r="103" spans="2:26" x14ac:dyDescent="0.35">
      <c r="B103" s="21" t="s">
        <v>94</v>
      </c>
      <c r="C103" s="22">
        <v>18011</v>
      </c>
      <c r="D103" s="3">
        <v>117</v>
      </c>
      <c r="E103" s="23"/>
      <c r="F103" s="22">
        <v>29998</v>
      </c>
      <c r="G103" s="3">
        <v>217</v>
      </c>
      <c r="H103" s="23"/>
      <c r="I103" s="22">
        <v>9025</v>
      </c>
      <c r="J103" s="3">
        <v>148</v>
      </c>
      <c r="K103" s="31"/>
      <c r="L103" s="3"/>
      <c r="M103" s="3"/>
      <c r="N103" s="23"/>
      <c r="O103" s="3"/>
      <c r="P103" s="3"/>
      <c r="Q103" s="30"/>
      <c r="R103" s="3"/>
      <c r="S103" s="3"/>
      <c r="T103" s="31"/>
      <c r="U103" s="25">
        <f t="shared" si="5"/>
        <v>160.66666666666666</v>
      </c>
      <c r="V103" s="25">
        <f t="shared" si="6"/>
        <v>0</v>
      </c>
      <c r="W103" s="25">
        <f t="shared" si="7"/>
        <v>160.66666666666666</v>
      </c>
      <c r="X103" s="13"/>
      <c r="Y103" s="24">
        <f t="shared" si="8"/>
        <v>19011.333333333332</v>
      </c>
      <c r="Z103" s="25">
        <f t="shared" si="9"/>
        <v>160.66666666666666</v>
      </c>
    </row>
    <row r="104" spans="2:26" x14ac:dyDescent="0.35">
      <c r="B104" s="21" t="s">
        <v>95</v>
      </c>
      <c r="C104" s="22">
        <v>2520</v>
      </c>
      <c r="D104" s="3">
        <v>0</v>
      </c>
      <c r="E104" s="23"/>
      <c r="F104" s="22">
        <v>160</v>
      </c>
      <c r="G104" s="3">
        <v>2</v>
      </c>
      <c r="H104" s="23"/>
      <c r="I104" s="22">
        <v>2682</v>
      </c>
      <c r="J104" s="3">
        <v>5</v>
      </c>
      <c r="K104" s="31"/>
      <c r="L104" s="22">
        <v>8167</v>
      </c>
      <c r="M104" s="3">
        <v>419</v>
      </c>
      <c r="N104" s="23"/>
      <c r="O104" s="22">
        <v>15566</v>
      </c>
      <c r="P104" s="3">
        <v>648</v>
      </c>
      <c r="Q104" s="30"/>
      <c r="R104" s="22">
        <v>1252</v>
      </c>
      <c r="S104" s="3">
        <v>227</v>
      </c>
      <c r="T104" s="31"/>
      <c r="U104" s="25">
        <f t="shared" si="5"/>
        <v>2.3333333333333335</v>
      </c>
      <c r="V104" s="25">
        <f t="shared" si="6"/>
        <v>431.33333333333331</v>
      </c>
      <c r="W104" s="25">
        <f t="shared" si="7"/>
        <v>-429</v>
      </c>
      <c r="X104" s="13"/>
      <c r="Y104" s="24">
        <f t="shared" si="8"/>
        <v>10115.666666666666</v>
      </c>
      <c r="Z104" s="25">
        <f t="shared" si="9"/>
        <v>433.66666666666663</v>
      </c>
    </row>
    <row r="105" spans="2:26" x14ac:dyDescent="0.35">
      <c r="B105" s="21" t="s">
        <v>96</v>
      </c>
      <c r="C105" s="22">
        <v>127471</v>
      </c>
      <c r="D105" s="26">
        <v>4939</v>
      </c>
      <c r="E105" s="23"/>
      <c r="F105" s="22">
        <v>195654</v>
      </c>
      <c r="G105" s="26">
        <v>3882</v>
      </c>
      <c r="H105" s="23"/>
      <c r="I105" s="22">
        <v>312932</v>
      </c>
      <c r="J105" s="26">
        <v>4126</v>
      </c>
      <c r="K105" s="31"/>
      <c r="L105" s="3"/>
      <c r="M105" s="3"/>
      <c r="N105" s="23"/>
      <c r="O105" s="3"/>
      <c r="P105" s="3"/>
      <c r="Q105" s="30"/>
      <c r="R105" s="3"/>
      <c r="S105" s="3"/>
      <c r="T105" s="31"/>
      <c r="U105" s="25">
        <f t="shared" si="5"/>
        <v>4315.666666666667</v>
      </c>
      <c r="V105" s="25">
        <f t="shared" si="6"/>
        <v>0</v>
      </c>
      <c r="W105" s="25">
        <f t="shared" si="7"/>
        <v>4315.666666666667</v>
      </c>
      <c r="X105" s="13"/>
      <c r="Y105" s="24">
        <f t="shared" si="8"/>
        <v>212019</v>
      </c>
      <c r="Z105" s="25">
        <f t="shared" si="9"/>
        <v>4315.666666666667</v>
      </c>
    </row>
    <row r="106" spans="2:26" x14ac:dyDescent="0.35">
      <c r="B106" s="21" t="s">
        <v>97</v>
      </c>
      <c r="C106" s="3"/>
      <c r="D106" s="3"/>
      <c r="E106" s="23"/>
      <c r="F106" s="22">
        <v>4245</v>
      </c>
      <c r="G106" s="26">
        <v>2241</v>
      </c>
      <c r="H106" s="23"/>
      <c r="I106" s="22">
        <v>659</v>
      </c>
      <c r="J106" s="3">
        <v>37</v>
      </c>
      <c r="K106" s="31"/>
      <c r="L106" s="3"/>
      <c r="M106" s="3"/>
      <c r="N106" s="23"/>
      <c r="O106" s="3"/>
      <c r="P106" s="3"/>
      <c r="Q106" s="30"/>
      <c r="R106" s="3"/>
      <c r="S106" s="3"/>
      <c r="T106" s="31"/>
      <c r="U106" s="25">
        <f t="shared" si="5"/>
        <v>759.33333333333337</v>
      </c>
      <c r="V106" s="25">
        <f t="shared" si="6"/>
        <v>0</v>
      </c>
      <c r="W106" s="25">
        <f t="shared" si="7"/>
        <v>759.33333333333337</v>
      </c>
      <c r="X106" s="13"/>
      <c r="Y106" s="24">
        <f t="shared" si="8"/>
        <v>1634.6666666666667</v>
      </c>
      <c r="Z106" s="25">
        <f t="shared" si="9"/>
        <v>759.33333333333337</v>
      </c>
    </row>
    <row r="107" spans="2:26" x14ac:dyDescent="0.35">
      <c r="B107" s="21" t="s">
        <v>98</v>
      </c>
      <c r="C107" s="3"/>
      <c r="D107" s="3"/>
      <c r="E107" s="23"/>
      <c r="F107" s="3"/>
      <c r="G107" s="3"/>
      <c r="H107" s="23"/>
      <c r="I107" s="22">
        <v>7642</v>
      </c>
      <c r="J107" s="3">
        <v>789</v>
      </c>
      <c r="K107" s="31"/>
      <c r="L107" s="3"/>
      <c r="M107" s="3"/>
      <c r="N107" s="23"/>
      <c r="O107" s="3"/>
      <c r="P107" s="3"/>
      <c r="Q107" s="30"/>
      <c r="R107" s="3"/>
      <c r="S107" s="3"/>
      <c r="T107" s="31"/>
      <c r="U107" s="25">
        <f t="shared" si="5"/>
        <v>263</v>
      </c>
      <c r="V107" s="25">
        <f t="shared" si="6"/>
        <v>0</v>
      </c>
      <c r="W107" s="25">
        <f t="shared" si="7"/>
        <v>263</v>
      </c>
      <c r="X107" s="13"/>
      <c r="Y107" s="24">
        <f t="shared" si="8"/>
        <v>2547.3333333333335</v>
      </c>
      <c r="Z107" s="25">
        <f t="shared" si="9"/>
        <v>263</v>
      </c>
    </row>
    <row r="108" spans="2:26" x14ac:dyDescent="0.35">
      <c r="B108" s="21" t="s">
        <v>99</v>
      </c>
      <c r="C108" s="22">
        <v>6299</v>
      </c>
      <c r="D108" s="3">
        <v>28</v>
      </c>
      <c r="E108" s="23"/>
      <c r="F108" s="22">
        <v>9676</v>
      </c>
      <c r="G108" s="3">
        <v>17</v>
      </c>
      <c r="H108" s="23"/>
      <c r="I108" s="22">
        <v>1750</v>
      </c>
      <c r="J108" s="3">
        <v>11</v>
      </c>
      <c r="K108" s="31"/>
      <c r="L108" s="3"/>
      <c r="M108" s="3"/>
      <c r="N108" s="23"/>
      <c r="O108" s="3"/>
      <c r="P108" s="3"/>
      <c r="Q108" s="30"/>
      <c r="R108" s="3"/>
      <c r="S108" s="3"/>
      <c r="T108" s="31"/>
      <c r="U108" s="25">
        <f t="shared" si="5"/>
        <v>18.666666666666668</v>
      </c>
      <c r="V108" s="25">
        <f t="shared" si="6"/>
        <v>0</v>
      </c>
      <c r="W108" s="25">
        <f t="shared" si="7"/>
        <v>18.666666666666668</v>
      </c>
      <c r="X108" s="13"/>
      <c r="Y108" s="24">
        <f t="shared" si="8"/>
        <v>5908.333333333333</v>
      </c>
      <c r="Z108" s="25">
        <f t="shared" si="9"/>
        <v>18.666666666666668</v>
      </c>
    </row>
    <row r="109" spans="2:26" x14ac:dyDescent="0.35">
      <c r="B109" s="21" t="s">
        <v>100</v>
      </c>
      <c r="C109" s="22">
        <v>7020</v>
      </c>
      <c r="D109" s="3">
        <v>41</v>
      </c>
      <c r="E109" s="23"/>
      <c r="F109" s="22">
        <v>163136</v>
      </c>
      <c r="G109" s="26">
        <v>2286</v>
      </c>
      <c r="H109" s="23"/>
      <c r="I109" s="22">
        <v>133121</v>
      </c>
      <c r="J109" s="26">
        <v>1705</v>
      </c>
      <c r="K109" s="31"/>
      <c r="L109" s="3"/>
      <c r="M109" s="3"/>
      <c r="N109" s="23"/>
      <c r="O109" s="3"/>
      <c r="P109" s="3"/>
      <c r="Q109" s="30"/>
      <c r="R109" s="3"/>
      <c r="S109" s="3"/>
      <c r="T109" s="31"/>
      <c r="U109" s="25">
        <f t="shared" si="5"/>
        <v>1344</v>
      </c>
      <c r="V109" s="25">
        <f t="shared" si="6"/>
        <v>0</v>
      </c>
      <c r="W109" s="25">
        <f t="shared" si="7"/>
        <v>1344</v>
      </c>
      <c r="X109" s="13"/>
      <c r="Y109" s="24">
        <f t="shared" si="8"/>
        <v>101092.33333333333</v>
      </c>
      <c r="Z109" s="25">
        <f t="shared" si="9"/>
        <v>1344</v>
      </c>
    </row>
    <row r="110" spans="2:26" x14ac:dyDescent="0.35">
      <c r="B110" s="21" t="s">
        <v>101</v>
      </c>
      <c r="C110" s="22">
        <v>4975</v>
      </c>
      <c r="D110" s="26">
        <v>8244</v>
      </c>
      <c r="E110" s="23"/>
      <c r="F110" s="22">
        <v>923</v>
      </c>
      <c r="G110" s="3">
        <v>5</v>
      </c>
      <c r="H110" s="23"/>
      <c r="I110" s="22">
        <v>65</v>
      </c>
      <c r="J110" s="3">
        <v>2</v>
      </c>
      <c r="K110" s="31"/>
      <c r="L110" s="3"/>
      <c r="M110" s="3"/>
      <c r="N110" s="23"/>
      <c r="O110" s="3"/>
      <c r="P110" s="3"/>
      <c r="Q110" s="30"/>
      <c r="R110" s="3"/>
      <c r="S110" s="3"/>
      <c r="T110" s="31"/>
      <c r="U110" s="25">
        <f t="shared" si="5"/>
        <v>2750.3333333333335</v>
      </c>
      <c r="V110" s="25">
        <f t="shared" si="6"/>
        <v>0</v>
      </c>
      <c r="W110" s="25">
        <f t="shared" si="7"/>
        <v>2750.3333333333335</v>
      </c>
      <c r="X110" s="13"/>
      <c r="Y110" s="24">
        <f t="shared" si="8"/>
        <v>1987.6666666666667</v>
      </c>
      <c r="Z110" s="25">
        <f t="shared" si="9"/>
        <v>2750.3333333333335</v>
      </c>
    </row>
    <row r="111" spans="2:26" x14ac:dyDescent="0.35">
      <c r="B111" s="21" t="s">
        <v>102</v>
      </c>
      <c r="C111" s="22">
        <v>304206</v>
      </c>
      <c r="D111" s="26">
        <v>16196</v>
      </c>
      <c r="E111" s="23"/>
      <c r="F111" s="22">
        <v>461</v>
      </c>
      <c r="G111" s="3">
        <v>98</v>
      </c>
      <c r="H111" s="23"/>
      <c r="I111" s="22">
        <v>13085</v>
      </c>
      <c r="J111" s="26">
        <v>2942</v>
      </c>
      <c r="K111" s="31"/>
      <c r="L111" s="3"/>
      <c r="M111" s="3"/>
      <c r="N111" s="23"/>
      <c r="O111" s="3"/>
      <c r="P111" s="3"/>
      <c r="Q111" s="30"/>
      <c r="R111" s="3"/>
      <c r="S111" s="3"/>
      <c r="T111" s="31"/>
      <c r="U111" s="25">
        <f t="shared" si="5"/>
        <v>6412</v>
      </c>
      <c r="V111" s="25">
        <f t="shared" si="6"/>
        <v>0</v>
      </c>
      <c r="W111" s="25">
        <f t="shared" si="7"/>
        <v>6412</v>
      </c>
      <c r="X111" s="13"/>
      <c r="Y111" s="24">
        <f t="shared" si="8"/>
        <v>105917.33333333333</v>
      </c>
      <c r="Z111" s="25">
        <f t="shared" si="9"/>
        <v>6412</v>
      </c>
    </row>
    <row r="112" spans="2:26" x14ac:dyDescent="0.35">
      <c r="B112" s="21" t="s">
        <v>103</v>
      </c>
      <c r="C112" s="3"/>
      <c r="D112" s="3"/>
      <c r="E112" s="23"/>
      <c r="F112" s="3"/>
      <c r="G112" s="3"/>
      <c r="H112" s="23"/>
      <c r="I112" s="3"/>
      <c r="J112" s="3"/>
      <c r="K112" s="31"/>
      <c r="L112" s="3"/>
      <c r="M112" s="3"/>
      <c r="N112" s="23"/>
      <c r="O112" s="3"/>
      <c r="P112" s="3"/>
      <c r="Q112" s="30"/>
      <c r="R112" s="3"/>
      <c r="S112" s="3"/>
      <c r="T112" s="31"/>
      <c r="U112" s="25">
        <f t="shared" si="5"/>
        <v>0</v>
      </c>
      <c r="V112" s="25">
        <f t="shared" si="6"/>
        <v>0</v>
      </c>
      <c r="W112" s="25">
        <f t="shared" si="7"/>
        <v>0</v>
      </c>
      <c r="X112" s="13"/>
      <c r="Y112" s="24">
        <f t="shared" si="8"/>
        <v>0</v>
      </c>
      <c r="Z112" s="25">
        <f t="shared" si="9"/>
        <v>0</v>
      </c>
    </row>
    <row r="113" spans="2:26" x14ac:dyDescent="0.35">
      <c r="B113" s="21" t="s">
        <v>104</v>
      </c>
      <c r="C113" s="22">
        <v>51406</v>
      </c>
      <c r="D113" s="26">
        <v>2603</v>
      </c>
      <c r="E113" s="23"/>
      <c r="F113" s="22">
        <v>334945</v>
      </c>
      <c r="G113" s="26">
        <v>109187</v>
      </c>
      <c r="H113" s="23"/>
      <c r="I113" s="22">
        <v>483</v>
      </c>
      <c r="J113" s="3">
        <v>24</v>
      </c>
      <c r="K113" s="31"/>
      <c r="L113" s="22">
        <v>167100</v>
      </c>
      <c r="M113" s="26">
        <v>10266</v>
      </c>
      <c r="N113" s="23"/>
      <c r="O113" s="22">
        <v>233766</v>
      </c>
      <c r="P113" s="26">
        <v>82412</v>
      </c>
      <c r="Q113" s="30"/>
      <c r="R113" s="3"/>
      <c r="S113" s="3"/>
      <c r="T113" s="31"/>
      <c r="U113" s="25">
        <f t="shared" si="5"/>
        <v>37271.333333333336</v>
      </c>
      <c r="V113" s="25">
        <f t="shared" si="6"/>
        <v>30892.666666666668</v>
      </c>
      <c r="W113" s="25">
        <f t="shared" si="7"/>
        <v>6378.6666666666679</v>
      </c>
      <c r="X113" s="13"/>
      <c r="Y113" s="24">
        <f t="shared" si="8"/>
        <v>262566.66666666669</v>
      </c>
      <c r="Z113" s="25">
        <f t="shared" si="9"/>
        <v>68164</v>
      </c>
    </row>
    <row r="114" spans="2:26" x14ac:dyDescent="0.35">
      <c r="B114" s="21" t="s">
        <v>170</v>
      </c>
      <c r="C114" s="22"/>
      <c r="D114" s="26"/>
      <c r="E114" s="23"/>
      <c r="F114" s="22">
        <v>36633</v>
      </c>
      <c r="G114" s="3">
        <v>641</v>
      </c>
      <c r="H114" s="23"/>
      <c r="I114" s="22">
        <v>138339</v>
      </c>
      <c r="J114" s="3">
        <v>811</v>
      </c>
      <c r="K114" s="31"/>
      <c r="L114" s="3"/>
      <c r="M114" s="3"/>
      <c r="N114" s="23"/>
      <c r="O114" s="3"/>
      <c r="P114" s="3"/>
      <c r="Q114" s="30"/>
      <c r="R114" s="3"/>
      <c r="S114" s="3"/>
      <c r="T114" s="31"/>
      <c r="U114" s="25">
        <f t="shared" si="5"/>
        <v>484</v>
      </c>
      <c r="V114" s="25">
        <f t="shared" si="6"/>
        <v>0</v>
      </c>
      <c r="W114" s="25">
        <f t="shared" si="7"/>
        <v>484</v>
      </c>
      <c r="X114" s="13"/>
      <c r="Y114" s="24">
        <f t="shared" si="8"/>
        <v>58324</v>
      </c>
      <c r="Z114" s="25">
        <f t="shared" si="9"/>
        <v>484</v>
      </c>
    </row>
    <row r="115" spans="2:26" x14ac:dyDescent="0.35">
      <c r="B115" s="21" t="s">
        <v>105</v>
      </c>
      <c r="C115" s="22">
        <v>768</v>
      </c>
      <c r="D115" s="3">
        <v>19</v>
      </c>
      <c r="E115" s="23"/>
      <c r="F115" s="22">
        <v>548</v>
      </c>
      <c r="G115" s="3">
        <v>54</v>
      </c>
      <c r="H115" s="23"/>
      <c r="I115" s="22">
        <v>1195</v>
      </c>
      <c r="J115" s="3">
        <v>45</v>
      </c>
      <c r="K115" s="31"/>
      <c r="L115" s="3"/>
      <c r="M115" s="3"/>
      <c r="N115" s="23"/>
      <c r="O115" s="3"/>
      <c r="P115" s="3"/>
      <c r="Q115" s="30"/>
      <c r="R115" s="3"/>
      <c r="S115" s="3"/>
      <c r="T115" s="31"/>
      <c r="U115" s="25">
        <f t="shared" si="5"/>
        <v>39.333333333333336</v>
      </c>
      <c r="V115" s="25">
        <f t="shared" si="6"/>
        <v>0</v>
      </c>
      <c r="W115" s="25">
        <f t="shared" si="7"/>
        <v>39.333333333333336</v>
      </c>
      <c r="X115" s="13"/>
      <c r="Y115" s="24">
        <f t="shared" si="8"/>
        <v>837</v>
      </c>
      <c r="Z115" s="25">
        <f t="shared" si="9"/>
        <v>39.333333333333336</v>
      </c>
    </row>
    <row r="116" spans="2:26" x14ac:dyDescent="0.35">
      <c r="B116" s="21" t="s">
        <v>106</v>
      </c>
      <c r="C116" s="22">
        <v>3437713</v>
      </c>
      <c r="D116" s="26">
        <v>142621</v>
      </c>
      <c r="E116" s="23"/>
      <c r="F116" s="22">
        <v>9869096</v>
      </c>
      <c r="G116" s="26">
        <v>175729</v>
      </c>
      <c r="H116" s="23"/>
      <c r="I116" s="22">
        <v>9962607</v>
      </c>
      <c r="J116" s="26">
        <v>111045</v>
      </c>
      <c r="K116" s="31"/>
      <c r="L116" s="22">
        <v>236579</v>
      </c>
      <c r="M116" s="26">
        <v>159485</v>
      </c>
      <c r="N116" s="23"/>
      <c r="O116" s="22">
        <v>18806</v>
      </c>
      <c r="P116" s="26">
        <v>53469</v>
      </c>
      <c r="Q116" s="30"/>
      <c r="R116" s="22">
        <v>374216</v>
      </c>
      <c r="S116" s="26">
        <v>16569</v>
      </c>
      <c r="T116" s="31"/>
      <c r="U116" s="25">
        <f t="shared" si="5"/>
        <v>143131.66666666666</v>
      </c>
      <c r="V116" s="25">
        <f t="shared" si="6"/>
        <v>76507.666666666672</v>
      </c>
      <c r="W116" s="25">
        <f t="shared" si="7"/>
        <v>66623.999999999985</v>
      </c>
      <c r="X116" s="13"/>
      <c r="Y116" s="24">
        <f t="shared" si="8"/>
        <v>7966339</v>
      </c>
      <c r="Z116" s="25">
        <f t="shared" si="9"/>
        <v>219639.33333333331</v>
      </c>
    </row>
    <row r="117" spans="2:26" x14ac:dyDescent="0.35">
      <c r="B117" s="21" t="s">
        <v>171</v>
      </c>
      <c r="C117" s="22">
        <v>259060</v>
      </c>
      <c r="D117" s="26">
        <v>33497</v>
      </c>
      <c r="E117" s="23"/>
      <c r="F117" s="22">
        <v>394497</v>
      </c>
      <c r="G117" s="26">
        <v>6750</v>
      </c>
      <c r="H117" s="23"/>
      <c r="I117" s="22">
        <v>118362</v>
      </c>
      <c r="J117" s="26">
        <v>5743</v>
      </c>
      <c r="K117" s="31"/>
      <c r="L117" s="3"/>
      <c r="M117" s="3"/>
      <c r="N117" s="23"/>
      <c r="O117" s="3"/>
      <c r="P117" s="3"/>
      <c r="Q117" s="30"/>
      <c r="R117" s="3"/>
      <c r="S117" s="3"/>
      <c r="T117" s="31"/>
      <c r="U117" s="25">
        <f t="shared" si="5"/>
        <v>15330</v>
      </c>
      <c r="V117" s="25">
        <f t="shared" si="6"/>
        <v>0</v>
      </c>
      <c r="W117" s="25">
        <f t="shared" si="7"/>
        <v>15330</v>
      </c>
      <c r="X117" s="13"/>
      <c r="Y117" s="24">
        <f t="shared" si="8"/>
        <v>257306.33333333334</v>
      </c>
      <c r="Z117" s="25">
        <f t="shared" si="9"/>
        <v>15330</v>
      </c>
    </row>
    <row r="118" spans="2:26" x14ac:dyDescent="0.35">
      <c r="B118" s="21" t="s">
        <v>107</v>
      </c>
      <c r="C118" s="22">
        <v>1095353</v>
      </c>
      <c r="D118" s="26">
        <v>4889</v>
      </c>
      <c r="E118" s="23"/>
      <c r="F118" s="22">
        <v>1918079</v>
      </c>
      <c r="G118" s="26">
        <v>39874</v>
      </c>
      <c r="H118" s="23"/>
      <c r="I118" s="22">
        <v>916372</v>
      </c>
      <c r="J118" s="26">
        <v>13578</v>
      </c>
      <c r="K118" s="31"/>
      <c r="L118" s="22">
        <v>1312549</v>
      </c>
      <c r="M118" s="26">
        <v>105962</v>
      </c>
      <c r="N118" s="23"/>
      <c r="O118" s="22">
        <v>378372</v>
      </c>
      <c r="P118" s="26">
        <v>7155</v>
      </c>
      <c r="Q118" s="30"/>
      <c r="R118" s="3"/>
      <c r="S118" s="3"/>
      <c r="T118" s="31"/>
      <c r="U118" s="25">
        <f t="shared" si="5"/>
        <v>19447</v>
      </c>
      <c r="V118" s="25">
        <f t="shared" si="6"/>
        <v>37705.666666666664</v>
      </c>
      <c r="W118" s="25">
        <f t="shared" si="7"/>
        <v>-18258.666666666664</v>
      </c>
      <c r="X118" s="13"/>
      <c r="Y118" s="24">
        <f t="shared" si="8"/>
        <v>1873575</v>
      </c>
      <c r="Z118" s="25">
        <f t="shared" si="9"/>
        <v>57152.666666666664</v>
      </c>
    </row>
    <row r="119" spans="2:26" x14ac:dyDescent="0.35">
      <c r="B119" s="21" t="s">
        <v>108</v>
      </c>
      <c r="C119" s="22">
        <v>105310</v>
      </c>
      <c r="D119" s="26">
        <v>131135</v>
      </c>
      <c r="E119" s="23"/>
      <c r="F119" s="22">
        <v>144214</v>
      </c>
      <c r="G119" s="26">
        <v>129351</v>
      </c>
      <c r="H119" s="23"/>
      <c r="I119" s="22">
        <v>198</v>
      </c>
      <c r="J119" s="3">
        <v>16</v>
      </c>
      <c r="K119" s="31"/>
      <c r="L119" s="22">
        <v>374</v>
      </c>
      <c r="M119" s="3">
        <v>342</v>
      </c>
      <c r="N119" s="23"/>
      <c r="O119" s="22">
        <v>8348</v>
      </c>
      <c r="P119" s="26">
        <v>6874</v>
      </c>
      <c r="Q119" s="30"/>
      <c r="R119" s="22">
        <v>10150</v>
      </c>
      <c r="S119" s="26">
        <v>26554</v>
      </c>
      <c r="T119" s="31"/>
      <c r="U119" s="25">
        <f t="shared" si="5"/>
        <v>86834</v>
      </c>
      <c r="V119" s="25">
        <f t="shared" si="6"/>
        <v>11256.666666666666</v>
      </c>
      <c r="W119" s="25">
        <f t="shared" si="7"/>
        <v>75577.333333333328</v>
      </c>
      <c r="X119" s="13"/>
      <c r="Y119" s="24">
        <f t="shared" si="8"/>
        <v>89531.333333333328</v>
      </c>
      <c r="Z119" s="25">
        <f t="shared" si="9"/>
        <v>98090.666666666672</v>
      </c>
    </row>
    <row r="120" spans="2:26" x14ac:dyDescent="0.35">
      <c r="B120" s="21" t="s">
        <v>109</v>
      </c>
      <c r="C120" s="22">
        <v>1338</v>
      </c>
      <c r="D120" s="3">
        <v>4</v>
      </c>
      <c r="E120" s="23"/>
      <c r="F120" s="3"/>
      <c r="G120" s="3"/>
      <c r="H120" s="23"/>
      <c r="I120" s="3"/>
      <c r="J120" s="3"/>
      <c r="K120" s="31"/>
      <c r="L120" s="3"/>
      <c r="M120" s="3"/>
      <c r="N120" s="23"/>
      <c r="O120" s="3"/>
      <c r="P120" s="3"/>
      <c r="Q120" s="30"/>
      <c r="R120" s="3"/>
      <c r="S120" s="3"/>
      <c r="T120" s="31"/>
      <c r="U120" s="25">
        <f t="shared" si="5"/>
        <v>1.3333333333333333</v>
      </c>
      <c r="V120" s="25">
        <f t="shared" si="6"/>
        <v>0</v>
      </c>
      <c r="W120" s="25">
        <f t="shared" si="7"/>
        <v>1.3333333333333333</v>
      </c>
      <c r="X120" s="13"/>
      <c r="Y120" s="24">
        <f t="shared" si="8"/>
        <v>446</v>
      </c>
      <c r="Z120" s="25">
        <f t="shared" si="9"/>
        <v>1.3333333333333333</v>
      </c>
    </row>
    <row r="121" spans="2:26" x14ac:dyDescent="0.35">
      <c r="B121" s="21" t="s">
        <v>110</v>
      </c>
      <c r="C121" s="22">
        <v>823957</v>
      </c>
      <c r="D121" s="26">
        <v>18149</v>
      </c>
      <c r="E121" s="23"/>
      <c r="F121" s="22">
        <v>875665</v>
      </c>
      <c r="G121" s="26">
        <v>19558</v>
      </c>
      <c r="H121" s="23"/>
      <c r="I121" s="22">
        <v>35408</v>
      </c>
      <c r="J121" s="26">
        <v>4223</v>
      </c>
      <c r="K121" s="31"/>
      <c r="L121" s="3"/>
      <c r="M121" s="3"/>
      <c r="N121" s="23"/>
      <c r="O121" s="3"/>
      <c r="P121" s="3"/>
      <c r="Q121" s="30"/>
      <c r="R121" s="22">
        <v>50454</v>
      </c>
      <c r="S121" s="26">
        <v>6430</v>
      </c>
      <c r="T121" s="31"/>
      <c r="U121" s="25">
        <f t="shared" si="5"/>
        <v>13976.666666666666</v>
      </c>
      <c r="V121" s="25">
        <f t="shared" si="6"/>
        <v>2143.3333333333335</v>
      </c>
      <c r="W121" s="25">
        <f t="shared" si="7"/>
        <v>11833.333333333332</v>
      </c>
      <c r="X121" s="13"/>
      <c r="Y121" s="24">
        <f t="shared" si="8"/>
        <v>595161.33333333337</v>
      </c>
      <c r="Z121" s="25">
        <f t="shared" si="9"/>
        <v>16120</v>
      </c>
    </row>
    <row r="122" spans="2:26" x14ac:dyDescent="0.35">
      <c r="B122" s="21" t="s">
        <v>111</v>
      </c>
      <c r="C122" s="22">
        <v>153987</v>
      </c>
      <c r="D122" s="26">
        <v>5969</v>
      </c>
      <c r="E122" s="23"/>
      <c r="F122" s="22">
        <v>4722044</v>
      </c>
      <c r="G122" s="26">
        <v>73934</v>
      </c>
      <c r="H122" s="23"/>
      <c r="I122" s="22">
        <v>2845698</v>
      </c>
      <c r="J122" s="26">
        <v>43649</v>
      </c>
      <c r="K122" s="31"/>
      <c r="L122" s="3"/>
      <c r="M122" s="3"/>
      <c r="N122" s="23"/>
      <c r="O122" s="22">
        <v>1260</v>
      </c>
      <c r="P122" s="3">
        <v>15</v>
      </c>
      <c r="Q122" s="30"/>
      <c r="R122" s="22">
        <v>242365</v>
      </c>
      <c r="S122" s="26">
        <v>2589</v>
      </c>
      <c r="T122" s="31"/>
      <c r="U122" s="25">
        <f t="shared" si="5"/>
        <v>41184</v>
      </c>
      <c r="V122" s="25">
        <f t="shared" si="6"/>
        <v>868</v>
      </c>
      <c r="W122" s="25">
        <f t="shared" si="7"/>
        <v>40316</v>
      </c>
      <c r="X122" s="13"/>
      <c r="Y122" s="24">
        <f t="shared" si="8"/>
        <v>2655118</v>
      </c>
      <c r="Z122" s="25">
        <f t="shared" si="9"/>
        <v>42052</v>
      </c>
    </row>
    <row r="123" spans="2:26" x14ac:dyDescent="0.35">
      <c r="B123" s="21" t="s">
        <v>172</v>
      </c>
      <c r="C123" s="22">
        <v>97</v>
      </c>
      <c r="D123" s="3">
        <v>30</v>
      </c>
      <c r="E123" s="23"/>
      <c r="F123" s="3"/>
      <c r="G123" s="3"/>
      <c r="H123" s="23"/>
      <c r="I123" s="22">
        <v>361</v>
      </c>
      <c r="J123" s="3">
        <v>2</v>
      </c>
      <c r="K123" s="31"/>
      <c r="L123" s="3"/>
      <c r="M123" s="3"/>
      <c r="N123" s="23"/>
      <c r="O123" s="3"/>
      <c r="P123" s="3"/>
      <c r="Q123" s="30"/>
      <c r="R123" s="3"/>
      <c r="S123" s="3"/>
      <c r="T123" s="31"/>
      <c r="U123" s="25">
        <f t="shared" si="5"/>
        <v>10.666666666666666</v>
      </c>
      <c r="V123" s="25">
        <f t="shared" si="6"/>
        <v>0</v>
      </c>
      <c r="W123" s="25">
        <f t="shared" si="7"/>
        <v>10.666666666666666</v>
      </c>
      <c r="X123" s="13"/>
      <c r="Y123" s="24">
        <f t="shared" si="8"/>
        <v>152.66666666666666</v>
      </c>
      <c r="Z123" s="25">
        <f t="shared" si="9"/>
        <v>10.666666666666666</v>
      </c>
    </row>
    <row r="124" spans="2:26" x14ac:dyDescent="0.35">
      <c r="B124" s="21" t="s">
        <v>173</v>
      </c>
      <c r="C124" s="3"/>
      <c r="D124" s="3"/>
      <c r="E124" s="23"/>
      <c r="F124" s="3"/>
      <c r="G124" s="3"/>
      <c r="H124" s="23"/>
      <c r="I124" s="22">
        <v>341</v>
      </c>
      <c r="J124" s="3">
        <v>1</v>
      </c>
      <c r="K124" s="31"/>
      <c r="L124" s="3"/>
      <c r="M124" s="3"/>
      <c r="N124" s="23"/>
      <c r="O124" s="3"/>
      <c r="P124" s="3"/>
      <c r="Q124" s="30"/>
      <c r="R124" s="3"/>
      <c r="S124" s="3"/>
      <c r="T124" s="31"/>
      <c r="U124" s="25">
        <f t="shared" si="5"/>
        <v>0.33333333333333331</v>
      </c>
      <c r="V124" s="25">
        <f t="shared" si="6"/>
        <v>0</v>
      </c>
      <c r="W124" s="25">
        <f t="shared" si="7"/>
        <v>0.33333333333333331</v>
      </c>
      <c r="X124" s="13"/>
      <c r="Y124" s="24">
        <f t="shared" si="8"/>
        <v>113.66666666666667</v>
      </c>
      <c r="Z124" s="25">
        <f t="shared" si="9"/>
        <v>0.33333333333333331</v>
      </c>
    </row>
    <row r="125" spans="2:26" x14ac:dyDescent="0.35">
      <c r="B125" s="21" t="s">
        <v>112</v>
      </c>
      <c r="C125" s="3"/>
      <c r="D125" s="3"/>
      <c r="E125" s="23"/>
      <c r="F125" s="22">
        <v>29333</v>
      </c>
      <c r="G125" s="26">
        <v>1225</v>
      </c>
      <c r="H125" s="23"/>
      <c r="I125" s="3"/>
      <c r="J125" s="3"/>
      <c r="K125" s="31"/>
      <c r="L125" s="3"/>
      <c r="M125" s="3"/>
      <c r="N125" s="23"/>
      <c r="O125" s="3"/>
      <c r="P125" s="3"/>
      <c r="Q125" s="30"/>
      <c r="R125" s="3"/>
      <c r="S125" s="3"/>
      <c r="T125" s="31"/>
      <c r="U125" s="25">
        <f t="shared" si="5"/>
        <v>408.33333333333331</v>
      </c>
      <c r="V125" s="25">
        <f t="shared" si="6"/>
        <v>0</v>
      </c>
      <c r="W125" s="25">
        <f t="shared" si="7"/>
        <v>408.33333333333331</v>
      </c>
      <c r="X125" s="13"/>
      <c r="Y125" s="24">
        <f t="shared" si="8"/>
        <v>9777.6666666666661</v>
      </c>
      <c r="Z125" s="25">
        <f t="shared" si="9"/>
        <v>408.33333333333331</v>
      </c>
    </row>
    <row r="126" spans="2:26" x14ac:dyDescent="0.35">
      <c r="B126" s="21" t="s">
        <v>174</v>
      </c>
      <c r="C126" s="22">
        <v>1680</v>
      </c>
      <c r="D126" s="3">
        <v>372</v>
      </c>
      <c r="E126" s="23"/>
      <c r="F126" s="3"/>
      <c r="G126" s="22"/>
      <c r="H126" s="23"/>
      <c r="I126" s="3"/>
      <c r="J126" s="3"/>
      <c r="K126" s="31"/>
      <c r="L126" s="3"/>
      <c r="M126" s="3"/>
      <c r="N126" s="23"/>
      <c r="O126" s="3"/>
      <c r="P126" s="3"/>
      <c r="Q126" s="30"/>
      <c r="R126" s="3"/>
      <c r="S126" s="3"/>
      <c r="T126" s="31"/>
      <c r="U126" s="25">
        <f t="shared" si="5"/>
        <v>124</v>
      </c>
      <c r="V126" s="25">
        <f t="shared" si="6"/>
        <v>0</v>
      </c>
      <c r="W126" s="25">
        <f t="shared" si="7"/>
        <v>124</v>
      </c>
      <c r="X126" s="13"/>
      <c r="Y126" s="24">
        <f t="shared" si="8"/>
        <v>560</v>
      </c>
      <c r="Z126" s="25">
        <f t="shared" si="9"/>
        <v>124</v>
      </c>
    </row>
    <row r="127" spans="2:26" x14ac:dyDescent="0.35">
      <c r="B127" s="21" t="s">
        <v>113</v>
      </c>
      <c r="C127" s="22">
        <v>10771</v>
      </c>
      <c r="D127" s="3">
        <v>402</v>
      </c>
      <c r="E127" s="23"/>
      <c r="F127" s="3"/>
      <c r="G127" s="3"/>
      <c r="H127" s="23"/>
      <c r="I127" s="22">
        <v>997</v>
      </c>
      <c r="J127" s="3">
        <v>1</v>
      </c>
      <c r="K127" s="31"/>
      <c r="L127" s="3"/>
      <c r="M127" s="22"/>
      <c r="N127" s="35"/>
      <c r="O127" s="3"/>
      <c r="P127" s="3"/>
      <c r="Q127" s="30"/>
      <c r="R127" s="3"/>
      <c r="S127" s="3"/>
      <c r="T127" s="31"/>
      <c r="U127" s="25">
        <f t="shared" si="5"/>
        <v>134.33333333333334</v>
      </c>
      <c r="V127" s="25">
        <f t="shared" si="6"/>
        <v>0</v>
      </c>
      <c r="W127" s="25">
        <f t="shared" si="7"/>
        <v>134.33333333333334</v>
      </c>
      <c r="X127" s="13"/>
      <c r="Y127" s="24">
        <f t="shared" si="8"/>
        <v>3922.6666666666665</v>
      </c>
      <c r="Z127" s="25">
        <f t="shared" si="9"/>
        <v>134.33333333333334</v>
      </c>
    </row>
    <row r="128" spans="2:26" x14ac:dyDescent="0.35">
      <c r="B128" s="21" t="s">
        <v>114</v>
      </c>
      <c r="C128" s="3"/>
      <c r="D128" s="3"/>
      <c r="E128" s="23"/>
      <c r="F128" s="22">
        <v>254</v>
      </c>
      <c r="G128" s="3">
        <v>11</v>
      </c>
      <c r="H128" s="23"/>
      <c r="I128" s="3"/>
      <c r="J128" s="3"/>
      <c r="K128" s="31"/>
      <c r="L128" s="3"/>
      <c r="M128" s="3"/>
      <c r="N128" s="23"/>
      <c r="O128" s="3"/>
      <c r="P128" s="3"/>
      <c r="Q128" s="30"/>
      <c r="R128" s="3"/>
      <c r="S128" s="3"/>
      <c r="T128" s="31"/>
      <c r="U128" s="25">
        <f t="shared" si="5"/>
        <v>3.6666666666666665</v>
      </c>
      <c r="V128" s="25">
        <f t="shared" si="6"/>
        <v>0</v>
      </c>
      <c r="W128" s="25">
        <f t="shared" si="7"/>
        <v>3.6666666666666665</v>
      </c>
      <c r="X128" s="13"/>
      <c r="Y128" s="24">
        <f t="shared" si="8"/>
        <v>84.666666666666671</v>
      </c>
      <c r="Z128" s="25">
        <f t="shared" si="9"/>
        <v>3.6666666666666665</v>
      </c>
    </row>
    <row r="129" spans="2:26" x14ac:dyDescent="0.35">
      <c r="B129" s="21" t="s">
        <v>115</v>
      </c>
      <c r="C129" s="22">
        <v>8392485</v>
      </c>
      <c r="D129" s="26">
        <v>332314</v>
      </c>
      <c r="E129" s="23"/>
      <c r="F129" s="22">
        <v>28279980</v>
      </c>
      <c r="G129" s="26">
        <v>567230</v>
      </c>
      <c r="H129" s="23"/>
      <c r="I129" s="22">
        <v>55654891</v>
      </c>
      <c r="J129" s="26">
        <v>608884</v>
      </c>
      <c r="K129" s="31"/>
      <c r="L129" s="22">
        <v>5610558</v>
      </c>
      <c r="M129" s="26">
        <v>258131</v>
      </c>
      <c r="N129" s="23"/>
      <c r="O129" s="22">
        <v>26046299</v>
      </c>
      <c r="P129" s="26">
        <v>444475</v>
      </c>
      <c r="Q129" s="30"/>
      <c r="R129" s="22">
        <v>51634196</v>
      </c>
      <c r="S129" s="26">
        <v>478315</v>
      </c>
      <c r="T129" s="31"/>
      <c r="U129" s="25">
        <f t="shared" si="5"/>
        <v>502809.33333333331</v>
      </c>
      <c r="V129" s="25">
        <f t="shared" si="6"/>
        <v>393640.33333333331</v>
      </c>
      <c r="W129" s="25">
        <f t="shared" si="7"/>
        <v>109169</v>
      </c>
      <c r="X129" s="13"/>
      <c r="Y129" s="24">
        <f t="shared" si="8"/>
        <v>58539469.666666664</v>
      </c>
      <c r="Z129" s="25">
        <f t="shared" si="9"/>
        <v>896449.66666666663</v>
      </c>
    </row>
    <row r="130" spans="2:26" x14ac:dyDescent="0.35">
      <c r="B130" s="21" t="s">
        <v>116</v>
      </c>
      <c r="C130" s="22">
        <v>92408</v>
      </c>
      <c r="D130" s="26">
        <v>4704</v>
      </c>
      <c r="E130" s="23"/>
      <c r="F130" s="22">
        <v>167611</v>
      </c>
      <c r="G130" s="26">
        <v>27835</v>
      </c>
      <c r="H130" s="23"/>
      <c r="I130" s="22">
        <v>67024</v>
      </c>
      <c r="J130" s="26">
        <v>10075</v>
      </c>
      <c r="K130" s="31"/>
      <c r="L130" s="3"/>
      <c r="M130" s="3"/>
      <c r="N130" s="23"/>
      <c r="O130" s="22">
        <v>1405</v>
      </c>
      <c r="P130" s="3">
        <v>168</v>
      </c>
      <c r="Q130" s="30"/>
      <c r="R130" s="22">
        <v>57659</v>
      </c>
      <c r="S130" s="3">
        <v>148</v>
      </c>
      <c r="T130" s="31"/>
      <c r="U130" s="25">
        <f t="shared" si="5"/>
        <v>14204.666666666666</v>
      </c>
      <c r="V130" s="25">
        <f t="shared" si="6"/>
        <v>105.33333333333333</v>
      </c>
      <c r="W130" s="25">
        <f t="shared" si="7"/>
        <v>14099.333333333332</v>
      </c>
      <c r="X130" s="13"/>
      <c r="Y130" s="24">
        <f t="shared" si="8"/>
        <v>128702.33333333333</v>
      </c>
      <c r="Z130" s="25">
        <f t="shared" si="9"/>
        <v>14310</v>
      </c>
    </row>
    <row r="131" spans="2:26" x14ac:dyDescent="0.35">
      <c r="B131" s="21" t="s">
        <v>117</v>
      </c>
      <c r="C131" s="22">
        <v>2740</v>
      </c>
      <c r="D131" s="3">
        <v>19</v>
      </c>
      <c r="E131" s="23"/>
      <c r="F131" s="22">
        <v>1050</v>
      </c>
      <c r="G131" s="3">
        <v>12</v>
      </c>
      <c r="H131" s="23"/>
      <c r="I131" s="22">
        <v>1386</v>
      </c>
      <c r="J131" s="3">
        <v>17</v>
      </c>
      <c r="K131" s="31"/>
      <c r="L131" s="22">
        <v>711</v>
      </c>
      <c r="M131" s="3">
        <v>9</v>
      </c>
      <c r="N131" s="23"/>
      <c r="O131" s="3"/>
      <c r="P131" s="3"/>
      <c r="Q131" s="30"/>
      <c r="R131" s="3"/>
      <c r="S131" s="3"/>
      <c r="T131" s="31"/>
      <c r="U131" s="25">
        <f t="shared" si="5"/>
        <v>16</v>
      </c>
      <c r="V131" s="25">
        <f t="shared" si="6"/>
        <v>3</v>
      </c>
      <c r="W131" s="25">
        <f t="shared" si="7"/>
        <v>13</v>
      </c>
      <c r="X131" s="13"/>
      <c r="Y131" s="24">
        <f t="shared" si="8"/>
        <v>1962.3333333333333</v>
      </c>
      <c r="Z131" s="25">
        <f t="shared" si="9"/>
        <v>19</v>
      </c>
    </row>
    <row r="132" spans="2:26" x14ac:dyDescent="0.35">
      <c r="B132" s="21" t="s">
        <v>118</v>
      </c>
      <c r="C132" s="22">
        <v>141348</v>
      </c>
      <c r="D132" s="26">
        <v>5582</v>
      </c>
      <c r="E132" s="23"/>
      <c r="F132" s="22">
        <v>581359</v>
      </c>
      <c r="G132" s="26">
        <v>7979</v>
      </c>
      <c r="H132" s="23"/>
      <c r="I132" s="22">
        <v>2009591</v>
      </c>
      <c r="J132" s="26">
        <v>39555</v>
      </c>
      <c r="K132" s="31"/>
      <c r="L132" s="22">
        <v>4187</v>
      </c>
      <c r="M132" s="3">
        <v>180</v>
      </c>
      <c r="N132" s="23"/>
      <c r="O132" s="22">
        <v>37541</v>
      </c>
      <c r="P132" s="3">
        <v>746</v>
      </c>
      <c r="Q132" s="30"/>
      <c r="R132" s="22">
        <v>131803</v>
      </c>
      <c r="S132" s="26">
        <v>2213</v>
      </c>
      <c r="T132" s="31"/>
      <c r="U132" s="25">
        <f t="shared" si="5"/>
        <v>17705.333333333332</v>
      </c>
      <c r="V132" s="25">
        <f t="shared" si="6"/>
        <v>1046.3333333333333</v>
      </c>
      <c r="W132" s="25">
        <f t="shared" si="7"/>
        <v>16659</v>
      </c>
      <c r="X132" s="13"/>
      <c r="Y132" s="24">
        <f t="shared" si="8"/>
        <v>968609.66666666663</v>
      </c>
      <c r="Z132" s="25">
        <f t="shared" si="9"/>
        <v>18751.666666666664</v>
      </c>
    </row>
    <row r="133" spans="2:26" x14ac:dyDescent="0.35">
      <c r="B133" s="21" t="s">
        <v>119</v>
      </c>
      <c r="C133" s="22">
        <v>4465618</v>
      </c>
      <c r="D133" s="26">
        <v>335859</v>
      </c>
      <c r="E133" s="23"/>
      <c r="F133" s="22">
        <v>1831030</v>
      </c>
      <c r="G133" s="26">
        <v>54751</v>
      </c>
      <c r="H133" s="23"/>
      <c r="I133" s="22">
        <v>2121848</v>
      </c>
      <c r="J133" s="26">
        <v>54996</v>
      </c>
      <c r="K133" s="31"/>
      <c r="L133" s="22">
        <v>15338246</v>
      </c>
      <c r="M133" s="26">
        <v>964924</v>
      </c>
      <c r="N133" s="23"/>
      <c r="O133" s="22">
        <v>10497724</v>
      </c>
      <c r="P133" s="26">
        <v>824425</v>
      </c>
      <c r="Q133" s="30"/>
      <c r="R133" s="22">
        <v>3973653</v>
      </c>
      <c r="S133" s="26">
        <v>950827</v>
      </c>
      <c r="T133" s="31"/>
      <c r="U133" s="25">
        <f t="shared" si="5"/>
        <v>148535.33333333334</v>
      </c>
      <c r="V133" s="25">
        <f t="shared" si="6"/>
        <v>913392</v>
      </c>
      <c r="W133" s="25">
        <f t="shared" si="7"/>
        <v>-764856.66666666663</v>
      </c>
      <c r="X133" s="13"/>
      <c r="Y133" s="24">
        <f t="shared" si="8"/>
        <v>12742706.333333334</v>
      </c>
      <c r="Z133" s="25">
        <f t="shared" si="9"/>
        <v>1061927.3333333333</v>
      </c>
    </row>
    <row r="134" spans="2:26" x14ac:dyDescent="0.35">
      <c r="B134" s="21" t="s">
        <v>120</v>
      </c>
      <c r="C134" s="22">
        <v>44341</v>
      </c>
      <c r="D134" s="26">
        <v>42647</v>
      </c>
      <c r="E134" s="23"/>
      <c r="F134" s="22">
        <v>49617</v>
      </c>
      <c r="G134" s="3">
        <v>749</v>
      </c>
      <c r="H134" s="23"/>
      <c r="I134" s="22">
        <v>45670</v>
      </c>
      <c r="J134" s="3">
        <v>495</v>
      </c>
      <c r="K134" s="31"/>
      <c r="L134" s="3"/>
      <c r="M134" s="3"/>
      <c r="N134" s="23"/>
      <c r="O134" s="3"/>
      <c r="P134" s="3"/>
      <c r="Q134" s="30"/>
      <c r="R134" s="3"/>
      <c r="S134" s="3"/>
      <c r="T134" s="31"/>
      <c r="U134" s="25">
        <f t="shared" si="5"/>
        <v>14630.333333333334</v>
      </c>
      <c r="V134" s="25">
        <f t="shared" si="6"/>
        <v>0</v>
      </c>
      <c r="W134" s="25">
        <f t="shared" si="7"/>
        <v>14630.333333333334</v>
      </c>
      <c r="X134" s="13"/>
      <c r="Y134" s="24">
        <f t="shared" si="8"/>
        <v>46542.666666666664</v>
      </c>
      <c r="Z134" s="25">
        <f t="shared" si="9"/>
        <v>14630.333333333334</v>
      </c>
    </row>
    <row r="135" spans="2:26" x14ac:dyDescent="0.35">
      <c r="B135" s="21" t="s">
        <v>121</v>
      </c>
      <c r="C135" s="22">
        <v>242714</v>
      </c>
      <c r="D135" s="26">
        <v>38313</v>
      </c>
      <c r="E135" s="23"/>
      <c r="F135" s="22">
        <v>1217753</v>
      </c>
      <c r="G135" s="26">
        <v>97694</v>
      </c>
      <c r="H135" s="23"/>
      <c r="I135" s="22">
        <v>1338544</v>
      </c>
      <c r="J135" s="26">
        <v>105723</v>
      </c>
      <c r="K135" s="31"/>
      <c r="L135" s="3"/>
      <c r="M135" s="3"/>
      <c r="N135" s="23"/>
      <c r="O135" s="3"/>
      <c r="P135" s="3"/>
      <c r="Q135" s="30"/>
      <c r="R135" s="3"/>
      <c r="S135" s="3"/>
      <c r="T135" s="31"/>
      <c r="U135" s="25">
        <f t="shared" si="5"/>
        <v>80576.666666666672</v>
      </c>
      <c r="V135" s="25">
        <f t="shared" si="6"/>
        <v>0</v>
      </c>
      <c r="W135" s="25">
        <f t="shared" si="7"/>
        <v>80576.666666666672</v>
      </c>
      <c r="X135" s="13"/>
      <c r="Y135" s="24">
        <f t="shared" si="8"/>
        <v>933003.66666666663</v>
      </c>
      <c r="Z135" s="25">
        <f t="shared" si="9"/>
        <v>80576.666666666672</v>
      </c>
    </row>
    <row r="136" spans="2:26" x14ac:dyDescent="0.35">
      <c r="B136" s="21" t="s">
        <v>175</v>
      </c>
      <c r="C136" s="22"/>
      <c r="D136" s="26"/>
      <c r="E136" s="23"/>
      <c r="F136" s="22"/>
      <c r="G136" s="26"/>
      <c r="H136" s="23"/>
      <c r="I136" s="22"/>
      <c r="J136" s="26"/>
      <c r="K136" s="31"/>
      <c r="L136" s="22">
        <v>4000</v>
      </c>
      <c r="M136" s="26">
        <v>1300</v>
      </c>
      <c r="N136" s="23"/>
      <c r="O136" s="22">
        <v>850</v>
      </c>
      <c r="P136" s="3">
        <v>102</v>
      </c>
      <c r="Q136" s="30"/>
      <c r="R136" s="3"/>
      <c r="S136" s="3"/>
      <c r="T136" s="31"/>
      <c r="U136" s="25">
        <f t="shared" si="5"/>
        <v>0</v>
      </c>
      <c r="V136" s="25">
        <f t="shared" si="6"/>
        <v>467.33333333333331</v>
      </c>
      <c r="W136" s="25">
        <f t="shared" si="7"/>
        <v>-467.33333333333331</v>
      </c>
      <c r="X136" s="13"/>
      <c r="Y136" s="24">
        <f t="shared" si="8"/>
        <v>1616.6666666666667</v>
      </c>
      <c r="Z136" s="25">
        <f t="shared" si="9"/>
        <v>467.33333333333331</v>
      </c>
    </row>
    <row r="137" spans="2:26" x14ac:dyDescent="0.35">
      <c r="B137" s="21" t="s">
        <v>122</v>
      </c>
      <c r="C137" s="22">
        <v>198539</v>
      </c>
      <c r="D137" s="26">
        <v>3078</v>
      </c>
      <c r="E137" s="23"/>
      <c r="F137" s="22">
        <v>225369</v>
      </c>
      <c r="G137" s="26">
        <v>2470</v>
      </c>
      <c r="H137" s="23"/>
      <c r="I137" s="22">
        <v>105873</v>
      </c>
      <c r="J137" s="26">
        <v>1157</v>
      </c>
      <c r="K137" s="31"/>
      <c r="L137" s="22">
        <v>4176</v>
      </c>
      <c r="M137" s="3">
        <v>214</v>
      </c>
      <c r="N137" s="23"/>
      <c r="O137" s="22">
        <v>4009</v>
      </c>
      <c r="P137" s="3">
        <v>164</v>
      </c>
      <c r="Q137" s="30"/>
      <c r="R137" s="22">
        <v>2657</v>
      </c>
      <c r="S137" s="26">
        <v>1059</v>
      </c>
      <c r="T137" s="31"/>
      <c r="U137" s="25">
        <f t="shared" si="5"/>
        <v>2235</v>
      </c>
      <c r="V137" s="25">
        <f t="shared" si="6"/>
        <v>479</v>
      </c>
      <c r="W137" s="25">
        <f t="shared" si="7"/>
        <v>1756</v>
      </c>
      <c r="X137" s="13"/>
      <c r="Y137" s="24">
        <f t="shared" si="8"/>
        <v>180207.66666666666</v>
      </c>
      <c r="Z137" s="25">
        <f t="shared" si="9"/>
        <v>2714</v>
      </c>
    </row>
    <row r="138" spans="2:26" x14ac:dyDescent="0.35">
      <c r="B138" s="21" t="s">
        <v>123</v>
      </c>
      <c r="C138" s="22">
        <v>94104</v>
      </c>
      <c r="D138" s="26">
        <v>1370</v>
      </c>
      <c r="E138" s="23"/>
      <c r="F138" s="22">
        <v>49444</v>
      </c>
      <c r="G138" s="3">
        <v>471</v>
      </c>
      <c r="H138" s="23"/>
      <c r="I138" s="22">
        <v>50217</v>
      </c>
      <c r="J138" s="26">
        <v>5096</v>
      </c>
      <c r="K138" s="31"/>
      <c r="L138" s="22">
        <v>195617</v>
      </c>
      <c r="M138" s="26">
        <v>8529</v>
      </c>
      <c r="N138" s="23"/>
      <c r="O138" s="22">
        <v>1061893</v>
      </c>
      <c r="P138" s="26">
        <v>53582</v>
      </c>
      <c r="Q138" s="30"/>
      <c r="R138" s="22">
        <v>2751111</v>
      </c>
      <c r="S138" s="26">
        <v>164585</v>
      </c>
      <c r="T138" s="31"/>
      <c r="U138" s="25">
        <f t="shared" ref="U138:U156" si="10">(D138+G138+J138)/3</f>
        <v>2312.3333333333335</v>
      </c>
      <c r="V138" s="25">
        <f t="shared" ref="V138:V156" si="11">(M138+P138+S138)/3</f>
        <v>75565.333333333328</v>
      </c>
      <c r="W138" s="25">
        <f t="shared" ref="W138:W156" si="12">U138-V138</f>
        <v>-73253</v>
      </c>
      <c r="X138" s="13"/>
      <c r="Y138" s="24">
        <f t="shared" ref="Y138:Y156" si="13">(C138+F138+I138+L138+O138+R138)/3</f>
        <v>1400795.3333333333</v>
      </c>
      <c r="Z138" s="25">
        <f t="shared" ref="Z138:Z156" si="14">U138+V138</f>
        <v>77877.666666666657</v>
      </c>
    </row>
    <row r="139" spans="2:26" x14ac:dyDescent="0.35">
      <c r="B139" s="21" t="s">
        <v>176</v>
      </c>
      <c r="C139" s="22">
        <v>29990</v>
      </c>
      <c r="D139" s="26">
        <v>3000</v>
      </c>
      <c r="E139" s="23"/>
      <c r="F139" s="3"/>
      <c r="G139" s="22"/>
      <c r="H139" s="23"/>
      <c r="I139" s="3"/>
      <c r="J139" s="3"/>
      <c r="K139" s="31"/>
      <c r="L139" s="3"/>
      <c r="M139" s="3"/>
      <c r="N139" s="23"/>
      <c r="O139" s="3"/>
      <c r="P139" s="3"/>
      <c r="Q139" s="30"/>
      <c r="R139" s="3"/>
      <c r="S139" s="3"/>
      <c r="T139" s="31"/>
      <c r="U139" s="25">
        <f t="shared" si="10"/>
        <v>1000</v>
      </c>
      <c r="V139" s="25">
        <f t="shared" si="11"/>
        <v>0</v>
      </c>
      <c r="W139" s="25">
        <f t="shared" si="12"/>
        <v>1000</v>
      </c>
      <c r="X139" s="13"/>
      <c r="Y139" s="24">
        <f t="shared" si="13"/>
        <v>9996.6666666666661</v>
      </c>
      <c r="Z139" s="25">
        <f t="shared" si="14"/>
        <v>1000</v>
      </c>
    </row>
    <row r="140" spans="2:26" x14ac:dyDescent="0.35">
      <c r="B140" s="21" t="s">
        <v>124</v>
      </c>
      <c r="C140" s="3"/>
      <c r="D140" s="3"/>
      <c r="E140" s="23"/>
      <c r="F140" s="22">
        <v>3302</v>
      </c>
      <c r="G140" s="26">
        <v>1312</v>
      </c>
      <c r="H140" s="23"/>
      <c r="I140" s="22">
        <v>27039</v>
      </c>
      <c r="J140" s="26">
        <v>2171</v>
      </c>
      <c r="K140" s="31"/>
      <c r="L140" s="3"/>
      <c r="M140" s="3"/>
      <c r="N140" s="23"/>
      <c r="O140" s="3"/>
      <c r="P140" s="3"/>
      <c r="Q140" s="30"/>
      <c r="R140" s="3"/>
      <c r="S140" s="3"/>
      <c r="T140" s="31"/>
      <c r="U140" s="25">
        <f t="shared" si="10"/>
        <v>1161</v>
      </c>
      <c r="V140" s="25">
        <f t="shared" si="11"/>
        <v>0</v>
      </c>
      <c r="W140" s="25">
        <f t="shared" si="12"/>
        <v>1161</v>
      </c>
      <c r="X140" s="13"/>
      <c r="Y140" s="24">
        <f t="shared" si="13"/>
        <v>10113.666666666666</v>
      </c>
      <c r="Z140" s="25">
        <f t="shared" si="14"/>
        <v>1161</v>
      </c>
    </row>
    <row r="141" spans="2:26" x14ac:dyDescent="0.35">
      <c r="B141" s="21" t="s">
        <v>125</v>
      </c>
      <c r="C141" s="22">
        <v>188607</v>
      </c>
      <c r="D141" s="26">
        <v>6540</v>
      </c>
      <c r="E141" s="23"/>
      <c r="F141" s="22">
        <v>34050</v>
      </c>
      <c r="G141" s="3">
        <v>292</v>
      </c>
      <c r="H141" s="23"/>
      <c r="I141" s="22">
        <v>58029</v>
      </c>
      <c r="J141" s="3">
        <v>383</v>
      </c>
      <c r="K141" s="31"/>
      <c r="L141" s="22">
        <v>46583</v>
      </c>
      <c r="M141" s="3">
        <v>199</v>
      </c>
      <c r="N141" s="23"/>
      <c r="O141" s="22">
        <v>22239</v>
      </c>
      <c r="P141" s="3">
        <v>298</v>
      </c>
      <c r="Q141" s="30"/>
      <c r="R141" s="22">
        <v>92875</v>
      </c>
      <c r="S141" s="26">
        <v>6208</v>
      </c>
      <c r="T141" s="31"/>
      <c r="U141" s="25">
        <f t="shared" si="10"/>
        <v>2405</v>
      </c>
      <c r="V141" s="25">
        <f t="shared" si="11"/>
        <v>2235</v>
      </c>
      <c r="W141" s="25">
        <f t="shared" si="12"/>
        <v>170</v>
      </c>
      <c r="X141" s="13"/>
      <c r="Y141" s="24">
        <f t="shared" si="13"/>
        <v>147461</v>
      </c>
      <c r="Z141" s="25">
        <f t="shared" si="14"/>
        <v>4640</v>
      </c>
    </row>
    <row r="142" spans="2:26" x14ac:dyDescent="0.35">
      <c r="B142" s="21" t="s">
        <v>126</v>
      </c>
      <c r="C142" s="22">
        <v>302903</v>
      </c>
      <c r="D142" s="26">
        <v>18731</v>
      </c>
      <c r="E142" s="23"/>
      <c r="F142" s="22">
        <v>318641</v>
      </c>
      <c r="G142" s="26">
        <v>19809</v>
      </c>
      <c r="H142" s="23"/>
      <c r="I142" s="22">
        <v>473485</v>
      </c>
      <c r="J142" s="26">
        <v>29005</v>
      </c>
      <c r="K142" s="31"/>
      <c r="L142" s="3"/>
      <c r="M142" s="3"/>
      <c r="N142" s="23"/>
      <c r="O142" s="22">
        <v>114308</v>
      </c>
      <c r="P142" s="26">
        <v>6038</v>
      </c>
      <c r="Q142" s="30"/>
      <c r="R142" s="3"/>
      <c r="S142" s="3"/>
      <c r="T142" s="31"/>
      <c r="U142" s="25">
        <f t="shared" si="10"/>
        <v>22515</v>
      </c>
      <c r="V142" s="25">
        <f t="shared" si="11"/>
        <v>2012.6666666666667</v>
      </c>
      <c r="W142" s="25">
        <f t="shared" si="12"/>
        <v>20502.333333333332</v>
      </c>
      <c r="X142" s="13"/>
      <c r="Y142" s="24">
        <f t="shared" si="13"/>
        <v>403112.33333333331</v>
      </c>
      <c r="Z142" s="25">
        <f t="shared" si="14"/>
        <v>24527.666666666668</v>
      </c>
    </row>
    <row r="143" spans="2:26" x14ac:dyDescent="0.35">
      <c r="B143" s="21" t="s">
        <v>177</v>
      </c>
      <c r="C143" s="22">
        <v>388</v>
      </c>
      <c r="D143" s="3">
        <v>0</v>
      </c>
      <c r="E143" s="23"/>
      <c r="F143" s="3"/>
      <c r="G143" s="22"/>
      <c r="H143" s="23"/>
      <c r="I143" s="3"/>
      <c r="J143" s="3"/>
      <c r="K143" s="31"/>
      <c r="L143" s="3"/>
      <c r="M143" s="3"/>
      <c r="N143" s="23"/>
      <c r="O143" s="3"/>
      <c r="P143" s="3"/>
      <c r="Q143" s="30"/>
      <c r="R143" s="3"/>
      <c r="S143" s="3"/>
      <c r="T143" s="31"/>
      <c r="U143" s="25">
        <f t="shared" si="10"/>
        <v>0</v>
      </c>
      <c r="V143" s="25">
        <f t="shared" si="11"/>
        <v>0</v>
      </c>
      <c r="W143" s="25">
        <f t="shared" si="12"/>
        <v>0</v>
      </c>
      <c r="X143" s="13"/>
      <c r="Y143" s="24">
        <f t="shared" si="13"/>
        <v>129.33333333333334</v>
      </c>
      <c r="Z143" s="25">
        <f t="shared" si="14"/>
        <v>0</v>
      </c>
    </row>
    <row r="144" spans="2:26" x14ac:dyDescent="0.35">
      <c r="B144" s="21" t="s">
        <v>127</v>
      </c>
      <c r="C144" s="22">
        <v>995</v>
      </c>
      <c r="D144" s="3">
        <v>9</v>
      </c>
      <c r="E144" s="23"/>
      <c r="F144" s="22">
        <v>4834</v>
      </c>
      <c r="G144" s="3">
        <v>61</v>
      </c>
      <c r="H144" s="23"/>
      <c r="I144" s="22">
        <v>3341</v>
      </c>
      <c r="J144" s="3">
        <v>14</v>
      </c>
      <c r="K144" s="31"/>
      <c r="L144" s="3"/>
      <c r="M144" s="3"/>
      <c r="N144" s="23"/>
      <c r="O144" s="3"/>
      <c r="P144" s="3"/>
      <c r="Q144" s="30"/>
      <c r="R144" s="3"/>
      <c r="S144" s="3"/>
      <c r="T144" s="31"/>
      <c r="U144" s="25">
        <f t="shared" si="10"/>
        <v>28</v>
      </c>
      <c r="V144" s="25">
        <f t="shared" si="11"/>
        <v>0</v>
      </c>
      <c r="W144" s="25">
        <f t="shared" si="12"/>
        <v>28</v>
      </c>
      <c r="X144" s="13"/>
      <c r="Y144" s="24">
        <f t="shared" si="13"/>
        <v>3056.6666666666665</v>
      </c>
      <c r="Z144" s="25">
        <f t="shared" si="14"/>
        <v>28</v>
      </c>
    </row>
    <row r="145" spans="2:26" x14ac:dyDescent="0.35">
      <c r="B145" s="21" t="s">
        <v>128</v>
      </c>
      <c r="C145" s="22">
        <v>16328</v>
      </c>
      <c r="D145" s="3">
        <v>719</v>
      </c>
      <c r="E145" s="23"/>
      <c r="F145" s="22">
        <v>397876</v>
      </c>
      <c r="G145" s="26">
        <v>9772</v>
      </c>
      <c r="H145" s="23"/>
      <c r="I145" s="22">
        <v>229838</v>
      </c>
      <c r="J145" s="26">
        <v>3143</v>
      </c>
      <c r="K145" s="31"/>
      <c r="L145" s="22">
        <v>2538</v>
      </c>
      <c r="M145" s="3">
        <v>566</v>
      </c>
      <c r="N145" s="23"/>
      <c r="O145" s="22">
        <v>252531</v>
      </c>
      <c r="P145" s="26">
        <v>10890</v>
      </c>
      <c r="Q145" s="30"/>
      <c r="R145" s="22">
        <v>228921</v>
      </c>
      <c r="S145" s="26">
        <v>4392</v>
      </c>
      <c r="T145" s="31"/>
      <c r="U145" s="25">
        <f t="shared" si="10"/>
        <v>4544.666666666667</v>
      </c>
      <c r="V145" s="25">
        <f t="shared" si="11"/>
        <v>5282.666666666667</v>
      </c>
      <c r="W145" s="25">
        <f t="shared" si="12"/>
        <v>-738</v>
      </c>
      <c r="X145" s="13"/>
      <c r="Y145" s="24">
        <f t="shared" si="13"/>
        <v>376010.66666666669</v>
      </c>
      <c r="Z145" s="25">
        <f t="shared" si="14"/>
        <v>9827.3333333333339</v>
      </c>
    </row>
    <row r="146" spans="2:26" x14ac:dyDescent="0.35">
      <c r="B146" s="21" t="s">
        <v>129</v>
      </c>
      <c r="C146" s="3"/>
      <c r="D146" s="3"/>
      <c r="E146" s="23"/>
      <c r="F146" s="22">
        <v>5624</v>
      </c>
      <c r="G146" s="3">
        <v>100</v>
      </c>
      <c r="H146" s="23"/>
      <c r="I146" s="22">
        <v>5601</v>
      </c>
      <c r="J146" s="3">
        <v>47</v>
      </c>
      <c r="K146" s="31"/>
      <c r="L146" s="3"/>
      <c r="M146" s="3"/>
      <c r="N146" s="23"/>
      <c r="O146" s="3"/>
      <c r="P146" s="3"/>
      <c r="Q146" s="30"/>
      <c r="R146" s="3"/>
      <c r="S146" s="3"/>
      <c r="T146" s="31"/>
      <c r="U146" s="25">
        <f t="shared" si="10"/>
        <v>49</v>
      </c>
      <c r="V146" s="25">
        <f t="shared" si="11"/>
        <v>0</v>
      </c>
      <c r="W146" s="25">
        <f t="shared" si="12"/>
        <v>49</v>
      </c>
      <c r="X146" s="13"/>
      <c r="Y146" s="24">
        <f t="shared" si="13"/>
        <v>3741.6666666666665</v>
      </c>
      <c r="Z146" s="25">
        <f t="shared" si="14"/>
        <v>49</v>
      </c>
    </row>
    <row r="147" spans="2:26" x14ac:dyDescent="0.35">
      <c r="B147" s="21" t="s">
        <v>130</v>
      </c>
      <c r="C147" s="22">
        <v>3133</v>
      </c>
      <c r="D147" s="26">
        <v>2088</v>
      </c>
      <c r="E147" s="23"/>
      <c r="F147" s="3"/>
      <c r="G147" s="3"/>
      <c r="H147" s="23"/>
      <c r="I147" s="3"/>
      <c r="J147" s="3"/>
      <c r="K147" s="31"/>
      <c r="L147" s="22">
        <v>456572</v>
      </c>
      <c r="M147" s="26">
        <v>39662</v>
      </c>
      <c r="N147" s="23"/>
      <c r="O147" s="22">
        <v>675513</v>
      </c>
      <c r="P147" s="26">
        <v>30178</v>
      </c>
      <c r="Q147" s="30"/>
      <c r="R147" s="22">
        <v>964406</v>
      </c>
      <c r="S147" s="26">
        <v>17453</v>
      </c>
      <c r="T147" s="31"/>
      <c r="U147" s="25">
        <f t="shared" si="10"/>
        <v>696</v>
      </c>
      <c r="V147" s="25">
        <f t="shared" si="11"/>
        <v>29097.666666666668</v>
      </c>
      <c r="W147" s="25">
        <f t="shared" si="12"/>
        <v>-28401.666666666668</v>
      </c>
      <c r="X147" s="13"/>
      <c r="Y147" s="24">
        <f t="shared" si="13"/>
        <v>699874.66666666663</v>
      </c>
      <c r="Z147" s="25">
        <f t="shared" si="14"/>
        <v>29793.666666666668</v>
      </c>
    </row>
    <row r="148" spans="2:26" x14ac:dyDescent="0.35">
      <c r="B148" s="21" t="s">
        <v>131</v>
      </c>
      <c r="C148" s="3"/>
      <c r="D148" s="3"/>
      <c r="E148" s="23"/>
      <c r="F148" s="3"/>
      <c r="G148" s="3"/>
      <c r="H148" s="23"/>
      <c r="I148" s="22">
        <v>6522884</v>
      </c>
      <c r="J148" s="26">
        <v>70885</v>
      </c>
      <c r="K148" s="31"/>
      <c r="L148" s="3"/>
      <c r="M148" s="3"/>
      <c r="N148" s="23"/>
      <c r="O148" s="3"/>
      <c r="P148" s="3"/>
      <c r="Q148" s="30"/>
      <c r="R148" s="22">
        <v>4944335</v>
      </c>
      <c r="S148" s="26">
        <v>57157</v>
      </c>
      <c r="T148" s="31"/>
      <c r="U148" s="25">
        <f t="shared" si="10"/>
        <v>23628.333333333332</v>
      </c>
      <c r="V148" s="25">
        <f t="shared" si="11"/>
        <v>19052.333333333332</v>
      </c>
      <c r="W148" s="25">
        <f t="shared" si="12"/>
        <v>4576</v>
      </c>
      <c r="X148" s="13"/>
      <c r="Y148" s="24">
        <f t="shared" si="13"/>
        <v>3822406.3333333335</v>
      </c>
      <c r="Z148" s="25">
        <f t="shared" si="14"/>
        <v>42680.666666666664</v>
      </c>
    </row>
    <row r="149" spans="2:26" x14ac:dyDescent="0.35">
      <c r="B149" s="21" t="s">
        <v>132</v>
      </c>
      <c r="C149" s="22">
        <v>111119</v>
      </c>
      <c r="D149" s="26">
        <v>22027</v>
      </c>
      <c r="E149" s="23"/>
      <c r="F149" s="22">
        <v>22010</v>
      </c>
      <c r="G149" s="3">
        <v>425</v>
      </c>
      <c r="H149" s="23"/>
      <c r="I149" s="22">
        <v>109505</v>
      </c>
      <c r="J149" s="26">
        <v>21037</v>
      </c>
      <c r="K149" s="31"/>
      <c r="L149" s="22">
        <v>1291349</v>
      </c>
      <c r="M149" s="26">
        <v>177462</v>
      </c>
      <c r="N149" s="23"/>
      <c r="O149" s="22">
        <v>421689</v>
      </c>
      <c r="P149" s="26">
        <v>5368</v>
      </c>
      <c r="Q149" s="30"/>
      <c r="R149" s="22">
        <v>52658</v>
      </c>
      <c r="S149" s="26">
        <v>2760</v>
      </c>
      <c r="T149" s="31"/>
      <c r="U149" s="25">
        <f t="shared" si="10"/>
        <v>14496.333333333334</v>
      </c>
      <c r="V149" s="25">
        <f t="shared" si="11"/>
        <v>61863.333333333336</v>
      </c>
      <c r="W149" s="25">
        <f t="shared" si="12"/>
        <v>-47367</v>
      </c>
      <c r="X149" s="13"/>
      <c r="Y149" s="24">
        <f t="shared" si="13"/>
        <v>669443.33333333337</v>
      </c>
      <c r="Z149" s="25">
        <f t="shared" si="14"/>
        <v>76359.666666666672</v>
      </c>
    </row>
    <row r="150" spans="2:26" x14ac:dyDescent="0.35">
      <c r="B150" s="21" t="s">
        <v>133</v>
      </c>
      <c r="C150" s="22">
        <v>4500</v>
      </c>
      <c r="D150" s="3">
        <v>550</v>
      </c>
      <c r="E150" s="23"/>
      <c r="F150" s="22">
        <v>305564</v>
      </c>
      <c r="G150" s="26">
        <v>5175</v>
      </c>
      <c r="H150" s="23"/>
      <c r="I150" s="22">
        <v>4899</v>
      </c>
      <c r="J150" s="3">
        <v>35</v>
      </c>
      <c r="K150" s="31"/>
      <c r="L150" s="3"/>
      <c r="M150" s="3"/>
      <c r="N150" s="23"/>
      <c r="O150" s="3"/>
      <c r="P150" s="3"/>
      <c r="Q150" s="30"/>
      <c r="R150" s="3"/>
      <c r="S150" s="3"/>
      <c r="T150" s="31"/>
      <c r="U150" s="25">
        <f t="shared" si="10"/>
        <v>1920</v>
      </c>
      <c r="V150" s="25">
        <f t="shared" si="11"/>
        <v>0</v>
      </c>
      <c r="W150" s="25">
        <f t="shared" si="12"/>
        <v>1920</v>
      </c>
      <c r="X150" s="13"/>
      <c r="Y150" s="24">
        <f t="shared" si="13"/>
        <v>104987.66666666667</v>
      </c>
      <c r="Z150" s="25">
        <f t="shared" si="14"/>
        <v>1920</v>
      </c>
    </row>
    <row r="151" spans="2:26" x14ac:dyDescent="0.35">
      <c r="B151" s="21" t="s">
        <v>134</v>
      </c>
      <c r="C151" s="22">
        <v>1388821</v>
      </c>
      <c r="D151" s="26">
        <v>293677</v>
      </c>
      <c r="E151" s="23"/>
      <c r="F151" s="22">
        <v>971459</v>
      </c>
      <c r="G151" s="26">
        <v>111256</v>
      </c>
      <c r="H151" s="23"/>
      <c r="I151" s="22">
        <v>4958676</v>
      </c>
      <c r="J151" s="26">
        <v>248875</v>
      </c>
      <c r="K151" s="31"/>
      <c r="L151" s="22">
        <v>6850802</v>
      </c>
      <c r="M151" s="26">
        <v>461177</v>
      </c>
      <c r="N151" s="23"/>
      <c r="O151" s="22">
        <v>1942767</v>
      </c>
      <c r="P151" s="26">
        <v>128657</v>
      </c>
      <c r="Q151" s="30"/>
      <c r="R151" s="22">
        <v>141485</v>
      </c>
      <c r="S151" s="26">
        <v>27614</v>
      </c>
      <c r="T151" s="31"/>
      <c r="U151" s="25">
        <f t="shared" si="10"/>
        <v>217936</v>
      </c>
      <c r="V151" s="25">
        <f t="shared" si="11"/>
        <v>205816</v>
      </c>
      <c r="W151" s="25">
        <f t="shared" si="12"/>
        <v>12120</v>
      </c>
      <c r="X151" s="13"/>
      <c r="Y151" s="24">
        <f t="shared" si="13"/>
        <v>5418003.333333333</v>
      </c>
      <c r="Z151" s="25">
        <f t="shared" si="14"/>
        <v>423752</v>
      </c>
    </row>
    <row r="152" spans="2:26" x14ac:dyDescent="0.35">
      <c r="B152" s="21" t="s">
        <v>178</v>
      </c>
      <c r="C152" s="3"/>
      <c r="D152" s="3"/>
      <c r="E152" s="23"/>
      <c r="F152" s="22">
        <v>56</v>
      </c>
      <c r="G152" s="3">
        <v>5</v>
      </c>
      <c r="H152" s="23"/>
      <c r="I152" s="22"/>
      <c r="J152" s="26"/>
      <c r="K152" s="31"/>
      <c r="L152" s="3"/>
      <c r="M152" s="3"/>
      <c r="N152" s="23"/>
      <c r="O152" s="3"/>
      <c r="P152" s="3"/>
      <c r="Q152" s="30"/>
      <c r="R152" s="3"/>
      <c r="S152" s="3"/>
      <c r="T152" s="31"/>
      <c r="U152" s="25">
        <f t="shared" si="10"/>
        <v>1.6666666666666667</v>
      </c>
      <c r="V152" s="25">
        <f t="shared" si="11"/>
        <v>0</v>
      </c>
      <c r="W152" s="25">
        <f t="shared" si="12"/>
        <v>1.6666666666666667</v>
      </c>
      <c r="X152" s="13"/>
      <c r="Y152" s="24">
        <f t="shared" si="13"/>
        <v>18.666666666666668</v>
      </c>
      <c r="Z152" s="25">
        <f t="shared" si="14"/>
        <v>1.6666666666666667</v>
      </c>
    </row>
    <row r="153" spans="2:26" x14ac:dyDescent="0.35">
      <c r="B153" s="21" t="s">
        <v>135</v>
      </c>
      <c r="C153" s="22">
        <v>575890</v>
      </c>
      <c r="D153" s="34">
        <v>25000</v>
      </c>
      <c r="E153" s="23"/>
      <c r="F153" s="22">
        <v>542391</v>
      </c>
      <c r="G153" s="26">
        <v>22645</v>
      </c>
      <c r="H153" s="23"/>
      <c r="I153" s="22">
        <v>228253</v>
      </c>
      <c r="J153" s="34">
        <v>8000</v>
      </c>
      <c r="K153" s="31"/>
      <c r="L153" s="3"/>
      <c r="M153" s="3"/>
      <c r="N153" s="23"/>
      <c r="O153" s="22">
        <v>7200</v>
      </c>
      <c r="P153" s="3">
        <v>295</v>
      </c>
      <c r="Q153" s="30"/>
      <c r="R153" s="3"/>
      <c r="S153" s="3"/>
      <c r="T153" s="31"/>
      <c r="U153" s="25">
        <f t="shared" si="10"/>
        <v>18548.333333333332</v>
      </c>
      <c r="V153" s="25">
        <f t="shared" si="11"/>
        <v>98.333333333333329</v>
      </c>
      <c r="W153" s="25">
        <f t="shared" si="12"/>
        <v>18450</v>
      </c>
      <c r="X153" s="13"/>
      <c r="Y153" s="24">
        <f t="shared" si="13"/>
        <v>451244.66666666669</v>
      </c>
      <c r="Z153" s="25">
        <f t="shared" si="14"/>
        <v>18646.666666666664</v>
      </c>
    </row>
    <row r="154" spans="2:26" x14ac:dyDescent="0.35">
      <c r="B154" s="21" t="s">
        <v>179</v>
      </c>
      <c r="C154" s="22">
        <v>414</v>
      </c>
      <c r="D154" s="3">
        <v>10</v>
      </c>
      <c r="E154" s="23"/>
      <c r="F154" s="3"/>
      <c r="G154" s="3"/>
      <c r="H154" s="23"/>
      <c r="I154" s="3"/>
      <c r="J154" s="3"/>
      <c r="K154" s="31"/>
      <c r="L154" s="3"/>
      <c r="M154" s="3"/>
      <c r="N154" s="23"/>
      <c r="O154" s="3"/>
      <c r="P154" s="3"/>
      <c r="Q154" s="30"/>
      <c r="R154" s="3"/>
      <c r="S154" s="3"/>
      <c r="T154" s="31"/>
      <c r="U154" s="25">
        <f t="shared" si="10"/>
        <v>3.3333333333333335</v>
      </c>
      <c r="V154" s="25">
        <f t="shared" si="11"/>
        <v>0</v>
      </c>
      <c r="W154" s="25">
        <f t="shared" si="12"/>
        <v>3.3333333333333335</v>
      </c>
      <c r="X154" s="13"/>
      <c r="Y154" s="24">
        <f t="shared" si="13"/>
        <v>138</v>
      </c>
      <c r="Z154" s="25">
        <f t="shared" si="14"/>
        <v>3.3333333333333335</v>
      </c>
    </row>
    <row r="155" spans="2:26" x14ac:dyDescent="0.35">
      <c r="B155" s="21" t="s">
        <v>136</v>
      </c>
      <c r="C155" s="3"/>
      <c r="D155" s="3"/>
      <c r="E155" s="23"/>
      <c r="F155" s="3"/>
      <c r="G155" s="3"/>
      <c r="H155" s="23"/>
      <c r="I155" s="22">
        <v>13189</v>
      </c>
      <c r="J155" s="3">
        <v>50</v>
      </c>
      <c r="K155" s="31"/>
      <c r="L155" s="3"/>
      <c r="M155" s="3"/>
      <c r="N155" s="23"/>
      <c r="O155" s="3"/>
      <c r="P155" s="3"/>
      <c r="Q155" s="30"/>
      <c r="R155" s="3"/>
      <c r="S155" s="3"/>
      <c r="T155" s="31"/>
      <c r="U155" s="25">
        <f t="shared" si="10"/>
        <v>16.666666666666668</v>
      </c>
      <c r="V155" s="25">
        <f t="shared" si="11"/>
        <v>0</v>
      </c>
      <c r="W155" s="25">
        <f t="shared" si="12"/>
        <v>16.666666666666668</v>
      </c>
      <c r="X155" s="13"/>
      <c r="Y155" s="24">
        <f t="shared" si="13"/>
        <v>4396.333333333333</v>
      </c>
      <c r="Z155" s="25">
        <f t="shared" si="14"/>
        <v>16.666666666666668</v>
      </c>
    </row>
    <row r="156" spans="2:26" x14ac:dyDescent="0.35">
      <c r="B156" s="21" t="s">
        <v>137</v>
      </c>
      <c r="C156" s="22">
        <v>313890</v>
      </c>
      <c r="D156" s="26">
        <v>9961</v>
      </c>
      <c r="E156" s="23"/>
      <c r="F156" s="22">
        <v>876979</v>
      </c>
      <c r="G156" s="26">
        <v>10402</v>
      </c>
      <c r="H156" s="23"/>
      <c r="I156" s="22">
        <v>1999673</v>
      </c>
      <c r="J156" s="26">
        <v>17916</v>
      </c>
      <c r="K156" s="31"/>
      <c r="L156" s="3"/>
      <c r="M156" s="3"/>
      <c r="N156" s="23"/>
      <c r="O156" s="3"/>
      <c r="P156" s="3"/>
      <c r="Q156" s="30"/>
      <c r="R156" s="3"/>
      <c r="S156" s="3"/>
      <c r="T156" s="31"/>
      <c r="U156" s="25">
        <f t="shared" si="10"/>
        <v>12759.666666666666</v>
      </c>
      <c r="V156" s="25">
        <f t="shared" si="11"/>
        <v>0</v>
      </c>
      <c r="W156" s="25">
        <f t="shared" si="12"/>
        <v>12759.666666666666</v>
      </c>
      <c r="X156" s="13"/>
      <c r="Y156" s="24">
        <f t="shared" si="13"/>
        <v>1063514</v>
      </c>
      <c r="Z156" s="25">
        <f t="shared" si="14"/>
        <v>12759.666666666666</v>
      </c>
    </row>
    <row r="157" spans="2:26" x14ac:dyDescent="0.35">
      <c r="B157" s="27" t="s">
        <v>138</v>
      </c>
      <c r="C157" s="22">
        <f>SUM(C9:C156)</f>
        <v>44279993</v>
      </c>
      <c r="D157" s="26">
        <f>SUM(D9:D156)</f>
        <v>2667901</v>
      </c>
      <c r="E157" s="23"/>
      <c r="F157" s="22">
        <f>SUM(F9:F156)</f>
        <v>105887892</v>
      </c>
      <c r="G157" s="26">
        <f>SUM(G9:G156)</f>
        <v>3106851</v>
      </c>
      <c r="H157" s="23"/>
      <c r="I157" s="22">
        <f>SUM(I9:I156)</f>
        <v>159026965</v>
      </c>
      <c r="J157" s="26">
        <f>SUM(J9:J156)</f>
        <v>2975030</v>
      </c>
      <c r="K157" s="31"/>
      <c r="L157" s="22">
        <f>SUM(L9:L156)</f>
        <v>51617974</v>
      </c>
      <c r="M157" s="26">
        <f>SUM(M9:M156)</f>
        <v>3205508</v>
      </c>
      <c r="N157" s="23"/>
      <c r="O157" s="22">
        <f>SUM(O9:O156)</f>
        <v>93557125</v>
      </c>
      <c r="P157" s="26">
        <f>SUM(P9:P156)</f>
        <v>2903786</v>
      </c>
      <c r="Q157" s="30"/>
      <c r="R157" s="22">
        <f>SUM(R9:R156)</f>
        <v>137502115</v>
      </c>
      <c r="S157" s="26">
        <f>SUM(S9:S156)</f>
        <v>2944427</v>
      </c>
      <c r="T157" s="31"/>
      <c r="U157" s="26">
        <f>SUM(U9:U156)</f>
        <v>2916594.0000000005</v>
      </c>
      <c r="V157" s="26">
        <f>SUM(V9:V156)</f>
        <v>3017907</v>
      </c>
      <c r="W157" s="26">
        <f>SUM(W9:W156)</f>
        <v>-101313.0000000001</v>
      </c>
      <c r="X157" s="31"/>
      <c r="Y157" s="22">
        <f>SUM(Y9:Y156)</f>
        <v>197290687.99999997</v>
      </c>
      <c r="Z157" s="26">
        <f>SUM(Z9:Z156)</f>
        <v>5934501.0000000009</v>
      </c>
    </row>
    <row r="158" spans="2:26" x14ac:dyDescent="0.35">
      <c r="B158" s="3"/>
      <c r="C158" s="3"/>
      <c r="D158" s="3"/>
      <c r="E158" s="3"/>
      <c r="F158" s="3"/>
      <c r="G158" s="3"/>
      <c r="H158" s="3"/>
      <c r="I158" s="3"/>
      <c r="J158" s="3"/>
      <c r="L158" s="3"/>
      <c r="M158" s="22"/>
      <c r="N158" s="26"/>
      <c r="O158" s="3"/>
      <c r="P158" s="3"/>
      <c r="R158" s="3"/>
      <c r="S158" s="3"/>
    </row>
    <row r="159" spans="2:26" x14ac:dyDescent="0.35">
      <c r="B159" s="3"/>
      <c r="C159" s="36" t="s">
        <v>180</v>
      </c>
      <c r="D159" s="3"/>
      <c r="E159" s="3"/>
      <c r="F159" s="3"/>
      <c r="G159" s="3"/>
      <c r="H159" s="3"/>
      <c r="I159" s="3"/>
      <c r="J159" s="3"/>
      <c r="L159" s="3"/>
      <c r="M159" s="3"/>
      <c r="N159" s="3"/>
      <c r="O159" s="3"/>
      <c r="P159" s="3"/>
      <c r="R159" s="3"/>
      <c r="S159" s="3"/>
    </row>
    <row r="160" spans="2:26" x14ac:dyDescent="0.35">
      <c r="B160" s="3"/>
      <c r="C160" s="36"/>
      <c r="D160" s="3"/>
      <c r="E160" s="3"/>
      <c r="F160" s="3"/>
      <c r="G160" s="3"/>
      <c r="H160" s="3"/>
      <c r="I160" s="3"/>
      <c r="J160" s="3"/>
      <c r="L160" s="3"/>
      <c r="M160" s="3"/>
      <c r="N160" s="3"/>
      <c r="O160" s="3"/>
      <c r="P160" s="3"/>
      <c r="R160" s="3"/>
      <c r="S160" s="3"/>
    </row>
    <row r="161" spans="2:19" x14ac:dyDescent="0.35">
      <c r="B161" s="3"/>
      <c r="C161" s="36"/>
      <c r="D161" s="3"/>
      <c r="E161" s="3"/>
      <c r="F161" s="3"/>
      <c r="G161" s="3"/>
      <c r="H161" s="3"/>
      <c r="I161" s="3"/>
      <c r="J161" s="3"/>
      <c r="L161" s="3"/>
      <c r="M161" s="3"/>
      <c r="N161" s="3"/>
      <c r="O161" s="3"/>
      <c r="P161" s="3"/>
      <c r="R161" s="3"/>
      <c r="S161" s="3"/>
    </row>
    <row r="162" spans="2:19" x14ac:dyDescent="0.35">
      <c r="B162" s="3"/>
      <c r="C162" s="36"/>
      <c r="D162" s="3"/>
      <c r="E162" s="3"/>
      <c r="F162" s="3"/>
      <c r="G162" s="3"/>
      <c r="H162" s="3"/>
      <c r="I162" s="3"/>
      <c r="J162" s="3"/>
      <c r="L162" s="3"/>
      <c r="M162" s="3"/>
      <c r="N162" s="3"/>
      <c r="O162" s="3"/>
      <c r="P162" s="3"/>
      <c r="R162" s="3"/>
      <c r="S162" s="3"/>
    </row>
    <row r="163" spans="2:19" x14ac:dyDescent="0.35">
      <c r="B163" s="3"/>
      <c r="C163" s="36"/>
      <c r="D163" s="3"/>
      <c r="E163" s="3"/>
      <c r="F163" s="3"/>
      <c r="G163" s="3"/>
      <c r="H163" s="3"/>
      <c r="I163" s="3"/>
      <c r="J163" s="3"/>
      <c r="L163" s="3"/>
      <c r="M163" s="3"/>
      <c r="N163" s="3"/>
      <c r="O163" s="3"/>
      <c r="P163" s="3"/>
      <c r="R163" s="3"/>
      <c r="S163" s="3"/>
    </row>
    <row r="164" spans="2:19" x14ac:dyDescent="0.35">
      <c r="B164" s="3"/>
      <c r="C164" s="36"/>
      <c r="D164" s="3"/>
      <c r="E164" s="3"/>
      <c r="F164" s="3"/>
      <c r="G164" s="3"/>
      <c r="H164" s="3"/>
      <c r="I164" s="3"/>
      <c r="J164" s="3"/>
      <c r="L164" s="3"/>
      <c r="M164" s="3"/>
      <c r="N164" s="3"/>
      <c r="O164" s="3"/>
      <c r="P164" s="3"/>
      <c r="R164" s="3"/>
      <c r="S164" s="3"/>
    </row>
    <row r="165" spans="2:19" x14ac:dyDescent="0.35">
      <c r="B165" s="3"/>
      <c r="C165" s="36"/>
      <c r="D165" s="3"/>
      <c r="E165" s="3"/>
      <c r="F165" s="3"/>
      <c r="G165" s="3"/>
      <c r="H165" s="3"/>
      <c r="I165" s="3"/>
      <c r="J165" s="3"/>
      <c r="L165" s="3"/>
      <c r="M165" s="3"/>
      <c r="N165" s="3"/>
      <c r="O165" s="3"/>
      <c r="P165" s="3"/>
      <c r="R165" s="3"/>
      <c r="S165" s="3"/>
    </row>
  </sheetData>
  <mergeCells count="6">
    <mergeCell ref="R7:S7"/>
    <mergeCell ref="C7:D7"/>
    <mergeCell ref="F7:G7"/>
    <mergeCell ref="I7:J7"/>
    <mergeCell ref="L7:M7"/>
    <mergeCell ref="O7:P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Z181"/>
  <sheetViews>
    <sheetView zoomScaleNormal="100" workbookViewId="0">
      <pane ySplit="8" topLeftCell="A9" activePane="bottomLeft" state="frozen"/>
      <selection activeCell="B1" sqref="B1"/>
      <selection pane="bottomLeft" activeCell="G2" sqref="G2"/>
    </sheetView>
  </sheetViews>
  <sheetFormatPr defaultRowHeight="14.5" x14ac:dyDescent="0.35"/>
  <cols>
    <col min="1" max="1" width="3" customWidth="1"/>
    <col min="2" max="2" width="16" customWidth="1"/>
    <col min="3" max="3" width="9.453125" customWidth="1"/>
    <col min="5" max="5" width="1.453125" customWidth="1"/>
    <col min="6" max="6" width="9.453125" customWidth="1"/>
    <col min="7" max="7" width="8.6328125" customWidth="1"/>
    <col min="8" max="8" width="1.1796875" customWidth="1"/>
    <col min="9" max="9" width="9.81640625" customWidth="1"/>
    <col min="11" max="11" width="2.453125" customWidth="1"/>
    <col min="12" max="12" width="9.54296875" customWidth="1"/>
    <col min="14" max="14" width="1.36328125" customWidth="1"/>
    <col min="15" max="15" width="9.36328125" customWidth="1"/>
    <col min="17" max="17" width="1.54296875" customWidth="1"/>
    <col min="18" max="18" width="9.453125" customWidth="1"/>
    <col min="19" max="19" width="10.453125" bestFit="1" customWidth="1"/>
    <col min="20" max="20" width="2.36328125" customWidth="1"/>
    <col min="23" max="23" width="9.90625" customWidth="1"/>
    <col min="24" max="24" width="2.1796875" customWidth="1"/>
    <col min="25" max="25" width="11.08984375" customWidth="1"/>
    <col min="26" max="26" width="10.36328125" customWidth="1"/>
  </cols>
  <sheetData>
    <row r="2" spans="2:26" ht="18.5" x14ac:dyDescent="0.45">
      <c r="B2" s="2" t="s">
        <v>507</v>
      </c>
      <c r="C2" s="1"/>
      <c r="D2" s="1"/>
      <c r="E2" s="1"/>
      <c r="F2" s="1"/>
      <c r="G2" s="1"/>
      <c r="H2" s="1"/>
      <c r="I2" s="1"/>
      <c r="J2" s="1"/>
      <c r="K2" s="1"/>
      <c r="L2" s="1"/>
      <c r="M2" s="1"/>
      <c r="N2" s="1"/>
      <c r="O2" s="1"/>
      <c r="P2" s="1"/>
      <c r="Q2" s="1"/>
      <c r="R2" s="1"/>
      <c r="S2" s="1"/>
      <c r="T2" s="1"/>
      <c r="U2" s="1"/>
      <c r="V2" s="1"/>
      <c r="W2" s="1"/>
    </row>
    <row r="3" spans="2:26" x14ac:dyDescent="0.35">
      <c r="B3" s="1" t="s">
        <v>211</v>
      </c>
      <c r="C3" s="1"/>
      <c r="D3" s="1"/>
      <c r="E3" s="1"/>
      <c r="F3" s="1"/>
      <c r="G3" s="1"/>
      <c r="H3" s="1"/>
      <c r="I3" s="1"/>
      <c r="J3" s="1"/>
      <c r="K3" s="1"/>
      <c r="L3" s="1"/>
      <c r="M3" s="1"/>
      <c r="N3" s="1"/>
      <c r="O3" s="1"/>
      <c r="P3" s="1"/>
      <c r="Q3" s="1"/>
      <c r="R3" s="1"/>
      <c r="S3" s="1"/>
      <c r="T3" s="1"/>
      <c r="U3" s="1"/>
      <c r="V3" s="37"/>
      <c r="W3" s="1"/>
    </row>
    <row r="4" spans="2:26" x14ac:dyDescent="0.35">
      <c r="B4" s="1" t="s">
        <v>508</v>
      </c>
      <c r="C4" s="1"/>
      <c r="D4" s="1"/>
      <c r="E4" s="1"/>
      <c r="F4" s="1"/>
      <c r="G4" s="1"/>
      <c r="H4" s="1"/>
      <c r="I4" s="1"/>
      <c r="J4" s="1"/>
      <c r="K4" s="1"/>
      <c r="L4" s="1"/>
      <c r="M4" s="1"/>
      <c r="N4" s="1"/>
      <c r="O4" s="1"/>
      <c r="P4" s="1"/>
      <c r="Q4" s="1"/>
      <c r="R4" s="1"/>
      <c r="S4" s="1"/>
      <c r="T4" s="1"/>
      <c r="U4" s="1"/>
      <c r="V4" s="37"/>
      <c r="W4" s="1"/>
    </row>
    <row r="5" spans="2:26" x14ac:dyDescent="0.35">
      <c r="B5" s="1"/>
      <c r="C5" s="1"/>
      <c r="D5" s="1"/>
      <c r="E5" s="1"/>
      <c r="F5" s="1"/>
      <c r="G5" s="1"/>
      <c r="H5" s="1"/>
      <c r="I5" s="1"/>
      <c r="J5" s="1"/>
      <c r="K5" s="1"/>
      <c r="L5" s="1"/>
      <c r="M5" s="1"/>
      <c r="N5" s="1"/>
      <c r="O5" s="1"/>
      <c r="P5" s="1"/>
      <c r="Q5" s="1"/>
      <c r="R5" s="1"/>
      <c r="S5" s="1"/>
      <c r="T5" s="1"/>
      <c r="U5" s="1"/>
      <c r="V5" s="1"/>
      <c r="W5" s="1"/>
    </row>
    <row r="6" spans="2:26" ht="15.5" x14ac:dyDescent="0.35">
      <c r="B6" s="4"/>
      <c r="C6" s="5" t="s">
        <v>1</v>
      </c>
      <c r="D6" s="6"/>
      <c r="E6" s="7"/>
      <c r="F6" s="7"/>
      <c r="G6" s="7"/>
      <c r="H6" s="7"/>
      <c r="I6" s="7"/>
      <c r="J6" s="7"/>
      <c r="K6" s="32"/>
      <c r="L6" s="5" t="s">
        <v>2</v>
      </c>
      <c r="M6" s="6"/>
      <c r="N6" s="7"/>
      <c r="O6" s="7"/>
      <c r="P6" s="7"/>
      <c r="Q6" s="7"/>
      <c r="R6" s="7"/>
      <c r="S6" s="7"/>
      <c r="T6" s="32"/>
      <c r="U6" s="5"/>
      <c r="V6" s="5"/>
      <c r="W6" s="6"/>
      <c r="X6" s="32"/>
      <c r="Y6" s="5" t="s">
        <v>3</v>
      </c>
      <c r="Z6" s="5"/>
    </row>
    <row r="7" spans="2:26" ht="30.15" customHeight="1" x14ac:dyDescent="0.35">
      <c r="B7" s="4"/>
      <c r="C7" s="423" t="s">
        <v>181</v>
      </c>
      <c r="D7" s="423"/>
      <c r="E7" s="33"/>
      <c r="F7" s="423" t="s">
        <v>182</v>
      </c>
      <c r="G7" s="423"/>
      <c r="H7" s="33"/>
      <c r="I7" s="425" t="s">
        <v>183</v>
      </c>
      <c r="J7" s="425"/>
      <c r="K7" s="14"/>
      <c r="L7" s="423" t="s">
        <v>184</v>
      </c>
      <c r="M7" s="423"/>
      <c r="N7" s="33"/>
      <c r="O7" s="423" t="s">
        <v>185</v>
      </c>
      <c r="P7" s="423"/>
      <c r="Q7" s="33"/>
      <c r="R7" s="425" t="s">
        <v>186</v>
      </c>
      <c r="S7" s="425"/>
      <c r="T7" s="14"/>
      <c r="U7" s="15" t="s">
        <v>187</v>
      </c>
      <c r="V7" s="15" t="s">
        <v>188</v>
      </c>
      <c r="W7" s="16" t="s">
        <v>189</v>
      </c>
      <c r="X7" s="14"/>
      <c r="Y7" s="28" t="s">
        <v>190</v>
      </c>
      <c r="Z7" s="28"/>
    </row>
    <row r="8" spans="2:26" ht="41.9" customHeight="1" x14ac:dyDescent="0.35">
      <c r="B8" s="17" t="s">
        <v>14</v>
      </c>
      <c r="C8" s="18" t="s">
        <v>15</v>
      </c>
      <c r="D8" s="18" t="s">
        <v>16</v>
      </c>
      <c r="E8" s="19"/>
      <c r="F8" s="18" t="s">
        <v>15</v>
      </c>
      <c r="G8" s="18" t="s">
        <v>16</v>
      </c>
      <c r="H8" s="19"/>
      <c r="I8" s="18" t="s">
        <v>15</v>
      </c>
      <c r="J8" s="20" t="s">
        <v>16</v>
      </c>
      <c r="K8" s="9"/>
      <c r="L8" s="18" t="s">
        <v>15</v>
      </c>
      <c r="M8" s="18" t="s">
        <v>16</v>
      </c>
      <c r="N8" s="19"/>
      <c r="O8" s="18" t="s">
        <v>15</v>
      </c>
      <c r="P8" s="18" t="s">
        <v>16</v>
      </c>
      <c r="Q8" s="19"/>
      <c r="R8" s="18" t="s">
        <v>15</v>
      </c>
      <c r="S8" s="20" t="s">
        <v>16</v>
      </c>
      <c r="T8" s="9"/>
      <c r="U8" s="20" t="s">
        <v>17</v>
      </c>
      <c r="V8" s="20" t="s">
        <v>17</v>
      </c>
      <c r="W8" s="20" t="s">
        <v>17</v>
      </c>
      <c r="X8" s="9"/>
      <c r="Y8" s="20" t="s">
        <v>18</v>
      </c>
      <c r="Z8" s="20" t="s">
        <v>19</v>
      </c>
    </row>
    <row r="9" spans="2:26" x14ac:dyDescent="0.35">
      <c r="B9" s="21" t="s">
        <v>150</v>
      </c>
      <c r="C9" s="3"/>
      <c r="D9" s="3"/>
      <c r="E9" s="33"/>
      <c r="F9" s="22">
        <v>1565</v>
      </c>
      <c r="G9" s="3">
        <v>30</v>
      </c>
      <c r="H9" s="33"/>
      <c r="I9" s="3"/>
      <c r="J9" s="3"/>
      <c r="K9" s="14"/>
      <c r="L9" s="3"/>
      <c r="M9" s="3"/>
      <c r="N9" s="33"/>
      <c r="O9" s="3"/>
      <c r="P9" s="3"/>
      <c r="Q9" s="33"/>
      <c r="R9" s="3"/>
      <c r="S9" s="3"/>
      <c r="T9" s="14"/>
      <c r="U9" s="25">
        <f t="shared" ref="U9:U72" si="0">(D9+G9+J9)/3</f>
        <v>10</v>
      </c>
      <c r="V9" s="25">
        <f t="shared" ref="V9:V72" si="1">(M9+P9+S9)/3</f>
        <v>0</v>
      </c>
      <c r="W9" s="25">
        <f>U9-V9</f>
        <v>10</v>
      </c>
      <c r="X9" s="13"/>
      <c r="Y9" s="24">
        <f t="shared" ref="Y9:Y72" si="2">(C9+F9+I9+L9+O9+R9)/3</f>
        <v>521.66666666666663</v>
      </c>
      <c r="Z9" s="25">
        <f>U9+V9</f>
        <v>10</v>
      </c>
    </row>
    <row r="10" spans="2:26" x14ac:dyDescent="0.35">
      <c r="B10" s="21" t="s">
        <v>20</v>
      </c>
      <c r="C10" s="22">
        <v>4312</v>
      </c>
      <c r="D10" s="3">
        <v>42</v>
      </c>
      <c r="E10" s="33"/>
      <c r="F10" s="22">
        <v>6364</v>
      </c>
      <c r="G10" s="3">
        <v>326</v>
      </c>
      <c r="H10" s="33"/>
      <c r="I10" s="22">
        <v>1978</v>
      </c>
      <c r="J10" s="3">
        <v>39</v>
      </c>
      <c r="K10" s="14"/>
      <c r="L10" s="3"/>
      <c r="N10" s="33"/>
      <c r="O10" s="3"/>
      <c r="P10" s="3"/>
      <c r="Q10" s="33"/>
      <c r="R10" s="3"/>
      <c r="S10" s="3"/>
      <c r="T10" s="14"/>
      <c r="U10" s="25">
        <f t="shared" si="0"/>
        <v>135.66666666666666</v>
      </c>
      <c r="V10" s="25">
        <f t="shared" si="1"/>
        <v>0</v>
      </c>
      <c r="W10" s="25">
        <f t="shared" ref="W10:W73" si="3">U10-V10</f>
        <v>135.66666666666666</v>
      </c>
      <c r="X10" s="13"/>
      <c r="Y10" s="24">
        <f t="shared" si="2"/>
        <v>4218</v>
      </c>
      <c r="Z10" s="25">
        <f t="shared" ref="Z10:Z73" si="4">U10+V10</f>
        <v>135.66666666666666</v>
      </c>
    </row>
    <row r="11" spans="2:26" x14ac:dyDescent="0.35">
      <c r="B11" s="21" t="s">
        <v>21</v>
      </c>
      <c r="C11" s="3"/>
      <c r="D11" s="3"/>
      <c r="E11" s="33"/>
      <c r="F11" s="3"/>
      <c r="G11" s="3"/>
      <c r="H11" s="33"/>
      <c r="K11" s="14"/>
      <c r="L11" s="3"/>
      <c r="N11" s="33"/>
      <c r="Q11" s="33"/>
      <c r="T11" s="14"/>
      <c r="U11" s="25">
        <f t="shared" si="0"/>
        <v>0</v>
      </c>
      <c r="V11" s="25">
        <f t="shared" si="1"/>
        <v>0</v>
      </c>
      <c r="W11" s="25">
        <f t="shared" si="3"/>
        <v>0</v>
      </c>
      <c r="X11" s="13"/>
      <c r="Y11" s="24">
        <f t="shared" si="2"/>
        <v>0</v>
      </c>
      <c r="Z11" s="25">
        <f t="shared" si="4"/>
        <v>0</v>
      </c>
    </row>
    <row r="12" spans="2:26" x14ac:dyDescent="0.35">
      <c r="B12" s="21" t="s">
        <v>22</v>
      </c>
      <c r="C12" s="22">
        <v>601</v>
      </c>
      <c r="D12" s="3">
        <v>3</v>
      </c>
      <c r="E12" s="33"/>
      <c r="H12" s="33"/>
      <c r="I12" s="22">
        <v>2811</v>
      </c>
      <c r="J12" s="3">
        <v>328</v>
      </c>
      <c r="K12" s="14"/>
      <c r="L12" s="3"/>
      <c r="N12" s="33"/>
      <c r="Q12" s="33"/>
      <c r="T12" s="14"/>
      <c r="U12" s="25">
        <f t="shared" si="0"/>
        <v>110.33333333333333</v>
      </c>
      <c r="V12" s="25">
        <f t="shared" si="1"/>
        <v>0</v>
      </c>
      <c r="W12" s="25">
        <f t="shared" si="3"/>
        <v>110.33333333333333</v>
      </c>
      <c r="X12" s="13"/>
      <c r="Y12" s="24">
        <f t="shared" si="2"/>
        <v>1137.3333333333333</v>
      </c>
      <c r="Z12" s="25">
        <f t="shared" si="4"/>
        <v>110.33333333333333</v>
      </c>
    </row>
    <row r="13" spans="2:26" x14ac:dyDescent="0.35">
      <c r="B13" s="21" t="s">
        <v>23</v>
      </c>
      <c r="C13" s="22">
        <v>195819</v>
      </c>
      <c r="D13" s="26">
        <v>15778</v>
      </c>
      <c r="E13" s="33"/>
      <c r="F13" s="22">
        <v>422505</v>
      </c>
      <c r="G13" s="26">
        <v>24066</v>
      </c>
      <c r="H13" s="33"/>
      <c r="I13" s="22">
        <v>241120</v>
      </c>
      <c r="J13" s="26">
        <v>15554</v>
      </c>
      <c r="K13" s="14"/>
      <c r="L13" s="22">
        <v>33029</v>
      </c>
      <c r="M13" s="3">
        <v>563</v>
      </c>
      <c r="N13" s="33"/>
      <c r="O13" s="22">
        <v>31446</v>
      </c>
      <c r="P13" s="3">
        <v>431</v>
      </c>
      <c r="Q13" s="33"/>
      <c r="R13" s="22">
        <v>3276</v>
      </c>
      <c r="S13" s="3">
        <v>63</v>
      </c>
      <c r="T13" s="14"/>
      <c r="U13" s="25">
        <f t="shared" si="0"/>
        <v>18466</v>
      </c>
      <c r="V13" s="25">
        <f t="shared" si="1"/>
        <v>352.33333333333331</v>
      </c>
      <c r="W13" s="25">
        <f t="shared" si="3"/>
        <v>18113.666666666668</v>
      </c>
      <c r="X13" s="13"/>
      <c r="Y13" s="24">
        <f t="shared" si="2"/>
        <v>309065</v>
      </c>
      <c r="Z13" s="25">
        <f t="shared" si="4"/>
        <v>18818.333333333332</v>
      </c>
    </row>
    <row r="14" spans="2:26" x14ac:dyDescent="0.35">
      <c r="B14" s="21" t="s">
        <v>24</v>
      </c>
      <c r="C14" s="3"/>
      <c r="D14" s="3"/>
      <c r="E14" s="33"/>
      <c r="F14" s="3"/>
      <c r="G14" s="3"/>
      <c r="H14" s="33"/>
      <c r="K14" s="14"/>
      <c r="L14" s="3"/>
      <c r="N14" s="33"/>
      <c r="O14" s="3"/>
      <c r="Q14" s="33"/>
      <c r="T14" s="14"/>
      <c r="U14" s="25">
        <f t="shared" si="0"/>
        <v>0</v>
      </c>
      <c r="V14" s="25">
        <f t="shared" si="1"/>
        <v>0</v>
      </c>
      <c r="W14" s="25">
        <f t="shared" si="3"/>
        <v>0</v>
      </c>
      <c r="X14" s="13"/>
      <c r="Y14" s="24">
        <f t="shared" si="2"/>
        <v>0</v>
      </c>
      <c r="Z14" s="25">
        <f t="shared" si="4"/>
        <v>0</v>
      </c>
    </row>
    <row r="15" spans="2:26" x14ac:dyDescent="0.35">
      <c r="B15" s="21" t="s">
        <v>25</v>
      </c>
      <c r="C15" s="3"/>
      <c r="D15" s="3"/>
      <c r="E15" s="33"/>
      <c r="F15" s="3"/>
      <c r="G15" s="3"/>
      <c r="H15" s="33"/>
      <c r="I15" s="22">
        <v>48</v>
      </c>
      <c r="J15" s="3">
        <v>5</v>
      </c>
      <c r="K15" s="14"/>
      <c r="L15" s="3"/>
      <c r="N15" s="33"/>
      <c r="Q15" s="33"/>
      <c r="T15" s="14"/>
      <c r="U15" s="25">
        <f t="shared" si="0"/>
        <v>1.6666666666666667</v>
      </c>
      <c r="V15" s="25">
        <f t="shared" si="1"/>
        <v>0</v>
      </c>
      <c r="W15" s="25">
        <f t="shared" si="3"/>
        <v>1.6666666666666667</v>
      </c>
      <c r="X15" s="13"/>
      <c r="Y15" s="24">
        <f t="shared" si="2"/>
        <v>16</v>
      </c>
      <c r="Z15" s="25">
        <f t="shared" si="4"/>
        <v>1.6666666666666667</v>
      </c>
    </row>
    <row r="16" spans="2:26" x14ac:dyDescent="0.35">
      <c r="B16" s="21" t="s">
        <v>26</v>
      </c>
      <c r="C16" s="22">
        <v>321337</v>
      </c>
      <c r="D16" s="26">
        <v>18797</v>
      </c>
      <c r="E16" s="33"/>
      <c r="F16" s="22">
        <v>550772</v>
      </c>
      <c r="G16" s="26">
        <v>33390</v>
      </c>
      <c r="H16" s="33"/>
      <c r="I16" s="22">
        <v>497453</v>
      </c>
      <c r="J16" s="26">
        <v>29104</v>
      </c>
      <c r="K16" s="14"/>
      <c r="L16" s="22">
        <v>102095</v>
      </c>
      <c r="M16" s="26">
        <v>6592</v>
      </c>
      <c r="N16" s="33"/>
      <c r="O16" s="22">
        <v>91369</v>
      </c>
      <c r="P16" s="26">
        <v>2528</v>
      </c>
      <c r="Q16" s="33"/>
      <c r="R16" s="22">
        <v>211950</v>
      </c>
      <c r="S16" s="26">
        <v>11643</v>
      </c>
      <c r="T16" s="14"/>
      <c r="U16" s="25">
        <f t="shared" si="0"/>
        <v>27097</v>
      </c>
      <c r="V16" s="25">
        <f t="shared" si="1"/>
        <v>6921</v>
      </c>
      <c r="W16" s="25">
        <f t="shared" si="3"/>
        <v>20176</v>
      </c>
      <c r="X16" s="13"/>
      <c r="Y16" s="24">
        <f t="shared" si="2"/>
        <v>591658.66666666663</v>
      </c>
      <c r="Z16" s="25">
        <f t="shared" si="4"/>
        <v>34018</v>
      </c>
    </row>
    <row r="17" spans="2:26" x14ac:dyDescent="0.35">
      <c r="B17" s="21" t="s">
        <v>27</v>
      </c>
      <c r="C17" s="22">
        <v>20584</v>
      </c>
      <c r="D17" s="26">
        <v>5322</v>
      </c>
      <c r="E17" s="33"/>
      <c r="F17" s="22">
        <v>23879</v>
      </c>
      <c r="G17" s="3">
        <v>587</v>
      </c>
      <c r="H17" s="33"/>
      <c r="I17" s="22">
        <v>16341</v>
      </c>
      <c r="J17" s="3">
        <v>360</v>
      </c>
      <c r="K17" s="14"/>
      <c r="L17" s="22">
        <v>38304</v>
      </c>
      <c r="M17" s="26">
        <v>5064</v>
      </c>
      <c r="N17" s="33"/>
      <c r="O17" s="22">
        <v>2694</v>
      </c>
      <c r="P17" s="3">
        <v>565</v>
      </c>
      <c r="Q17" s="33"/>
      <c r="R17" s="22">
        <v>13721</v>
      </c>
      <c r="S17" s="26">
        <v>2001</v>
      </c>
      <c r="T17" s="14"/>
      <c r="U17" s="25">
        <f t="shared" si="0"/>
        <v>2089.6666666666665</v>
      </c>
      <c r="V17" s="25">
        <f t="shared" si="1"/>
        <v>2543.3333333333335</v>
      </c>
      <c r="W17" s="25">
        <f t="shared" si="3"/>
        <v>-453.66666666666697</v>
      </c>
      <c r="X17" s="13"/>
      <c r="Y17" s="24">
        <f t="shared" si="2"/>
        <v>38507.666666666664</v>
      </c>
      <c r="Z17" s="25">
        <f t="shared" si="4"/>
        <v>4633</v>
      </c>
    </row>
    <row r="18" spans="2:26" x14ac:dyDescent="0.35">
      <c r="B18" s="21" t="s">
        <v>151</v>
      </c>
      <c r="C18" s="22">
        <v>117806</v>
      </c>
      <c r="D18" s="26">
        <v>9500</v>
      </c>
      <c r="E18" s="33"/>
      <c r="F18" s="22">
        <v>246260</v>
      </c>
      <c r="G18" s="26">
        <v>20000</v>
      </c>
      <c r="H18" s="33"/>
      <c r="K18" s="14"/>
      <c r="L18" s="3"/>
      <c r="N18" s="33"/>
      <c r="Q18" s="33"/>
      <c r="R18" s="3"/>
      <c r="T18" s="14"/>
      <c r="U18" s="25">
        <f t="shared" si="0"/>
        <v>9833.3333333333339</v>
      </c>
      <c r="V18" s="25">
        <f t="shared" si="1"/>
        <v>0</v>
      </c>
      <c r="W18" s="25">
        <f t="shared" si="3"/>
        <v>9833.3333333333339</v>
      </c>
      <c r="X18" s="13"/>
      <c r="Y18" s="24">
        <f t="shared" si="2"/>
        <v>121355.33333333333</v>
      </c>
      <c r="Z18" s="25">
        <f t="shared" si="4"/>
        <v>9833.3333333333339</v>
      </c>
    </row>
    <row r="19" spans="2:26" x14ac:dyDescent="0.35">
      <c r="B19" s="21" t="s">
        <v>152</v>
      </c>
      <c r="C19" s="3"/>
      <c r="D19" s="3"/>
      <c r="E19" s="33"/>
      <c r="F19" s="3"/>
      <c r="G19" s="3"/>
      <c r="H19" s="33"/>
      <c r="K19" s="14"/>
      <c r="L19" s="3"/>
      <c r="N19" s="33"/>
      <c r="Q19" s="33"/>
      <c r="R19" s="3"/>
      <c r="T19" s="14"/>
      <c r="U19" s="25">
        <f t="shared" si="0"/>
        <v>0</v>
      </c>
      <c r="V19" s="25">
        <f t="shared" si="1"/>
        <v>0</v>
      </c>
      <c r="W19" s="25">
        <f t="shared" si="3"/>
        <v>0</v>
      </c>
      <c r="X19" s="13"/>
      <c r="Y19" s="24">
        <f t="shared" si="2"/>
        <v>0</v>
      </c>
      <c r="Z19" s="25">
        <f t="shared" si="4"/>
        <v>0</v>
      </c>
    </row>
    <row r="20" spans="2:26" x14ac:dyDescent="0.35">
      <c r="B20" s="21" t="s">
        <v>153</v>
      </c>
      <c r="C20" s="3"/>
      <c r="D20" s="3"/>
      <c r="E20" s="33"/>
      <c r="F20" s="22">
        <v>61</v>
      </c>
      <c r="G20" s="3">
        <v>70</v>
      </c>
      <c r="H20" s="33"/>
      <c r="I20" s="22">
        <v>170</v>
      </c>
      <c r="J20" s="3">
        <v>10</v>
      </c>
      <c r="K20" s="14"/>
      <c r="L20" s="3"/>
      <c r="N20" s="33"/>
      <c r="Q20" s="33"/>
      <c r="R20" s="3"/>
      <c r="T20" s="14"/>
      <c r="U20" s="25">
        <f t="shared" si="0"/>
        <v>26.666666666666668</v>
      </c>
      <c r="V20" s="25">
        <f t="shared" si="1"/>
        <v>0</v>
      </c>
      <c r="W20" s="25">
        <f t="shared" si="3"/>
        <v>26.666666666666668</v>
      </c>
      <c r="X20" s="13"/>
      <c r="Y20" s="24">
        <f t="shared" si="2"/>
        <v>77</v>
      </c>
      <c r="Z20" s="25">
        <f t="shared" si="4"/>
        <v>26.666666666666668</v>
      </c>
    </row>
    <row r="21" spans="2:26" x14ac:dyDescent="0.35">
      <c r="B21" s="21" t="s">
        <v>154</v>
      </c>
      <c r="C21" s="22">
        <v>61044</v>
      </c>
      <c r="D21" s="26">
        <v>30100</v>
      </c>
      <c r="E21" s="33"/>
      <c r="F21" s="22">
        <v>15835</v>
      </c>
      <c r="G21" s="3">
        <v>546</v>
      </c>
      <c r="H21" s="33"/>
      <c r="I21" s="22">
        <v>20</v>
      </c>
      <c r="J21" s="3">
        <v>30</v>
      </c>
      <c r="K21" s="14"/>
      <c r="L21" s="3"/>
      <c r="N21" s="33"/>
      <c r="Q21" s="33"/>
      <c r="T21" s="14"/>
      <c r="U21" s="25">
        <f t="shared" si="0"/>
        <v>10225.333333333334</v>
      </c>
      <c r="V21" s="25">
        <f t="shared" si="1"/>
        <v>0</v>
      </c>
      <c r="W21" s="25">
        <f t="shared" si="3"/>
        <v>10225.333333333334</v>
      </c>
      <c r="X21" s="13"/>
      <c r="Y21" s="24">
        <f t="shared" si="2"/>
        <v>25633</v>
      </c>
      <c r="Z21" s="25">
        <f t="shared" si="4"/>
        <v>10225.333333333334</v>
      </c>
    </row>
    <row r="22" spans="2:26" x14ac:dyDescent="0.35">
      <c r="B22" s="21" t="s">
        <v>28</v>
      </c>
      <c r="C22" s="22">
        <v>1167</v>
      </c>
      <c r="D22" s="3">
        <v>19</v>
      </c>
      <c r="E22" s="33"/>
      <c r="F22" s="22">
        <v>170</v>
      </c>
      <c r="G22" s="3">
        <v>7</v>
      </c>
      <c r="H22" s="33"/>
      <c r="I22" s="22">
        <v>45</v>
      </c>
      <c r="J22" s="3">
        <v>11</v>
      </c>
      <c r="K22" s="14"/>
      <c r="L22" s="3"/>
      <c r="N22" s="33"/>
      <c r="O22" s="22">
        <v>125</v>
      </c>
      <c r="P22" s="3">
        <v>3</v>
      </c>
      <c r="Q22" s="33"/>
      <c r="T22" s="14"/>
      <c r="U22" s="25">
        <f t="shared" si="0"/>
        <v>12.333333333333334</v>
      </c>
      <c r="V22" s="25">
        <f t="shared" si="1"/>
        <v>1</v>
      </c>
      <c r="W22" s="25">
        <f t="shared" si="3"/>
        <v>11.333333333333334</v>
      </c>
      <c r="X22" s="13"/>
      <c r="Y22" s="24">
        <f t="shared" si="2"/>
        <v>502.33333333333331</v>
      </c>
      <c r="Z22" s="25">
        <f t="shared" si="4"/>
        <v>13.333333333333334</v>
      </c>
    </row>
    <row r="23" spans="2:26" x14ac:dyDescent="0.35">
      <c r="B23" s="21" t="s">
        <v>29</v>
      </c>
      <c r="E23" s="33"/>
      <c r="F23" s="3"/>
      <c r="G23" s="3"/>
      <c r="H23" s="33"/>
      <c r="K23" s="14"/>
      <c r="L23" s="22">
        <v>154800</v>
      </c>
      <c r="M23" s="26">
        <v>42076</v>
      </c>
      <c r="N23" s="33"/>
      <c r="Q23" s="33"/>
      <c r="T23" s="14"/>
      <c r="U23" s="25">
        <f t="shared" si="0"/>
        <v>0</v>
      </c>
      <c r="V23" s="25">
        <f t="shared" si="1"/>
        <v>14025.333333333334</v>
      </c>
      <c r="W23" s="25">
        <f t="shared" si="3"/>
        <v>-14025.333333333334</v>
      </c>
      <c r="X23" s="13"/>
      <c r="Y23" s="24">
        <f t="shared" si="2"/>
        <v>51600</v>
      </c>
      <c r="Z23" s="25">
        <f t="shared" si="4"/>
        <v>14025.333333333334</v>
      </c>
    </row>
    <row r="24" spans="2:26" x14ac:dyDescent="0.35">
      <c r="B24" s="21" t="s">
        <v>30</v>
      </c>
      <c r="C24" s="22">
        <v>137375</v>
      </c>
      <c r="D24" s="26">
        <v>8173</v>
      </c>
      <c r="E24" s="33"/>
      <c r="F24" s="22">
        <v>1971251</v>
      </c>
      <c r="G24" s="26">
        <v>131422</v>
      </c>
      <c r="H24" s="33"/>
      <c r="I24" s="22">
        <v>174784</v>
      </c>
      <c r="J24" s="26">
        <v>15764</v>
      </c>
      <c r="K24" s="14"/>
      <c r="L24" s="22">
        <v>88399</v>
      </c>
      <c r="M24" s="26">
        <v>3343</v>
      </c>
      <c r="N24" s="33"/>
      <c r="O24" s="22">
        <v>1511662</v>
      </c>
      <c r="P24" s="26">
        <v>107211</v>
      </c>
      <c r="Q24" s="33"/>
      <c r="R24" s="22">
        <v>105259</v>
      </c>
      <c r="S24" s="26">
        <v>4083</v>
      </c>
      <c r="T24" s="14"/>
      <c r="U24" s="25">
        <f t="shared" si="0"/>
        <v>51786.333333333336</v>
      </c>
      <c r="V24" s="25">
        <f t="shared" si="1"/>
        <v>38212.333333333336</v>
      </c>
      <c r="W24" s="25">
        <f t="shared" si="3"/>
        <v>13574</v>
      </c>
      <c r="X24" s="13"/>
      <c r="Y24" s="24">
        <f t="shared" si="2"/>
        <v>1329576.6666666667</v>
      </c>
      <c r="Z24" s="25">
        <f t="shared" si="4"/>
        <v>89998.666666666672</v>
      </c>
    </row>
    <row r="25" spans="2:26" x14ac:dyDescent="0.35">
      <c r="B25" s="21" t="s">
        <v>191</v>
      </c>
      <c r="C25" s="22">
        <v>1179</v>
      </c>
      <c r="D25" s="3">
        <v>205</v>
      </c>
      <c r="E25" s="33"/>
      <c r="F25" s="3"/>
      <c r="G25" s="3"/>
      <c r="H25" s="33"/>
      <c r="K25" s="14"/>
      <c r="L25" s="3"/>
      <c r="N25" s="33"/>
      <c r="Q25" s="33"/>
      <c r="T25" s="14"/>
      <c r="U25" s="25">
        <f t="shared" si="0"/>
        <v>68.333333333333329</v>
      </c>
      <c r="V25" s="25">
        <f t="shared" si="1"/>
        <v>0</v>
      </c>
      <c r="W25" s="25">
        <f t="shared" si="3"/>
        <v>68.333333333333329</v>
      </c>
      <c r="X25" s="13"/>
      <c r="Y25" s="24">
        <f t="shared" si="2"/>
        <v>393</v>
      </c>
      <c r="Z25" s="25">
        <f t="shared" si="4"/>
        <v>68.333333333333329</v>
      </c>
    </row>
    <row r="26" spans="2:26" x14ac:dyDescent="0.35">
      <c r="B26" s="21" t="s">
        <v>155</v>
      </c>
      <c r="C26" s="3"/>
      <c r="D26" s="3"/>
      <c r="E26" s="33"/>
      <c r="F26" s="3"/>
      <c r="H26" s="33"/>
      <c r="K26" s="14"/>
      <c r="L26" s="3"/>
      <c r="N26" s="33"/>
      <c r="O26" s="3"/>
      <c r="Q26" s="33"/>
      <c r="T26" s="14"/>
      <c r="U26" s="25">
        <f t="shared" si="0"/>
        <v>0</v>
      </c>
      <c r="V26" s="25">
        <f t="shared" si="1"/>
        <v>0</v>
      </c>
      <c r="W26" s="25">
        <f t="shared" si="3"/>
        <v>0</v>
      </c>
      <c r="X26" s="13"/>
      <c r="Y26" s="24">
        <f t="shared" si="2"/>
        <v>0</v>
      </c>
      <c r="Z26" s="25">
        <f t="shared" si="4"/>
        <v>0</v>
      </c>
    </row>
    <row r="27" spans="2:26" x14ac:dyDescent="0.35">
      <c r="B27" s="21" t="s">
        <v>156</v>
      </c>
      <c r="C27" s="22">
        <v>995</v>
      </c>
      <c r="D27" s="3">
        <v>44</v>
      </c>
      <c r="E27" s="33"/>
      <c r="F27" s="22">
        <v>656</v>
      </c>
      <c r="G27" s="3">
        <v>9</v>
      </c>
      <c r="H27" s="33"/>
      <c r="I27" s="22">
        <v>1235</v>
      </c>
      <c r="J27" s="3">
        <v>18</v>
      </c>
      <c r="K27" s="14"/>
      <c r="L27" s="3"/>
      <c r="N27" s="33"/>
      <c r="Q27" s="33"/>
      <c r="T27" s="14"/>
      <c r="U27" s="25">
        <f t="shared" si="0"/>
        <v>23.666666666666668</v>
      </c>
      <c r="V27" s="25">
        <f t="shared" si="1"/>
        <v>0</v>
      </c>
      <c r="W27" s="25">
        <f t="shared" si="3"/>
        <v>23.666666666666668</v>
      </c>
      <c r="X27" s="13"/>
      <c r="Y27" s="24">
        <f t="shared" si="2"/>
        <v>962</v>
      </c>
      <c r="Z27" s="25">
        <f t="shared" si="4"/>
        <v>23.666666666666668</v>
      </c>
    </row>
    <row r="28" spans="2:26" x14ac:dyDescent="0.35">
      <c r="B28" s="21" t="s">
        <v>31</v>
      </c>
      <c r="C28" s="22">
        <v>13613</v>
      </c>
      <c r="D28" s="3">
        <v>259</v>
      </c>
      <c r="E28" s="33"/>
      <c r="F28" s="22">
        <v>17501</v>
      </c>
      <c r="G28" s="3">
        <v>238</v>
      </c>
      <c r="H28" s="33"/>
      <c r="I28" s="22">
        <v>92</v>
      </c>
      <c r="J28" s="3">
        <v>2</v>
      </c>
      <c r="K28" s="14"/>
      <c r="L28" s="3"/>
      <c r="N28" s="33"/>
      <c r="Q28" s="33"/>
      <c r="T28" s="14"/>
      <c r="U28" s="25">
        <f t="shared" si="0"/>
        <v>166.33333333333334</v>
      </c>
      <c r="V28" s="25">
        <f t="shared" si="1"/>
        <v>0</v>
      </c>
      <c r="W28" s="25">
        <f t="shared" si="3"/>
        <v>166.33333333333334</v>
      </c>
      <c r="X28" s="13"/>
      <c r="Y28" s="24">
        <f t="shared" si="2"/>
        <v>10402</v>
      </c>
      <c r="Z28" s="25">
        <f t="shared" si="4"/>
        <v>166.33333333333334</v>
      </c>
    </row>
    <row r="29" spans="2:26" x14ac:dyDescent="0.35">
      <c r="B29" s="21" t="s">
        <v>32</v>
      </c>
      <c r="C29" s="22">
        <v>1274</v>
      </c>
      <c r="D29" s="3">
        <v>9</v>
      </c>
      <c r="E29" s="33"/>
      <c r="F29" s="22">
        <v>650</v>
      </c>
      <c r="G29" s="3">
        <v>12</v>
      </c>
      <c r="H29" s="33"/>
      <c r="I29" s="22">
        <v>54</v>
      </c>
      <c r="J29" s="3">
        <v>1</v>
      </c>
      <c r="K29" s="14"/>
      <c r="L29" s="22">
        <v>15186</v>
      </c>
      <c r="M29" s="26">
        <v>2200</v>
      </c>
      <c r="N29" s="33"/>
      <c r="Q29" s="33"/>
      <c r="T29" s="14"/>
      <c r="U29" s="25">
        <f t="shared" si="0"/>
        <v>7.333333333333333</v>
      </c>
      <c r="V29" s="25">
        <f t="shared" si="1"/>
        <v>733.33333333333337</v>
      </c>
      <c r="W29" s="25">
        <f t="shared" si="3"/>
        <v>-726</v>
      </c>
      <c r="X29" s="13"/>
      <c r="Y29" s="24">
        <f t="shared" si="2"/>
        <v>5721.333333333333</v>
      </c>
      <c r="Z29" s="25">
        <f t="shared" si="4"/>
        <v>740.66666666666674</v>
      </c>
    </row>
    <row r="30" spans="2:26" x14ac:dyDescent="0.35">
      <c r="B30" s="21" t="s">
        <v>33</v>
      </c>
      <c r="C30" s="22">
        <v>98</v>
      </c>
      <c r="D30" s="3">
        <v>3</v>
      </c>
      <c r="E30" s="33"/>
      <c r="F30" s="22">
        <v>684</v>
      </c>
      <c r="G30" s="3">
        <v>27</v>
      </c>
      <c r="H30" s="33"/>
      <c r="I30" s="22">
        <v>626</v>
      </c>
      <c r="J30" s="3">
        <v>51</v>
      </c>
      <c r="K30" s="14"/>
      <c r="N30" s="33"/>
      <c r="Q30" s="33"/>
      <c r="T30" s="14"/>
      <c r="U30" s="25">
        <f t="shared" si="0"/>
        <v>27</v>
      </c>
      <c r="V30" s="25">
        <f t="shared" si="1"/>
        <v>0</v>
      </c>
      <c r="W30" s="25">
        <f t="shared" si="3"/>
        <v>27</v>
      </c>
      <c r="X30" s="13"/>
      <c r="Y30" s="24">
        <f t="shared" si="2"/>
        <v>469.33333333333331</v>
      </c>
      <c r="Z30" s="25">
        <f t="shared" si="4"/>
        <v>27</v>
      </c>
    </row>
    <row r="31" spans="2:26" x14ac:dyDescent="0.35">
      <c r="B31" s="21" t="s">
        <v>34</v>
      </c>
      <c r="C31" s="22">
        <v>890762</v>
      </c>
      <c r="D31" s="26">
        <v>35775</v>
      </c>
      <c r="E31" s="33"/>
      <c r="F31" s="22">
        <v>676794</v>
      </c>
      <c r="G31" s="26">
        <v>23895</v>
      </c>
      <c r="H31" s="33"/>
      <c r="I31" s="22">
        <v>794908</v>
      </c>
      <c r="J31" s="26">
        <v>37986</v>
      </c>
      <c r="K31" s="14"/>
      <c r="L31" s="3"/>
      <c r="N31" s="33"/>
      <c r="O31" s="22">
        <v>38064</v>
      </c>
      <c r="P31" s="26">
        <v>3795</v>
      </c>
      <c r="Q31" s="33"/>
      <c r="R31" s="22">
        <v>736492</v>
      </c>
      <c r="S31" s="26">
        <v>135837</v>
      </c>
      <c r="T31" s="14"/>
      <c r="U31" s="25">
        <f t="shared" si="0"/>
        <v>32552</v>
      </c>
      <c r="V31" s="25">
        <f t="shared" si="1"/>
        <v>46544</v>
      </c>
      <c r="W31" s="25">
        <f t="shared" si="3"/>
        <v>-13992</v>
      </c>
      <c r="X31" s="13"/>
      <c r="Y31" s="24">
        <f t="shared" si="2"/>
        <v>1045673.3333333334</v>
      </c>
      <c r="Z31" s="25">
        <f t="shared" si="4"/>
        <v>79096</v>
      </c>
    </row>
    <row r="32" spans="2:26" x14ac:dyDescent="0.35">
      <c r="B32" s="21" t="s">
        <v>35</v>
      </c>
      <c r="C32" s="3"/>
      <c r="D32" s="3"/>
      <c r="E32" s="33"/>
      <c r="F32" s="3"/>
      <c r="H32" s="33"/>
      <c r="K32" s="14"/>
      <c r="L32" s="3"/>
      <c r="N32" s="33"/>
      <c r="Q32" s="33"/>
      <c r="T32" s="14"/>
      <c r="U32" s="25">
        <f t="shared" si="0"/>
        <v>0</v>
      </c>
      <c r="V32" s="25">
        <f t="shared" si="1"/>
        <v>0</v>
      </c>
      <c r="W32" s="25">
        <f t="shared" si="3"/>
        <v>0</v>
      </c>
      <c r="X32" s="13"/>
      <c r="Y32" s="24">
        <f t="shared" si="2"/>
        <v>0</v>
      </c>
      <c r="Z32" s="25">
        <f t="shared" si="4"/>
        <v>0</v>
      </c>
    </row>
    <row r="33" spans="2:26" x14ac:dyDescent="0.35">
      <c r="B33" s="21" t="s">
        <v>36</v>
      </c>
      <c r="C33" s="22">
        <v>1184</v>
      </c>
      <c r="D33" s="3">
        <v>4</v>
      </c>
      <c r="E33" s="33"/>
      <c r="F33" s="22">
        <v>1644</v>
      </c>
      <c r="G33" s="3">
        <v>6</v>
      </c>
      <c r="H33" s="33"/>
      <c r="I33" s="22">
        <v>5966</v>
      </c>
      <c r="J33" s="3">
        <v>29</v>
      </c>
      <c r="K33" s="14"/>
      <c r="L33" s="3"/>
      <c r="N33" s="33"/>
      <c r="Q33" s="33"/>
      <c r="T33" s="14"/>
      <c r="U33" s="25">
        <f t="shared" si="0"/>
        <v>13</v>
      </c>
      <c r="V33" s="25">
        <f t="shared" si="1"/>
        <v>0</v>
      </c>
      <c r="W33" s="25">
        <f t="shared" si="3"/>
        <v>13</v>
      </c>
      <c r="X33" s="13"/>
      <c r="Y33" s="24">
        <f t="shared" si="2"/>
        <v>2931.3333333333335</v>
      </c>
      <c r="Z33" s="25">
        <f t="shared" si="4"/>
        <v>13</v>
      </c>
    </row>
    <row r="34" spans="2:26" x14ac:dyDescent="0.35">
      <c r="B34" s="21" t="s">
        <v>37</v>
      </c>
      <c r="C34" s="22">
        <v>9015</v>
      </c>
      <c r="D34" s="26">
        <v>1910</v>
      </c>
      <c r="E34" s="33"/>
      <c r="F34" s="22">
        <v>1400</v>
      </c>
      <c r="G34" s="3">
        <v>15</v>
      </c>
      <c r="H34" s="33"/>
      <c r="K34" s="14"/>
      <c r="L34" s="3"/>
      <c r="N34" s="33"/>
      <c r="Q34" s="33"/>
      <c r="T34" s="14"/>
      <c r="U34" s="25">
        <f t="shared" si="0"/>
        <v>641.66666666666663</v>
      </c>
      <c r="V34" s="25">
        <f t="shared" si="1"/>
        <v>0</v>
      </c>
      <c r="W34" s="25">
        <f t="shared" si="3"/>
        <v>641.66666666666663</v>
      </c>
      <c r="X34" s="13"/>
      <c r="Y34" s="24">
        <f t="shared" si="2"/>
        <v>3471.6666666666665</v>
      </c>
      <c r="Z34" s="25">
        <f t="shared" si="4"/>
        <v>641.66666666666663</v>
      </c>
    </row>
    <row r="35" spans="2:26" x14ac:dyDescent="0.35">
      <c r="B35" s="21" t="s">
        <v>157</v>
      </c>
      <c r="C35" s="22">
        <v>567</v>
      </c>
      <c r="D35" s="3">
        <v>458</v>
      </c>
      <c r="E35" s="33"/>
      <c r="F35" s="3"/>
      <c r="H35" s="33"/>
      <c r="K35" s="14"/>
      <c r="L35" s="3"/>
      <c r="N35" s="33"/>
      <c r="Q35" s="33"/>
      <c r="T35" s="14"/>
      <c r="U35" s="25">
        <f t="shared" si="0"/>
        <v>152.66666666666666</v>
      </c>
      <c r="V35" s="25">
        <f t="shared" si="1"/>
        <v>0</v>
      </c>
      <c r="W35" s="25">
        <f t="shared" si="3"/>
        <v>152.66666666666666</v>
      </c>
      <c r="X35" s="13"/>
      <c r="Y35" s="24">
        <f t="shared" si="2"/>
        <v>189</v>
      </c>
      <c r="Z35" s="25">
        <f t="shared" si="4"/>
        <v>152.66666666666666</v>
      </c>
    </row>
    <row r="36" spans="2:26" x14ac:dyDescent="0.35">
      <c r="B36" s="21" t="s">
        <v>38</v>
      </c>
      <c r="C36" s="3"/>
      <c r="D36" s="3"/>
      <c r="E36" s="33"/>
      <c r="F36" s="3"/>
      <c r="H36" s="33"/>
      <c r="I36" s="22">
        <v>333</v>
      </c>
      <c r="J36" s="3">
        <v>1</v>
      </c>
      <c r="K36" s="14"/>
      <c r="L36" s="3"/>
      <c r="N36" s="33"/>
      <c r="Q36" s="33"/>
      <c r="T36" s="14"/>
      <c r="U36" s="25">
        <f t="shared" si="0"/>
        <v>0.33333333333333331</v>
      </c>
      <c r="V36" s="25">
        <f t="shared" si="1"/>
        <v>0</v>
      </c>
      <c r="W36" s="25">
        <f t="shared" si="3"/>
        <v>0.33333333333333331</v>
      </c>
      <c r="X36" s="13"/>
      <c r="Y36" s="24">
        <f t="shared" si="2"/>
        <v>111</v>
      </c>
      <c r="Z36" s="25">
        <f t="shared" si="4"/>
        <v>0.33333333333333331</v>
      </c>
    </row>
    <row r="37" spans="2:26" x14ac:dyDescent="0.35">
      <c r="B37" s="21" t="s">
        <v>39</v>
      </c>
      <c r="C37" s="22">
        <v>189</v>
      </c>
      <c r="D37" s="3">
        <v>2</v>
      </c>
      <c r="E37" s="33"/>
      <c r="F37" s="22">
        <v>30</v>
      </c>
      <c r="G37" s="3">
        <v>0</v>
      </c>
      <c r="H37" s="33"/>
      <c r="I37" s="22">
        <v>673</v>
      </c>
      <c r="J37" s="3">
        <v>1</v>
      </c>
      <c r="K37" s="14"/>
      <c r="L37" s="3"/>
      <c r="N37" s="33"/>
      <c r="Q37" s="33"/>
      <c r="R37" s="22">
        <v>643</v>
      </c>
      <c r="S37" s="3">
        <v>51</v>
      </c>
      <c r="T37" s="14"/>
      <c r="U37" s="25">
        <f t="shared" si="0"/>
        <v>1</v>
      </c>
      <c r="V37" s="25">
        <f t="shared" si="1"/>
        <v>17</v>
      </c>
      <c r="W37" s="25">
        <f t="shared" si="3"/>
        <v>-16</v>
      </c>
      <c r="X37" s="13"/>
      <c r="Y37" s="24">
        <f t="shared" si="2"/>
        <v>511.66666666666669</v>
      </c>
      <c r="Z37" s="25">
        <f t="shared" si="4"/>
        <v>18</v>
      </c>
    </row>
    <row r="38" spans="2:26" x14ac:dyDescent="0.35">
      <c r="B38" s="21" t="s">
        <v>40</v>
      </c>
      <c r="C38" s="22">
        <v>103236</v>
      </c>
      <c r="D38" s="26">
        <v>11075</v>
      </c>
      <c r="E38" s="33"/>
      <c r="F38" s="22">
        <v>142142</v>
      </c>
      <c r="G38" s="26">
        <v>18791</v>
      </c>
      <c r="H38" s="33"/>
      <c r="I38" s="22">
        <v>32454</v>
      </c>
      <c r="J38" s="26">
        <v>3490</v>
      </c>
      <c r="K38" s="14"/>
      <c r="L38" s="22">
        <v>96462</v>
      </c>
      <c r="M38" s="26">
        <v>18823</v>
      </c>
      <c r="N38" s="33"/>
      <c r="O38" s="22">
        <v>33069</v>
      </c>
      <c r="P38" s="3">
        <v>0</v>
      </c>
      <c r="Q38" s="33"/>
      <c r="R38" s="22">
        <v>23231</v>
      </c>
      <c r="S38" s="26">
        <v>4964</v>
      </c>
      <c r="T38" s="14"/>
      <c r="U38" s="25">
        <f t="shared" si="0"/>
        <v>11118.666666666666</v>
      </c>
      <c r="V38" s="25">
        <f t="shared" si="1"/>
        <v>7929</v>
      </c>
      <c r="W38" s="25">
        <f t="shared" si="3"/>
        <v>3189.6666666666661</v>
      </c>
      <c r="X38" s="13"/>
      <c r="Y38" s="24">
        <f t="shared" si="2"/>
        <v>143531.33333333334</v>
      </c>
      <c r="Z38" s="25">
        <f t="shared" si="4"/>
        <v>19047.666666666664</v>
      </c>
    </row>
    <row r="39" spans="2:26" x14ac:dyDescent="0.35">
      <c r="B39" s="21" t="s">
        <v>41</v>
      </c>
      <c r="C39" s="22">
        <v>54428</v>
      </c>
      <c r="D39" s="26">
        <v>1432</v>
      </c>
      <c r="E39" s="33"/>
      <c r="F39" s="22">
        <v>45574</v>
      </c>
      <c r="G39" s="3">
        <v>476</v>
      </c>
      <c r="H39" s="33"/>
      <c r="I39" s="22">
        <v>22944</v>
      </c>
      <c r="J39" s="3">
        <v>0</v>
      </c>
      <c r="K39" s="14"/>
      <c r="L39" s="22">
        <v>26910</v>
      </c>
      <c r="M39" s="26">
        <v>2070</v>
      </c>
      <c r="N39" s="33"/>
      <c r="Q39" s="33"/>
      <c r="R39" s="22">
        <v>259349</v>
      </c>
      <c r="S39" s="26">
        <v>117641</v>
      </c>
      <c r="T39" s="14"/>
      <c r="U39" s="25">
        <f t="shared" si="0"/>
        <v>636</v>
      </c>
      <c r="V39" s="25">
        <f t="shared" si="1"/>
        <v>39903.666666666664</v>
      </c>
      <c r="W39" s="25">
        <f t="shared" si="3"/>
        <v>-39267.666666666664</v>
      </c>
      <c r="X39" s="13"/>
      <c r="Y39" s="24">
        <f t="shared" si="2"/>
        <v>136401.66666666666</v>
      </c>
      <c r="Z39" s="25">
        <f t="shared" si="4"/>
        <v>40539.666666666664</v>
      </c>
    </row>
    <row r="40" spans="2:26" x14ac:dyDescent="0.35">
      <c r="B40" s="21" t="s">
        <v>158</v>
      </c>
      <c r="C40" s="22">
        <v>1752688</v>
      </c>
      <c r="D40" s="26">
        <v>128237</v>
      </c>
      <c r="E40" s="33"/>
      <c r="F40" s="22">
        <v>2250720</v>
      </c>
      <c r="G40" s="26">
        <v>169677</v>
      </c>
      <c r="H40" s="33"/>
      <c r="K40" s="14"/>
      <c r="N40" s="33"/>
      <c r="Q40" s="33"/>
      <c r="T40" s="14"/>
      <c r="U40" s="25">
        <f t="shared" si="0"/>
        <v>99304.666666666672</v>
      </c>
      <c r="V40" s="25">
        <f t="shared" si="1"/>
        <v>0</v>
      </c>
      <c r="W40" s="25">
        <f t="shared" si="3"/>
        <v>99304.666666666672</v>
      </c>
      <c r="X40" s="13"/>
      <c r="Y40" s="24">
        <f t="shared" si="2"/>
        <v>1334469.3333333333</v>
      </c>
      <c r="Z40" s="25">
        <f t="shared" si="4"/>
        <v>99304.666666666672</v>
      </c>
    </row>
    <row r="41" spans="2:26" x14ac:dyDescent="0.35">
      <c r="B41" s="21" t="s">
        <v>42</v>
      </c>
      <c r="C41" s="22">
        <v>1244696</v>
      </c>
      <c r="D41" s="26">
        <v>71435</v>
      </c>
      <c r="E41" s="33"/>
      <c r="F41" s="22">
        <v>1598880</v>
      </c>
      <c r="G41" s="26">
        <v>79039</v>
      </c>
      <c r="H41" s="33"/>
      <c r="I41" s="22">
        <v>2403778</v>
      </c>
      <c r="J41" s="26">
        <v>130393</v>
      </c>
      <c r="K41" s="14"/>
      <c r="L41" s="22">
        <v>305</v>
      </c>
      <c r="M41" s="3">
        <v>4</v>
      </c>
      <c r="N41" s="33"/>
      <c r="Q41" s="33"/>
      <c r="R41" s="22">
        <v>36</v>
      </c>
      <c r="S41" s="3">
        <v>1</v>
      </c>
      <c r="T41" s="14"/>
      <c r="U41" s="25">
        <f t="shared" si="0"/>
        <v>93622.333333333328</v>
      </c>
      <c r="V41" s="25">
        <f t="shared" si="1"/>
        <v>1.6666666666666667</v>
      </c>
      <c r="W41" s="25">
        <f t="shared" si="3"/>
        <v>93620.666666666657</v>
      </c>
      <c r="X41" s="13"/>
      <c r="Y41" s="24">
        <f t="shared" si="2"/>
        <v>1749231.6666666667</v>
      </c>
      <c r="Z41" s="25">
        <f t="shared" si="4"/>
        <v>93624</v>
      </c>
    </row>
    <row r="42" spans="2:26" x14ac:dyDescent="0.35">
      <c r="B42" s="21" t="s">
        <v>159</v>
      </c>
      <c r="C42" s="3"/>
      <c r="D42" s="3"/>
      <c r="E42" s="33"/>
      <c r="H42" s="33"/>
      <c r="K42" s="14"/>
      <c r="L42" s="3"/>
      <c r="N42" s="33"/>
      <c r="Q42" s="33"/>
      <c r="T42" s="14"/>
      <c r="U42" s="25">
        <f t="shared" si="0"/>
        <v>0</v>
      </c>
      <c r="V42" s="25">
        <f t="shared" si="1"/>
        <v>0</v>
      </c>
      <c r="W42" s="25">
        <f t="shared" si="3"/>
        <v>0</v>
      </c>
      <c r="X42" s="13"/>
      <c r="Y42" s="24">
        <f t="shared" si="2"/>
        <v>0</v>
      </c>
      <c r="Z42" s="25">
        <f t="shared" si="4"/>
        <v>0</v>
      </c>
    </row>
    <row r="43" spans="2:26" x14ac:dyDescent="0.35">
      <c r="B43" s="21" t="s">
        <v>43</v>
      </c>
      <c r="C43" s="22">
        <v>2904</v>
      </c>
      <c r="D43" s="3">
        <v>179</v>
      </c>
      <c r="E43" s="33"/>
      <c r="F43" s="22">
        <v>1334</v>
      </c>
      <c r="G43" s="3">
        <v>56</v>
      </c>
      <c r="H43" s="33"/>
      <c r="I43" s="22">
        <v>271</v>
      </c>
      <c r="J43" s="3">
        <v>27</v>
      </c>
      <c r="K43" s="14"/>
      <c r="L43" s="3"/>
      <c r="N43" s="33"/>
      <c r="Q43" s="33"/>
      <c r="R43" s="22">
        <v>342</v>
      </c>
      <c r="S43" s="3">
        <v>169</v>
      </c>
      <c r="T43" s="14"/>
      <c r="U43" s="25">
        <f t="shared" si="0"/>
        <v>87.333333333333329</v>
      </c>
      <c r="V43" s="25">
        <f t="shared" si="1"/>
        <v>56.333333333333336</v>
      </c>
      <c r="W43" s="25">
        <f t="shared" si="3"/>
        <v>30.999999999999993</v>
      </c>
      <c r="X43" s="13"/>
      <c r="Y43" s="24">
        <f t="shared" si="2"/>
        <v>1617</v>
      </c>
      <c r="Z43" s="25">
        <f t="shared" si="4"/>
        <v>143.66666666666666</v>
      </c>
    </row>
    <row r="44" spans="2:26" x14ac:dyDescent="0.35">
      <c r="B44" s="21" t="s">
        <v>160</v>
      </c>
      <c r="C44" s="22">
        <v>213</v>
      </c>
      <c r="D44" s="3">
        <v>4</v>
      </c>
      <c r="E44" s="33"/>
      <c r="F44" s="3"/>
      <c r="H44" s="33"/>
      <c r="I44" s="22">
        <v>3263</v>
      </c>
      <c r="J44" s="3">
        <v>13</v>
      </c>
      <c r="K44" s="14"/>
      <c r="L44" s="3"/>
      <c r="N44" s="33"/>
      <c r="Q44" s="33"/>
      <c r="T44" s="14"/>
      <c r="U44" s="25">
        <f t="shared" si="0"/>
        <v>5.666666666666667</v>
      </c>
      <c r="V44" s="25">
        <f t="shared" si="1"/>
        <v>0</v>
      </c>
      <c r="W44" s="25">
        <f t="shared" si="3"/>
        <v>5.666666666666667</v>
      </c>
      <c r="X44" s="13"/>
      <c r="Y44" s="24">
        <f t="shared" si="2"/>
        <v>1158.6666666666667</v>
      </c>
      <c r="Z44" s="25">
        <f t="shared" si="4"/>
        <v>5.666666666666667</v>
      </c>
    </row>
    <row r="45" spans="2:26" x14ac:dyDescent="0.35">
      <c r="B45" s="21" t="s">
        <v>44</v>
      </c>
      <c r="C45" s="22">
        <v>4377</v>
      </c>
      <c r="D45" s="3">
        <v>121</v>
      </c>
      <c r="E45" s="33"/>
      <c r="F45" s="22">
        <v>1863</v>
      </c>
      <c r="G45" s="3">
        <v>12</v>
      </c>
      <c r="H45" s="33"/>
      <c r="I45" s="22">
        <v>294</v>
      </c>
      <c r="J45" s="3">
        <v>2</v>
      </c>
      <c r="K45" s="14"/>
      <c r="L45" s="22">
        <v>220</v>
      </c>
      <c r="M45" s="3">
        <v>2</v>
      </c>
      <c r="N45" s="33"/>
      <c r="O45" s="22">
        <v>118</v>
      </c>
      <c r="P45" s="3">
        <v>1</v>
      </c>
      <c r="Q45" s="33"/>
      <c r="T45" s="14"/>
      <c r="U45" s="25">
        <f t="shared" si="0"/>
        <v>45</v>
      </c>
      <c r="V45" s="25">
        <f t="shared" si="1"/>
        <v>1</v>
      </c>
      <c r="W45" s="25">
        <f t="shared" si="3"/>
        <v>44</v>
      </c>
      <c r="X45" s="13"/>
      <c r="Y45" s="24">
        <f t="shared" si="2"/>
        <v>2290.6666666666665</v>
      </c>
      <c r="Z45" s="25">
        <f t="shared" si="4"/>
        <v>46</v>
      </c>
    </row>
    <row r="46" spans="2:26" x14ac:dyDescent="0.35">
      <c r="B46" s="21" t="s">
        <v>45</v>
      </c>
      <c r="C46" s="22">
        <v>104</v>
      </c>
      <c r="D46" s="3">
        <v>3</v>
      </c>
      <c r="E46" s="33"/>
      <c r="F46" s="22">
        <v>62</v>
      </c>
      <c r="G46" s="3">
        <v>1</v>
      </c>
      <c r="H46" s="33"/>
      <c r="I46" s="22">
        <v>4915</v>
      </c>
      <c r="J46" s="3">
        <v>20</v>
      </c>
      <c r="K46" s="14"/>
      <c r="N46" s="33"/>
      <c r="Q46" s="33"/>
      <c r="T46" s="14"/>
      <c r="U46" s="25">
        <f t="shared" si="0"/>
        <v>8</v>
      </c>
      <c r="V46" s="25">
        <f t="shared" si="1"/>
        <v>0</v>
      </c>
      <c r="W46" s="25">
        <f t="shared" si="3"/>
        <v>8</v>
      </c>
      <c r="X46" s="13"/>
      <c r="Y46" s="24">
        <f t="shared" si="2"/>
        <v>1693.6666666666667</v>
      </c>
      <c r="Z46" s="25">
        <f t="shared" si="4"/>
        <v>8</v>
      </c>
    </row>
    <row r="47" spans="2:26" x14ac:dyDescent="0.35">
      <c r="B47" s="21" t="s">
        <v>46</v>
      </c>
      <c r="C47" s="22">
        <v>51520</v>
      </c>
      <c r="D47" s="26">
        <v>6450</v>
      </c>
      <c r="E47" s="33"/>
      <c r="F47" s="22">
        <v>37728</v>
      </c>
      <c r="G47" s="26">
        <v>3565</v>
      </c>
      <c r="H47" s="33"/>
      <c r="I47" s="22">
        <v>56282</v>
      </c>
      <c r="J47" s="26">
        <v>4319</v>
      </c>
      <c r="K47" s="14"/>
      <c r="L47" s="22">
        <v>304233</v>
      </c>
      <c r="M47" s="26">
        <v>12671</v>
      </c>
      <c r="N47" s="33"/>
      <c r="O47" s="22">
        <v>369557</v>
      </c>
      <c r="P47" s="26">
        <v>6283</v>
      </c>
      <c r="Q47" s="33"/>
      <c r="R47" s="22">
        <v>331702</v>
      </c>
      <c r="S47" s="26">
        <v>6521</v>
      </c>
      <c r="T47" s="14"/>
      <c r="U47" s="25">
        <f t="shared" si="0"/>
        <v>4778</v>
      </c>
      <c r="V47" s="25">
        <f t="shared" si="1"/>
        <v>8491.6666666666661</v>
      </c>
      <c r="W47" s="25">
        <f t="shared" si="3"/>
        <v>-3713.6666666666661</v>
      </c>
      <c r="X47" s="13"/>
      <c r="Y47" s="24">
        <f t="shared" si="2"/>
        <v>383674</v>
      </c>
      <c r="Z47" s="25">
        <f t="shared" si="4"/>
        <v>13269.666666666666</v>
      </c>
    </row>
    <row r="48" spans="2:26" x14ac:dyDescent="0.35">
      <c r="B48" s="21" t="s">
        <v>47</v>
      </c>
      <c r="C48" s="22">
        <v>17886</v>
      </c>
      <c r="D48" s="3">
        <v>407</v>
      </c>
      <c r="E48" s="33"/>
      <c r="F48" s="22">
        <v>14964</v>
      </c>
      <c r="G48" s="3">
        <v>375</v>
      </c>
      <c r="H48" s="33"/>
      <c r="I48" s="22">
        <v>6512</v>
      </c>
      <c r="J48" s="3">
        <v>165</v>
      </c>
      <c r="K48" s="14"/>
      <c r="L48" s="22">
        <v>39397</v>
      </c>
      <c r="M48" s="26">
        <v>2352</v>
      </c>
      <c r="N48" s="33"/>
      <c r="O48" s="22">
        <v>117</v>
      </c>
      <c r="P48" s="3">
        <v>3</v>
      </c>
      <c r="Q48" s="33"/>
      <c r="R48" s="22">
        <v>5342</v>
      </c>
      <c r="S48" s="3">
        <v>108</v>
      </c>
      <c r="T48" s="14"/>
      <c r="U48" s="25">
        <f t="shared" si="0"/>
        <v>315.66666666666669</v>
      </c>
      <c r="V48" s="25">
        <f t="shared" si="1"/>
        <v>821</v>
      </c>
      <c r="W48" s="25">
        <f t="shared" si="3"/>
        <v>-505.33333333333331</v>
      </c>
      <c r="X48" s="13"/>
      <c r="Y48" s="24">
        <f t="shared" si="2"/>
        <v>28072.666666666668</v>
      </c>
      <c r="Z48" s="25">
        <f t="shared" si="4"/>
        <v>1136.6666666666667</v>
      </c>
    </row>
    <row r="49" spans="2:26" x14ac:dyDescent="0.35">
      <c r="B49" s="21" t="s">
        <v>161</v>
      </c>
      <c r="C49" s="3"/>
      <c r="D49" s="3"/>
      <c r="E49" s="33"/>
      <c r="F49" s="3"/>
      <c r="H49" s="33"/>
      <c r="K49" s="14"/>
      <c r="L49" s="3"/>
      <c r="N49" s="33"/>
      <c r="Q49" s="33"/>
      <c r="T49" s="14"/>
      <c r="U49" s="25">
        <f t="shared" si="0"/>
        <v>0</v>
      </c>
      <c r="V49" s="25">
        <f t="shared" si="1"/>
        <v>0</v>
      </c>
      <c r="W49" s="25">
        <f t="shared" si="3"/>
        <v>0</v>
      </c>
      <c r="X49" s="13"/>
      <c r="Y49" s="24">
        <f t="shared" si="2"/>
        <v>0</v>
      </c>
      <c r="Z49" s="25">
        <f t="shared" si="4"/>
        <v>0</v>
      </c>
    </row>
    <row r="50" spans="2:26" x14ac:dyDescent="0.35">
      <c r="B50" s="21" t="s">
        <v>48</v>
      </c>
      <c r="C50" s="22">
        <v>1824</v>
      </c>
      <c r="D50" s="3">
        <v>0</v>
      </c>
      <c r="E50" s="33"/>
      <c r="F50" s="22">
        <v>22</v>
      </c>
      <c r="G50" s="3">
        <v>0</v>
      </c>
      <c r="H50" s="33"/>
      <c r="K50" s="14"/>
      <c r="L50" s="3"/>
      <c r="N50" s="33"/>
      <c r="Q50" s="33"/>
      <c r="T50" s="14"/>
      <c r="U50" s="25">
        <f t="shared" si="0"/>
        <v>0</v>
      </c>
      <c r="V50" s="25">
        <f t="shared" si="1"/>
        <v>0</v>
      </c>
      <c r="W50" s="25">
        <f t="shared" si="3"/>
        <v>0</v>
      </c>
      <c r="X50" s="13"/>
      <c r="Y50" s="24">
        <f t="shared" si="2"/>
        <v>615.33333333333337</v>
      </c>
      <c r="Z50" s="25">
        <f t="shared" si="4"/>
        <v>0</v>
      </c>
    </row>
    <row r="51" spans="2:26" x14ac:dyDescent="0.35">
      <c r="B51" s="21" t="s">
        <v>49</v>
      </c>
      <c r="C51" s="22">
        <v>201729</v>
      </c>
      <c r="D51" s="26">
        <v>12269</v>
      </c>
      <c r="E51" s="33"/>
      <c r="F51" s="22">
        <v>278910</v>
      </c>
      <c r="G51" s="26">
        <v>13613</v>
      </c>
      <c r="H51" s="33"/>
      <c r="I51" s="22">
        <v>227076</v>
      </c>
      <c r="J51" s="26">
        <v>10996</v>
      </c>
      <c r="K51" s="14"/>
      <c r="L51" s="22">
        <v>31950</v>
      </c>
      <c r="M51" s="26">
        <v>2449</v>
      </c>
      <c r="N51" s="33"/>
      <c r="Q51" s="33"/>
      <c r="T51" s="14"/>
      <c r="U51" s="25">
        <f t="shared" si="0"/>
        <v>12292.666666666666</v>
      </c>
      <c r="V51" s="25">
        <f t="shared" si="1"/>
        <v>816.33333333333337</v>
      </c>
      <c r="W51" s="25">
        <f t="shared" si="3"/>
        <v>11476.333333333332</v>
      </c>
      <c r="X51" s="13"/>
      <c r="Y51" s="24">
        <f t="shared" si="2"/>
        <v>246555</v>
      </c>
      <c r="Z51" s="25">
        <f t="shared" si="4"/>
        <v>13109</v>
      </c>
    </row>
    <row r="52" spans="2:26" x14ac:dyDescent="0.35">
      <c r="B52" s="21" t="s">
        <v>50</v>
      </c>
      <c r="C52" s="22">
        <v>41175</v>
      </c>
      <c r="D52" s="26">
        <v>1684</v>
      </c>
      <c r="E52" s="33"/>
      <c r="F52" s="22">
        <v>107350</v>
      </c>
      <c r="G52" s="26">
        <v>7535</v>
      </c>
      <c r="H52" s="33"/>
      <c r="I52" s="22">
        <v>91000</v>
      </c>
      <c r="J52" s="26">
        <v>6440</v>
      </c>
      <c r="K52" s="14"/>
      <c r="L52" s="3"/>
      <c r="N52" s="33"/>
      <c r="Q52" s="33"/>
      <c r="T52" s="14"/>
      <c r="U52" s="25">
        <f t="shared" si="0"/>
        <v>5219.666666666667</v>
      </c>
      <c r="V52" s="25">
        <f t="shared" si="1"/>
        <v>0</v>
      </c>
      <c r="W52" s="25">
        <f t="shared" si="3"/>
        <v>5219.666666666667</v>
      </c>
      <c r="X52" s="13"/>
      <c r="Y52" s="24">
        <f t="shared" si="2"/>
        <v>79841.666666666672</v>
      </c>
      <c r="Z52" s="25">
        <f t="shared" si="4"/>
        <v>5219.666666666667</v>
      </c>
    </row>
    <row r="53" spans="2:26" x14ac:dyDescent="0.35">
      <c r="B53" s="21" t="s">
        <v>51</v>
      </c>
      <c r="C53" s="22">
        <v>2082</v>
      </c>
      <c r="D53" s="3">
        <v>126</v>
      </c>
      <c r="E53" s="33"/>
      <c r="F53" s="22">
        <v>21811</v>
      </c>
      <c r="G53" s="26">
        <v>1313</v>
      </c>
      <c r="H53" s="33"/>
      <c r="I53" s="22">
        <v>6612</v>
      </c>
      <c r="J53" s="3">
        <v>339</v>
      </c>
      <c r="K53" s="14"/>
      <c r="L53" s="3"/>
      <c r="N53" s="33"/>
      <c r="Q53" s="33"/>
      <c r="T53" s="14"/>
      <c r="U53" s="25">
        <f t="shared" si="0"/>
        <v>592.66666666666663</v>
      </c>
      <c r="V53" s="25">
        <f t="shared" si="1"/>
        <v>0</v>
      </c>
      <c r="W53" s="25">
        <f t="shared" si="3"/>
        <v>592.66666666666663</v>
      </c>
      <c r="X53" s="13"/>
      <c r="Y53" s="24">
        <f t="shared" si="2"/>
        <v>10168.333333333334</v>
      </c>
      <c r="Z53" s="25">
        <f t="shared" si="4"/>
        <v>592.66666666666663</v>
      </c>
    </row>
    <row r="54" spans="2:26" x14ac:dyDescent="0.35">
      <c r="B54" s="21" t="s">
        <v>52</v>
      </c>
      <c r="C54" s="22">
        <v>345</v>
      </c>
      <c r="D54" s="3">
        <v>6</v>
      </c>
      <c r="E54" s="33"/>
      <c r="F54" s="22">
        <v>256</v>
      </c>
      <c r="G54" s="3">
        <v>1</v>
      </c>
      <c r="H54" s="33"/>
      <c r="I54" s="22">
        <v>110</v>
      </c>
      <c r="J54" s="3">
        <v>1</v>
      </c>
      <c r="K54" s="14"/>
      <c r="L54" s="3"/>
      <c r="N54" s="33"/>
      <c r="Q54" s="33"/>
      <c r="T54" s="14"/>
      <c r="U54" s="25">
        <f t="shared" si="0"/>
        <v>2.6666666666666665</v>
      </c>
      <c r="V54" s="25">
        <f t="shared" si="1"/>
        <v>0</v>
      </c>
      <c r="W54" s="25">
        <f t="shared" si="3"/>
        <v>2.6666666666666665</v>
      </c>
      <c r="X54" s="13"/>
      <c r="Y54" s="24">
        <f t="shared" si="2"/>
        <v>237</v>
      </c>
      <c r="Z54" s="25">
        <f t="shared" si="4"/>
        <v>2.6666666666666665</v>
      </c>
    </row>
    <row r="55" spans="2:26" x14ac:dyDescent="0.35">
      <c r="B55" s="21" t="s">
        <v>53</v>
      </c>
      <c r="C55" s="3"/>
      <c r="D55" s="3"/>
      <c r="E55" s="33"/>
      <c r="F55" s="22">
        <v>1545</v>
      </c>
      <c r="G55" s="3">
        <v>197</v>
      </c>
      <c r="H55" s="33"/>
      <c r="I55" s="22">
        <v>78</v>
      </c>
      <c r="J55" s="3">
        <v>3</v>
      </c>
      <c r="K55" s="14"/>
      <c r="L55" s="3"/>
      <c r="N55" s="33"/>
      <c r="Q55" s="33"/>
      <c r="T55" s="14"/>
      <c r="U55" s="25">
        <f t="shared" si="0"/>
        <v>66.666666666666671</v>
      </c>
      <c r="V55" s="25">
        <f t="shared" si="1"/>
        <v>0</v>
      </c>
      <c r="W55" s="25">
        <f t="shared" si="3"/>
        <v>66.666666666666671</v>
      </c>
      <c r="X55" s="13"/>
      <c r="Y55" s="24">
        <f t="shared" si="2"/>
        <v>541</v>
      </c>
      <c r="Z55" s="25">
        <f t="shared" si="4"/>
        <v>66.666666666666671</v>
      </c>
    </row>
    <row r="56" spans="2:26" x14ac:dyDescent="0.35">
      <c r="B56" s="21" t="s">
        <v>192</v>
      </c>
      <c r="C56" s="3"/>
      <c r="D56" s="3"/>
      <c r="E56" s="33"/>
      <c r="F56" s="22"/>
      <c r="G56" s="3"/>
      <c r="H56" s="33"/>
      <c r="I56" s="22">
        <v>415</v>
      </c>
      <c r="J56" s="3">
        <v>0</v>
      </c>
      <c r="K56" s="14"/>
      <c r="L56" s="3"/>
      <c r="N56" s="33"/>
      <c r="Q56" s="33"/>
      <c r="T56" s="14"/>
      <c r="U56" s="25">
        <f t="shared" si="0"/>
        <v>0</v>
      </c>
      <c r="V56" s="25">
        <f t="shared" si="1"/>
        <v>0</v>
      </c>
      <c r="W56" s="25">
        <f t="shared" si="3"/>
        <v>0</v>
      </c>
      <c r="X56" s="13"/>
      <c r="Y56" s="24">
        <f t="shared" si="2"/>
        <v>138.33333333333334</v>
      </c>
      <c r="Z56" s="25">
        <f t="shared" si="4"/>
        <v>0</v>
      </c>
    </row>
    <row r="57" spans="2:26" x14ac:dyDescent="0.35">
      <c r="B57" s="21" t="s">
        <v>54</v>
      </c>
      <c r="C57" s="22">
        <v>318</v>
      </c>
      <c r="D57" s="3">
        <v>6</v>
      </c>
      <c r="E57" s="33"/>
      <c r="F57" s="22">
        <v>2324</v>
      </c>
      <c r="G57" s="3">
        <v>45</v>
      </c>
      <c r="H57" s="33"/>
      <c r="I57" s="22">
        <v>722</v>
      </c>
      <c r="J57" s="3">
        <v>15</v>
      </c>
      <c r="K57" s="14"/>
      <c r="L57" s="3"/>
      <c r="N57" s="33"/>
      <c r="Q57" s="33"/>
      <c r="T57" s="14"/>
      <c r="U57" s="25">
        <f t="shared" si="0"/>
        <v>22</v>
      </c>
      <c r="V57" s="25">
        <f t="shared" si="1"/>
        <v>0</v>
      </c>
      <c r="W57" s="25">
        <f t="shared" si="3"/>
        <v>22</v>
      </c>
      <c r="X57" s="13"/>
      <c r="Y57" s="24">
        <f t="shared" si="2"/>
        <v>1121.3333333333333</v>
      </c>
      <c r="Z57" s="25">
        <f t="shared" si="4"/>
        <v>22</v>
      </c>
    </row>
    <row r="58" spans="2:26" x14ac:dyDescent="0.35">
      <c r="B58" s="21" t="s">
        <v>55</v>
      </c>
      <c r="C58" s="22">
        <v>23029</v>
      </c>
      <c r="D58" s="3">
        <v>306</v>
      </c>
      <c r="E58" s="33"/>
      <c r="F58" s="22">
        <v>11760</v>
      </c>
      <c r="G58" s="3">
        <v>209</v>
      </c>
      <c r="H58" s="33"/>
      <c r="I58" s="22">
        <v>39857</v>
      </c>
      <c r="J58" s="26">
        <v>2188</v>
      </c>
      <c r="K58" s="14"/>
      <c r="L58" s="22">
        <v>505373</v>
      </c>
      <c r="M58" s="26">
        <v>45676</v>
      </c>
      <c r="N58" s="33"/>
      <c r="O58" s="22">
        <v>417054</v>
      </c>
      <c r="P58" s="26">
        <v>35193</v>
      </c>
      <c r="Q58" s="33"/>
      <c r="R58" s="22">
        <v>88884</v>
      </c>
      <c r="S58" s="26">
        <v>6213</v>
      </c>
      <c r="T58" s="14"/>
      <c r="U58" s="25">
        <f t="shared" si="0"/>
        <v>901</v>
      </c>
      <c r="V58" s="25">
        <f t="shared" si="1"/>
        <v>29027.333333333332</v>
      </c>
      <c r="W58" s="25">
        <f t="shared" si="3"/>
        <v>-28126.333333333332</v>
      </c>
      <c r="X58" s="13"/>
      <c r="Y58" s="24">
        <f t="shared" si="2"/>
        <v>361985.66666666669</v>
      </c>
      <c r="Z58" s="25">
        <f t="shared" si="4"/>
        <v>29928.333333333332</v>
      </c>
    </row>
    <row r="59" spans="2:26" x14ac:dyDescent="0.35">
      <c r="B59" s="21" t="s">
        <v>56</v>
      </c>
      <c r="C59" s="22">
        <v>516069</v>
      </c>
      <c r="D59" s="26">
        <v>189900</v>
      </c>
      <c r="E59" s="33"/>
      <c r="F59" s="22">
        <v>396369</v>
      </c>
      <c r="G59" s="26">
        <v>106295</v>
      </c>
      <c r="H59" s="33"/>
      <c r="I59" s="22">
        <v>363645</v>
      </c>
      <c r="J59" s="26">
        <v>223708</v>
      </c>
      <c r="K59" s="14"/>
      <c r="L59" s="22">
        <v>307373</v>
      </c>
      <c r="M59" s="26">
        <v>10202</v>
      </c>
      <c r="N59" s="33"/>
      <c r="O59" s="22">
        <v>81131</v>
      </c>
      <c r="P59" s="26">
        <v>3224</v>
      </c>
      <c r="Q59" s="33"/>
      <c r="R59" s="22">
        <v>55573</v>
      </c>
      <c r="S59" s="26">
        <v>2667</v>
      </c>
      <c r="T59" s="14"/>
      <c r="U59" s="25">
        <f t="shared" si="0"/>
        <v>173301</v>
      </c>
      <c r="V59" s="25">
        <f t="shared" si="1"/>
        <v>5364.333333333333</v>
      </c>
      <c r="W59" s="25">
        <f t="shared" si="3"/>
        <v>167936.66666666666</v>
      </c>
      <c r="X59" s="13"/>
      <c r="Y59" s="24">
        <f t="shared" si="2"/>
        <v>573386.66666666663</v>
      </c>
      <c r="Z59" s="25">
        <f t="shared" si="4"/>
        <v>178665.33333333334</v>
      </c>
    </row>
    <row r="60" spans="2:26" x14ac:dyDescent="0.35">
      <c r="B60" s="21" t="s">
        <v>57</v>
      </c>
      <c r="C60" s="3"/>
      <c r="D60" s="3"/>
      <c r="E60" s="33"/>
      <c r="F60" s="22">
        <v>40</v>
      </c>
      <c r="G60" s="3">
        <v>3</v>
      </c>
      <c r="H60" s="33"/>
      <c r="I60" s="22">
        <v>61</v>
      </c>
      <c r="J60" s="3">
        <v>0</v>
      </c>
      <c r="K60" s="14"/>
      <c r="N60" s="33"/>
      <c r="O60" s="3"/>
      <c r="P60" s="3"/>
      <c r="Q60" s="33"/>
      <c r="R60" s="3"/>
      <c r="S60" s="3"/>
      <c r="T60" s="14"/>
      <c r="U60" s="25">
        <f t="shared" si="0"/>
        <v>1</v>
      </c>
      <c r="V60" s="25">
        <f t="shared" si="1"/>
        <v>0</v>
      </c>
      <c r="W60" s="25">
        <f t="shared" si="3"/>
        <v>1</v>
      </c>
      <c r="X60" s="13"/>
      <c r="Y60" s="24">
        <f t="shared" si="2"/>
        <v>33.666666666666664</v>
      </c>
      <c r="Z60" s="25">
        <f t="shared" si="4"/>
        <v>1</v>
      </c>
    </row>
    <row r="61" spans="2:26" x14ac:dyDescent="0.35">
      <c r="B61" s="21" t="s">
        <v>193</v>
      </c>
      <c r="C61" s="22">
        <v>338</v>
      </c>
      <c r="D61" s="3">
        <v>4</v>
      </c>
      <c r="E61" s="33"/>
      <c r="F61" s="22">
        <v>2796</v>
      </c>
      <c r="G61" s="3">
        <v>8</v>
      </c>
      <c r="H61" s="33"/>
      <c r="K61" s="14"/>
      <c r="L61" s="3"/>
      <c r="N61" s="33"/>
      <c r="O61" s="3"/>
      <c r="P61" s="3"/>
      <c r="Q61" s="33"/>
      <c r="R61" s="3"/>
      <c r="S61" s="3"/>
      <c r="T61" s="14"/>
      <c r="U61" s="25">
        <f t="shared" si="0"/>
        <v>4</v>
      </c>
      <c r="V61" s="25">
        <f t="shared" si="1"/>
        <v>0</v>
      </c>
      <c r="W61" s="25">
        <f t="shared" si="3"/>
        <v>4</v>
      </c>
      <c r="X61" s="13"/>
      <c r="Y61" s="24">
        <f t="shared" si="2"/>
        <v>1044.6666666666667</v>
      </c>
      <c r="Z61" s="25">
        <f t="shared" si="4"/>
        <v>4</v>
      </c>
    </row>
    <row r="62" spans="2:26" x14ac:dyDescent="0.35">
      <c r="B62" s="21" t="s">
        <v>194</v>
      </c>
      <c r="C62" s="22"/>
      <c r="D62" s="3"/>
      <c r="E62" s="33"/>
      <c r="F62" s="22"/>
      <c r="G62" s="3"/>
      <c r="H62" s="33"/>
      <c r="I62" s="22">
        <v>233</v>
      </c>
      <c r="J62" s="3">
        <v>1</v>
      </c>
      <c r="K62" s="14"/>
      <c r="L62" s="3"/>
      <c r="N62" s="33"/>
      <c r="O62" s="3"/>
      <c r="P62" s="3"/>
      <c r="Q62" s="33"/>
      <c r="R62" s="3"/>
      <c r="S62" s="3"/>
      <c r="T62" s="14"/>
      <c r="U62" s="25">
        <f t="shared" si="0"/>
        <v>0.33333333333333331</v>
      </c>
      <c r="V62" s="25">
        <f t="shared" si="1"/>
        <v>0</v>
      </c>
      <c r="W62" s="25">
        <f t="shared" si="3"/>
        <v>0.33333333333333331</v>
      </c>
      <c r="X62" s="13"/>
      <c r="Y62" s="24">
        <f t="shared" si="2"/>
        <v>77.666666666666671</v>
      </c>
      <c r="Z62" s="25">
        <f t="shared" si="4"/>
        <v>0.33333333333333331</v>
      </c>
    </row>
    <row r="63" spans="2:26" x14ac:dyDescent="0.35">
      <c r="B63" s="21" t="s">
        <v>58</v>
      </c>
      <c r="C63" s="3"/>
      <c r="D63" s="3"/>
      <c r="E63" s="33"/>
      <c r="H63" s="33"/>
      <c r="K63" s="14"/>
      <c r="L63" s="3"/>
      <c r="N63" s="33"/>
      <c r="O63" s="3"/>
      <c r="P63" s="3"/>
      <c r="Q63" s="33"/>
      <c r="R63" s="3"/>
      <c r="S63" s="3"/>
      <c r="T63" s="14"/>
      <c r="U63" s="25">
        <f t="shared" si="0"/>
        <v>0</v>
      </c>
      <c r="V63" s="25">
        <f t="shared" si="1"/>
        <v>0</v>
      </c>
      <c r="W63" s="25">
        <f t="shared" si="3"/>
        <v>0</v>
      </c>
      <c r="X63" s="13"/>
      <c r="Y63" s="24">
        <f t="shared" si="2"/>
        <v>0</v>
      </c>
      <c r="Z63" s="25">
        <f t="shared" si="4"/>
        <v>0</v>
      </c>
    </row>
    <row r="64" spans="2:26" x14ac:dyDescent="0.35">
      <c r="B64" s="21" t="s">
        <v>59</v>
      </c>
      <c r="C64" s="22">
        <v>1094000</v>
      </c>
      <c r="D64" s="26">
        <v>85224</v>
      </c>
      <c r="E64" s="33"/>
      <c r="F64" s="22">
        <v>525000</v>
      </c>
      <c r="G64" s="26">
        <v>19928</v>
      </c>
      <c r="H64" s="33"/>
      <c r="I64" s="22">
        <v>494000</v>
      </c>
      <c r="J64" s="26">
        <v>32183</v>
      </c>
      <c r="K64" s="14"/>
      <c r="L64" s="22">
        <v>2287000</v>
      </c>
      <c r="M64" s="26">
        <v>43376</v>
      </c>
      <c r="N64" s="33"/>
      <c r="O64" s="22">
        <v>3616000</v>
      </c>
      <c r="P64" s="26">
        <v>113439</v>
      </c>
      <c r="Q64" s="33"/>
      <c r="R64" s="22">
        <v>3653000</v>
      </c>
      <c r="S64" s="26">
        <v>122071</v>
      </c>
      <c r="T64" s="14"/>
      <c r="U64" s="25">
        <f t="shared" si="0"/>
        <v>45778.333333333336</v>
      </c>
      <c r="V64" s="25">
        <f t="shared" si="1"/>
        <v>92962</v>
      </c>
      <c r="W64" s="25">
        <f t="shared" si="3"/>
        <v>-47183.666666666664</v>
      </c>
      <c r="X64" s="13"/>
      <c r="Y64" s="24">
        <f t="shared" si="2"/>
        <v>3889666.6666666665</v>
      </c>
      <c r="Z64" s="25">
        <f t="shared" si="4"/>
        <v>138740.33333333334</v>
      </c>
    </row>
    <row r="65" spans="2:26" x14ac:dyDescent="0.35">
      <c r="B65" s="21" t="s">
        <v>60</v>
      </c>
      <c r="C65" s="22">
        <v>25340</v>
      </c>
      <c r="D65" s="26">
        <v>1845</v>
      </c>
      <c r="E65" s="33"/>
      <c r="F65" s="22">
        <v>148395</v>
      </c>
      <c r="G65" s="26">
        <v>11771</v>
      </c>
      <c r="H65" s="33"/>
      <c r="I65" s="22">
        <v>150000</v>
      </c>
      <c r="J65" s="26">
        <v>11744</v>
      </c>
      <c r="K65" s="14"/>
      <c r="L65" s="3"/>
      <c r="N65" s="33"/>
      <c r="Q65" s="33"/>
      <c r="R65" s="22">
        <v>450</v>
      </c>
      <c r="S65" s="3">
        <v>64</v>
      </c>
      <c r="T65" s="14"/>
      <c r="U65" s="25">
        <f t="shared" si="0"/>
        <v>8453.3333333333339</v>
      </c>
      <c r="V65" s="25">
        <f t="shared" si="1"/>
        <v>21.333333333333332</v>
      </c>
      <c r="W65" s="25">
        <f t="shared" si="3"/>
        <v>8432</v>
      </c>
      <c r="X65" s="13"/>
      <c r="Y65" s="24">
        <f t="shared" si="2"/>
        <v>108061.66666666667</v>
      </c>
      <c r="Z65" s="25">
        <f t="shared" si="4"/>
        <v>8474.6666666666679</v>
      </c>
    </row>
    <row r="66" spans="2:26" x14ac:dyDescent="0.35">
      <c r="B66" s="21" t="s">
        <v>61</v>
      </c>
      <c r="C66" s="22">
        <v>11194</v>
      </c>
      <c r="D66" s="3">
        <v>338</v>
      </c>
      <c r="E66" s="33"/>
      <c r="F66" s="22">
        <v>10168</v>
      </c>
      <c r="G66" s="26">
        <v>2633</v>
      </c>
      <c r="H66" s="33"/>
      <c r="I66" s="22">
        <v>20944</v>
      </c>
      <c r="J66" s="3">
        <v>668</v>
      </c>
      <c r="K66" s="14"/>
      <c r="L66" s="3"/>
      <c r="N66" s="33"/>
      <c r="Q66" s="33"/>
      <c r="R66" s="3"/>
      <c r="S66" s="3"/>
      <c r="T66" s="14"/>
      <c r="U66" s="25">
        <f t="shared" si="0"/>
        <v>1213</v>
      </c>
      <c r="V66" s="25">
        <f t="shared" si="1"/>
        <v>0</v>
      </c>
      <c r="W66" s="25">
        <f t="shared" si="3"/>
        <v>1213</v>
      </c>
      <c r="X66" s="13"/>
      <c r="Y66" s="24">
        <f t="shared" si="2"/>
        <v>14102</v>
      </c>
      <c r="Z66" s="25">
        <f t="shared" si="4"/>
        <v>1213</v>
      </c>
    </row>
    <row r="67" spans="2:26" x14ac:dyDescent="0.35">
      <c r="B67" s="21" t="s">
        <v>195</v>
      </c>
      <c r="C67" s="22"/>
      <c r="D67" s="3"/>
      <c r="E67" s="33"/>
      <c r="F67" s="22"/>
      <c r="G67" s="26"/>
      <c r="H67" s="33"/>
      <c r="I67" s="22">
        <v>4978</v>
      </c>
      <c r="J67" s="3">
        <v>45</v>
      </c>
      <c r="K67" s="14"/>
      <c r="L67" s="3"/>
      <c r="M67" s="22"/>
      <c r="N67" s="33"/>
      <c r="O67" s="3"/>
      <c r="P67" s="3"/>
      <c r="Q67" s="33"/>
      <c r="R67" s="3"/>
      <c r="S67" s="3"/>
      <c r="T67" s="14"/>
      <c r="U67" s="25">
        <f t="shared" si="0"/>
        <v>15</v>
      </c>
      <c r="V67" s="25">
        <f t="shared" si="1"/>
        <v>0</v>
      </c>
      <c r="W67" s="25">
        <f t="shared" si="3"/>
        <v>15</v>
      </c>
      <c r="X67" s="13"/>
      <c r="Y67" s="24">
        <f t="shared" si="2"/>
        <v>1659.3333333333333</v>
      </c>
      <c r="Z67" s="25">
        <f t="shared" si="4"/>
        <v>15</v>
      </c>
    </row>
    <row r="68" spans="2:26" x14ac:dyDescent="0.35">
      <c r="B68" s="21" t="s">
        <v>196</v>
      </c>
      <c r="E68" s="33"/>
      <c r="F68" s="22">
        <v>136</v>
      </c>
      <c r="G68" s="3">
        <v>5</v>
      </c>
      <c r="H68" s="33"/>
      <c r="K68" s="14"/>
      <c r="N68" s="33"/>
      <c r="O68" s="3"/>
      <c r="P68" s="3"/>
      <c r="Q68" s="33"/>
      <c r="R68" s="3"/>
      <c r="S68" s="3"/>
      <c r="T68" s="14"/>
      <c r="U68" s="25">
        <f t="shared" si="0"/>
        <v>1.6666666666666667</v>
      </c>
      <c r="V68" s="25">
        <f t="shared" si="1"/>
        <v>0</v>
      </c>
      <c r="W68" s="25">
        <f t="shared" si="3"/>
        <v>1.6666666666666667</v>
      </c>
      <c r="X68" s="13"/>
      <c r="Y68" s="24">
        <f t="shared" si="2"/>
        <v>45.333333333333336</v>
      </c>
      <c r="Z68" s="25">
        <f t="shared" si="4"/>
        <v>1.6666666666666667</v>
      </c>
    </row>
    <row r="69" spans="2:26" x14ac:dyDescent="0.35">
      <c r="B69" s="21" t="s">
        <v>62</v>
      </c>
      <c r="C69" s="22">
        <v>13488</v>
      </c>
      <c r="D69" s="3">
        <v>644</v>
      </c>
      <c r="E69" s="33"/>
      <c r="F69" s="22">
        <v>19404</v>
      </c>
      <c r="G69" s="3">
        <v>952</v>
      </c>
      <c r="H69" s="33"/>
      <c r="I69" s="22">
        <v>170109</v>
      </c>
      <c r="J69" s="26">
        <v>8277</v>
      </c>
      <c r="K69" s="14"/>
      <c r="N69" s="33"/>
      <c r="O69" s="22">
        <v>829</v>
      </c>
      <c r="P69" s="3">
        <v>276</v>
      </c>
      <c r="Q69" s="33"/>
      <c r="R69" s="3"/>
      <c r="S69" s="3"/>
      <c r="T69" s="14"/>
      <c r="U69" s="25">
        <f t="shared" si="0"/>
        <v>3291</v>
      </c>
      <c r="V69" s="25">
        <f t="shared" si="1"/>
        <v>92</v>
      </c>
      <c r="W69" s="25">
        <f t="shared" si="3"/>
        <v>3199</v>
      </c>
      <c r="X69" s="13"/>
      <c r="Y69" s="24">
        <f t="shared" si="2"/>
        <v>67943.333333333328</v>
      </c>
      <c r="Z69" s="25">
        <f t="shared" si="4"/>
        <v>3383</v>
      </c>
    </row>
    <row r="70" spans="2:26" x14ac:dyDescent="0.35">
      <c r="B70" s="21" t="s">
        <v>63</v>
      </c>
      <c r="C70" s="22">
        <v>94461</v>
      </c>
      <c r="D70" s="26">
        <v>40258</v>
      </c>
      <c r="E70" s="33"/>
      <c r="F70" s="22">
        <v>242033</v>
      </c>
      <c r="G70" s="26">
        <v>60023</v>
      </c>
      <c r="H70" s="33"/>
      <c r="I70" s="22">
        <v>303890</v>
      </c>
      <c r="J70" s="26">
        <v>62214</v>
      </c>
      <c r="K70" s="14"/>
      <c r="N70" s="33"/>
      <c r="O70" s="3"/>
      <c r="P70" s="3"/>
      <c r="Q70" s="33"/>
      <c r="R70" s="3"/>
      <c r="S70" s="3"/>
      <c r="T70" s="14"/>
      <c r="U70" s="25">
        <f t="shared" si="0"/>
        <v>54165</v>
      </c>
      <c r="V70" s="25">
        <f t="shared" si="1"/>
        <v>0</v>
      </c>
      <c r="W70" s="25">
        <f t="shared" si="3"/>
        <v>54165</v>
      </c>
      <c r="X70" s="13"/>
      <c r="Y70" s="24">
        <f t="shared" si="2"/>
        <v>213461.33333333334</v>
      </c>
      <c r="Z70" s="25">
        <f t="shared" si="4"/>
        <v>54165</v>
      </c>
    </row>
    <row r="71" spans="2:26" x14ac:dyDescent="0.35">
      <c r="B71" s="21" t="s">
        <v>64</v>
      </c>
      <c r="C71" s="22">
        <v>15451</v>
      </c>
      <c r="D71" s="3">
        <v>124</v>
      </c>
      <c r="E71" s="33"/>
      <c r="H71" s="33"/>
      <c r="I71" s="22">
        <v>4223</v>
      </c>
      <c r="J71" s="3">
        <v>401</v>
      </c>
      <c r="K71" s="14"/>
      <c r="N71" s="33"/>
      <c r="O71" s="3"/>
      <c r="P71" s="3"/>
      <c r="Q71" s="33"/>
      <c r="T71" s="14"/>
      <c r="U71" s="25">
        <f t="shared" si="0"/>
        <v>175</v>
      </c>
      <c r="V71" s="25">
        <f t="shared" si="1"/>
        <v>0</v>
      </c>
      <c r="W71" s="25">
        <f t="shared" si="3"/>
        <v>175</v>
      </c>
      <c r="X71" s="13"/>
      <c r="Y71" s="24">
        <f t="shared" si="2"/>
        <v>6558</v>
      </c>
      <c r="Z71" s="25">
        <f t="shared" si="4"/>
        <v>175</v>
      </c>
    </row>
    <row r="72" spans="2:26" x14ac:dyDescent="0.35">
      <c r="B72" s="21" t="s">
        <v>65</v>
      </c>
      <c r="C72" s="22">
        <v>826297</v>
      </c>
      <c r="D72" s="26">
        <v>54953</v>
      </c>
      <c r="E72" s="33"/>
      <c r="F72" s="22">
        <v>3999</v>
      </c>
      <c r="G72" s="3">
        <v>79</v>
      </c>
      <c r="H72" s="33"/>
      <c r="I72" s="22">
        <v>578086</v>
      </c>
      <c r="J72" s="26">
        <v>41679</v>
      </c>
      <c r="K72" s="14"/>
      <c r="L72" s="22">
        <v>994</v>
      </c>
      <c r="M72" s="3">
        <v>36</v>
      </c>
      <c r="N72" s="33"/>
      <c r="O72" s="22">
        <v>8199</v>
      </c>
      <c r="P72" s="3">
        <v>75</v>
      </c>
      <c r="Q72" s="33"/>
      <c r="R72" s="22">
        <v>386173</v>
      </c>
      <c r="S72" s="26">
        <v>31327</v>
      </c>
      <c r="T72" s="14"/>
      <c r="U72" s="25">
        <f t="shared" si="0"/>
        <v>32237</v>
      </c>
      <c r="V72" s="25">
        <f t="shared" si="1"/>
        <v>10479.333333333334</v>
      </c>
      <c r="W72" s="25">
        <f t="shared" si="3"/>
        <v>21757.666666666664</v>
      </c>
      <c r="X72" s="13"/>
      <c r="Y72" s="24">
        <f t="shared" si="2"/>
        <v>601249.33333333337</v>
      </c>
      <c r="Z72" s="25">
        <f t="shared" si="4"/>
        <v>42716.333333333336</v>
      </c>
    </row>
    <row r="73" spans="2:26" x14ac:dyDescent="0.35">
      <c r="B73" s="21" t="s">
        <v>66</v>
      </c>
      <c r="C73" s="22">
        <v>82000</v>
      </c>
      <c r="D73" s="26">
        <v>3300</v>
      </c>
      <c r="E73" s="33"/>
      <c r="F73" s="22">
        <v>111000</v>
      </c>
      <c r="G73" s="26">
        <v>4293</v>
      </c>
      <c r="H73" s="33"/>
      <c r="I73" s="22">
        <v>125000</v>
      </c>
      <c r="J73" s="26">
        <v>4800</v>
      </c>
      <c r="K73" s="14"/>
      <c r="N73" s="33"/>
      <c r="O73" s="3"/>
      <c r="P73" s="3"/>
      <c r="Q73" s="33"/>
      <c r="R73" s="3"/>
      <c r="T73" s="14"/>
      <c r="U73" s="25">
        <f t="shared" ref="U73:U136" si="5">(D73+G73+J73)/3</f>
        <v>4131</v>
      </c>
      <c r="V73" s="25">
        <f t="shared" ref="V73:V136" si="6">(M73+P73+S73)/3</f>
        <v>0</v>
      </c>
      <c r="W73" s="25">
        <f t="shared" si="3"/>
        <v>4131</v>
      </c>
      <c r="X73" s="13"/>
      <c r="Y73" s="24">
        <f t="shared" ref="Y73:Y136" si="7">(C73+F73+I73+L73+O73+R73)/3</f>
        <v>106000</v>
      </c>
      <c r="Z73" s="25">
        <f t="shared" si="4"/>
        <v>4131</v>
      </c>
    </row>
    <row r="74" spans="2:26" x14ac:dyDescent="0.35">
      <c r="B74" s="21" t="s">
        <v>67</v>
      </c>
      <c r="C74" s="22">
        <v>698</v>
      </c>
      <c r="D74" s="3">
        <v>0</v>
      </c>
      <c r="E74" s="33"/>
      <c r="H74" s="33"/>
      <c r="I74" s="22">
        <v>2974</v>
      </c>
      <c r="J74" s="3">
        <v>28</v>
      </c>
      <c r="K74" s="14"/>
      <c r="N74" s="33"/>
      <c r="O74" s="3"/>
      <c r="P74" s="3"/>
      <c r="Q74" s="33"/>
      <c r="R74" s="3"/>
      <c r="T74" s="14"/>
      <c r="U74" s="25">
        <f t="shared" si="5"/>
        <v>9.3333333333333339</v>
      </c>
      <c r="V74" s="25">
        <f t="shared" si="6"/>
        <v>0</v>
      </c>
      <c r="W74" s="25">
        <f t="shared" ref="W74:W137" si="8">U74-V74</f>
        <v>9.3333333333333339</v>
      </c>
      <c r="X74" s="13"/>
      <c r="Y74" s="24">
        <f t="shared" si="7"/>
        <v>1224</v>
      </c>
      <c r="Z74" s="25">
        <f t="shared" ref="Z74:Z137" si="9">U74+V74</f>
        <v>9.3333333333333339</v>
      </c>
    </row>
    <row r="75" spans="2:26" x14ac:dyDescent="0.35">
      <c r="B75" s="21" t="s">
        <v>68</v>
      </c>
      <c r="C75" s="22">
        <v>2088694</v>
      </c>
      <c r="D75" s="26">
        <v>160591</v>
      </c>
      <c r="E75" s="33"/>
      <c r="F75" s="22">
        <v>1371909</v>
      </c>
      <c r="G75" s="26">
        <v>62305</v>
      </c>
      <c r="H75" s="33"/>
      <c r="I75" s="22">
        <v>3583390</v>
      </c>
      <c r="J75" s="26">
        <v>255411</v>
      </c>
      <c r="K75" s="14"/>
      <c r="L75" s="22">
        <v>131299</v>
      </c>
      <c r="M75" s="26">
        <v>17162</v>
      </c>
      <c r="N75" s="33"/>
      <c r="O75" s="22">
        <v>1276670</v>
      </c>
      <c r="P75" s="26">
        <v>100879</v>
      </c>
      <c r="Q75" s="33"/>
      <c r="R75" s="22">
        <v>163256</v>
      </c>
      <c r="S75" s="26">
        <v>13294</v>
      </c>
      <c r="T75" s="14"/>
      <c r="U75" s="25">
        <f t="shared" si="5"/>
        <v>159435.66666666666</v>
      </c>
      <c r="V75" s="25">
        <f t="shared" si="6"/>
        <v>43778.333333333336</v>
      </c>
      <c r="W75" s="25">
        <f t="shared" si="8"/>
        <v>115657.33333333331</v>
      </c>
      <c r="X75" s="13"/>
      <c r="Y75" s="24">
        <f t="shared" si="7"/>
        <v>2871739.3333333335</v>
      </c>
      <c r="Z75" s="25">
        <f t="shared" si="9"/>
        <v>203214</v>
      </c>
    </row>
    <row r="76" spans="2:26" x14ac:dyDescent="0.35">
      <c r="B76" s="21" t="s">
        <v>69</v>
      </c>
      <c r="C76" s="22">
        <v>35402</v>
      </c>
      <c r="D76" s="26">
        <v>10303</v>
      </c>
      <c r="E76" s="33"/>
      <c r="F76" s="22">
        <v>152641</v>
      </c>
      <c r="G76" s="26">
        <v>7791</v>
      </c>
      <c r="H76" s="33"/>
      <c r="I76" s="22">
        <v>167838</v>
      </c>
      <c r="J76" s="26">
        <v>9928</v>
      </c>
      <c r="K76" s="14"/>
      <c r="L76" s="22">
        <v>6385</v>
      </c>
      <c r="M76" s="3">
        <v>25</v>
      </c>
      <c r="N76" s="33"/>
      <c r="O76" s="22">
        <v>10766</v>
      </c>
      <c r="P76" s="26">
        <v>1980</v>
      </c>
      <c r="Q76" s="33"/>
      <c r="R76" s="22">
        <v>5028</v>
      </c>
      <c r="S76" s="26">
        <v>7366</v>
      </c>
      <c r="T76" s="14"/>
      <c r="U76" s="25">
        <f t="shared" si="5"/>
        <v>9340.6666666666661</v>
      </c>
      <c r="V76" s="25">
        <f t="shared" si="6"/>
        <v>3123.6666666666665</v>
      </c>
      <c r="W76" s="25">
        <f t="shared" si="8"/>
        <v>6217</v>
      </c>
      <c r="X76" s="13"/>
      <c r="Y76" s="24">
        <f t="shared" si="7"/>
        <v>126020</v>
      </c>
      <c r="Z76" s="25">
        <f t="shared" si="9"/>
        <v>12464.333333333332</v>
      </c>
    </row>
    <row r="77" spans="2:26" x14ac:dyDescent="0.35">
      <c r="B77" s="21" t="s">
        <v>162</v>
      </c>
      <c r="C77" s="3"/>
      <c r="D77" s="3"/>
      <c r="E77" s="33"/>
      <c r="H77" s="33"/>
      <c r="K77" s="14"/>
      <c r="N77" s="33"/>
      <c r="O77" s="3"/>
      <c r="P77" s="3"/>
      <c r="Q77" s="33"/>
      <c r="T77" s="14"/>
      <c r="U77" s="25">
        <f t="shared" si="5"/>
        <v>0</v>
      </c>
      <c r="V77" s="25">
        <f t="shared" si="6"/>
        <v>0</v>
      </c>
      <c r="W77" s="25">
        <f t="shared" si="8"/>
        <v>0</v>
      </c>
      <c r="X77" s="13"/>
      <c r="Y77" s="24">
        <f t="shared" si="7"/>
        <v>0</v>
      </c>
      <c r="Z77" s="25">
        <f t="shared" si="9"/>
        <v>0</v>
      </c>
    </row>
    <row r="78" spans="2:26" x14ac:dyDescent="0.35">
      <c r="B78" s="21" t="s">
        <v>70</v>
      </c>
      <c r="C78" s="22">
        <v>23926</v>
      </c>
      <c r="D78" s="26">
        <v>1019</v>
      </c>
      <c r="E78" s="33"/>
      <c r="F78" s="22">
        <v>7049</v>
      </c>
      <c r="G78" s="3">
        <v>997</v>
      </c>
      <c r="H78" s="33"/>
      <c r="I78" s="22">
        <v>20108</v>
      </c>
      <c r="J78" s="26">
        <v>1182</v>
      </c>
      <c r="K78" s="14"/>
      <c r="L78" s="22">
        <v>4658</v>
      </c>
      <c r="M78" s="3">
        <v>425</v>
      </c>
      <c r="N78" s="33"/>
      <c r="O78" s="3"/>
      <c r="P78" s="3"/>
      <c r="Q78" s="33"/>
      <c r="R78" s="22">
        <v>9621</v>
      </c>
      <c r="S78" s="3">
        <v>3</v>
      </c>
      <c r="T78" s="14"/>
      <c r="U78" s="25">
        <f t="shared" si="5"/>
        <v>1066</v>
      </c>
      <c r="V78" s="25">
        <f t="shared" si="6"/>
        <v>142.66666666666666</v>
      </c>
      <c r="W78" s="25">
        <f t="shared" si="8"/>
        <v>923.33333333333337</v>
      </c>
      <c r="X78" s="13"/>
      <c r="Y78" s="24">
        <f t="shared" si="7"/>
        <v>21787.333333333332</v>
      </c>
      <c r="Z78" s="25">
        <f t="shared" si="9"/>
        <v>1208.6666666666667</v>
      </c>
    </row>
    <row r="79" spans="2:26" x14ac:dyDescent="0.35">
      <c r="B79" s="21" t="s">
        <v>71</v>
      </c>
      <c r="C79" s="22">
        <v>296000</v>
      </c>
      <c r="D79" s="34">
        <v>15000</v>
      </c>
      <c r="E79" s="33"/>
      <c r="F79" s="22">
        <v>362000</v>
      </c>
      <c r="G79" s="34">
        <v>18000</v>
      </c>
      <c r="H79" s="33"/>
      <c r="I79" s="22">
        <v>137000</v>
      </c>
      <c r="J79" s="34">
        <v>6000</v>
      </c>
      <c r="K79" s="14"/>
      <c r="L79" s="22">
        <v>124000</v>
      </c>
      <c r="M79" s="26">
        <v>14677</v>
      </c>
      <c r="N79" s="33"/>
      <c r="O79" s="3"/>
      <c r="P79" s="3"/>
      <c r="Q79" s="33"/>
      <c r="T79" s="14"/>
      <c r="U79" s="25">
        <f t="shared" si="5"/>
        <v>13000</v>
      </c>
      <c r="V79" s="25">
        <f t="shared" si="6"/>
        <v>4892.333333333333</v>
      </c>
      <c r="W79" s="25">
        <f t="shared" si="8"/>
        <v>8107.666666666667</v>
      </c>
      <c r="X79" s="13"/>
      <c r="Y79" s="24">
        <f t="shared" si="7"/>
        <v>306333.33333333331</v>
      </c>
      <c r="Z79" s="25">
        <f t="shared" si="9"/>
        <v>17892.333333333332</v>
      </c>
    </row>
    <row r="80" spans="2:26" x14ac:dyDescent="0.35">
      <c r="B80" s="21" t="s">
        <v>72</v>
      </c>
      <c r="C80" s="22">
        <v>240932</v>
      </c>
      <c r="D80" s="26">
        <v>13261</v>
      </c>
      <c r="E80" s="33"/>
      <c r="F80" s="22">
        <v>452574</v>
      </c>
      <c r="G80" s="26">
        <v>21756</v>
      </c>
      <c r="H80" s="33"/>
      <c r="I80" s="22">
        <v>171036</v>
      </c>
      <c r="J80" s="26">
        <v>19994</v>
      </c>
      <c r="K80" s="14"/>
      <c r="L80" s="22">
        <v>1126951</v>
      </c>
      <c r="M80" s="26">
        <v>126371</v>
      </c>
      <c r="N80" s="33"/>
      <c r="O80" s="22">
        <v>850789</v>
      </c>
      <c r="P80" s="26">
        <v>84247</v>
      </c>
      <c r="Q80" s="33"/>
      <c r="R80" s="22">
        <v>528276</v>
      </c>
      <c r="S80" s="26">
        <v>89228</v>
      </c>
      <c r="T80" s="14"/>
      <c r="U80" s="25">
        <f t="shared" si="5"/>
        <v>18337</v>
      </c>
      <c r="V80" s="25">
        <f t="shared" si="6"/>
        <v>99948.666666666672</v>
      </c>
      <c r="W80" s="25">
        <f t="shared" si="8"/>
        <v>-81611.666666666672</v>
      </c>
      <c r="X80" s="13"/>
      <c r="Y80" s="24">
        <f t="shared" si="7"/>
        <v>1123519.3333333333</v>
      </c>
      <c r="Z80" s="25">
        <f t="shared" si="9"/>
        <v>118285.66666666667</v>
      </c>
    </row>
    <row r="81" spans="2:26" x14ac:dyDescent="0.35">
      <c r="B81" s="21" t="s">
        <v>73</v>
      </c>
      <c r="E81" s="33"/>
      <c r="H81" s="33"/>
      <c r="I81" s="22">
        <v>220</v>
      </c>
      <c r="J81" s="3">
        <v>1</v>
      </c>
      <c r="K81" s="14"/>
      <c r="N81" s="33"/>
      <c r="Q81" s="33"/>
      <c r="R81" s="3"/>
      <c r="T81" s="14"/>
      <c r="U81" s="25">
        <f t="shared" si="5"/>
        <v>0.33333333333333331</v>
      </c>
      <c r="V81" s="25">
        <f t="shared" si="6"/>
        <v>0</v>
      </c>
      <c r="W81" s="25">
        <f t="shared" si="8"/>
        <v>0.33333333333333331</v>
      </c>
      <c r="X81" s="13"/>
      <c r="Y81" s="24">
        <f t="shared" si="7"/>
        <v>73.333333333333329</v>
      </c>
      <c r="Z81" s="25">
        <f t="shared" si="9"/>
        <v>0.33333333333333331</v>
      </c>
    </row>
    <row r="82" spans="2:26" x14ac:dyDescent="0.35">
      <c r="B82" s="21" t="s">
        <v>74</v>
      </c>
      <c r="C82" s="22">
        <v>13145</v>
      </c>
      <c r="D82" s="3">
        <v>5</v>
      </c>
      <c r="E82" s="33"/>
      <c r="F82" s="22">
        <v>70377</v>
      </c>
      <c r="G82" s="26">
        <v>3453</v>
      </c>
      <c r="H82" s="33"/>
      <c r="I82" s="22">
        <v>19507</v>
      </c>
      <c r="J82" s="3">
        <v>997</v>
      </c>
      <c r="K82" s="14"/>
      <c r="L82" s="22">
        <v>4419952</v>
      </c>
      <c r="M82" s="26">
        <v>218512</v>
      </c>
      <c r="N82" s="33"/>
      <c r="O82" s="22">
        <v>3271264</v>
      </c>
      <c r="P82" s="26">
        <v>156984</v>
      </c>
      <c r="Q82" s="33"/>
      <c r="R82" s="22">
        <v>2553043</v>
      </c>
      <c r="S82" s="26">
        <v>141568</v>
      </c>
      <c r="T82" s="14"/>
      <c r="U82" s="25">
        <f t="shared" si="5"/>
        <v>1485</v>
      </c>
      <c r="V82" s="25">
        <f t="shared" si="6"/>
        <v>172354.66666666666</v>
      </c>
      <c r="W82" s="25">
        <f t="shared" si="8"/>
        <v>-170869.66666666666</v>
      </c>
      <c r="X82" s="13"/>
      <c r="Y82" s="24">
        <f t="shared" si="7"/>
        <v>3449096</v>
      </c>
      <c r="Z82" s="25">
        <f t="shared" si="9"/>
        <v>173839.66666666666</v>
      </c>
    </row>
    <row r="83" spans="2:26" x14ac:dyDescent="0.35">
      <c r="B83" s="21" t="s">
        <v>163</v>
      </c>
      <c r="C83" s="3"/>
      <c r="D83" s="3"/>
      <c r="E83" s="33"/>
      <c r="H83" s="33"/>
      <c r="I83" s="22">
        <v>1730</v>
      </c>
      <c r="J83" s="3">
        <v>0</v>
      </c>
      <c r="K83" s="14"/>
      <c r="N83" s="33"/>
      <c r="Q83" s="33"/>
      <c r="R83" s="3"/>
      <c r="T83" s="14"/>
      <c r="U83" s="25">
        <f t="shared" si="5"/>
        <v>0</v>
      </c>
      <c r="V83" s="25">
        <f t="shared" si="6"/>
        <v>0</v>
      </c>
      <c r="W83" s="25">
        <f t="shared" si="8"/>
        <v>0</v>
      </c>
      <c r="X83" s="13"/>
      <c r="Y83" s="24">
        <f t="shared" si="7"/>
        <v>576.66666666666663</v>
      </c>
      <c r="Z83" s="25">
        <f t="shared" si="9"/>
        <v>0</v>
      </c>
    </row>
    <row r="84" spans="2:26" x14ac:dyDescent="0.35">
      <c r="B84" s="21" t="s">
        <v>75</v>
      </c>
      <c r="C84" s="3"/>
      <c r="D84" s="3"/>
      <c r="E84" s="33"/>
      <c r="H84" s="33"/>
      <c r="I84" s="22">
        <v>1661</v>
      </c>
      <c r="J84" s="3">
        <v>5</v>
      </c>
      <c r="K84" s="14"/>
      <c r="N84" s="33"/>
      <c r="Q84" s="33"/>
      <c r="R84" s="3"/>
      <c r="T84" s="14"/>
      <c r="U84" s="25">
        <f t="shared" si="5"/>
        <v>1.6666666666666667</v>
      </c>
      <c r="V84" s="25">
        <f t="shared" si="6"/>
        <v>0</v>
      </c>
      <c r="W84" s="25">
        <f t="shared" si="8"/>
        <v>1.6666666666666667</v>
      </c>
      <c r="X84" s="13"/>
      <c r="Y84" s="24">
        <f t="shared" si="7"/>
        <v>553.66666666666663</v>
      </c>
      <c r="Z84" s="25">
        <f t="shared" si="9"/>
        <v>1.6666666666666667</v>
      </c>
    </row>
    <row r="85" spans="2:26" x14ac:dyDescent="0.35">
      <c r="B85" s="21" t="s">
        <v>76</v>
      </c>
      <c r="C85" s="22">
        <v>251813</v>
      </c>
      <c r="D85" s="26">
        <v>10370</v>
      </c>
      <c r="E85" s="33"/>
      <c r="F85" s="22">
        <v>247316</v>
      </c>
      <c r="G85" s="26">
        <v>9769</v>
      </c>
      <c r="H85" s="33"/>
      <c r="I85" s="22">
        <v>258491</v>
      </c>
      <c r="J85" s="26">
        <v>11580</v>
      </c>
      <c r="K85" s="14"/>
      <c r="L85" s="22">
        <v>230133</v>
      </c>
      <c r="M85" s="26">
        <v>7551</v>
      </c>
      <c r="N85" s="33"/>
      <c r="O85" s="22">
        <v>185880</v>
      </c>
      <c r="P85" s="26">
        <v>4208</v>
      </c>
      <c r="Q85" s="33"/>
      <c r="R85" s="22">
        <v>205183</v>
      </c>
      <c r="S85" s="26">
        <v>5799</v>
      </c>
      <c r="T85" s="14"/>
      <c r="U85" s="25">
        <f t="shared" si="5"/>
        <v>10573</v>
      </c>
      <c r="V85" s="25">
        <f t="shared" si="6"/>
        <v>5852.666666666667</v>
      </c>
      <c r="W85" s="25">
        <f t="shared" si="8"/>
        <v>4720.333333333333</v>
      </c>
      <c r="X85" s="13"/>
      <c r="Y85" s="24">
        <f t="shared" si="7"/>
        <v>459605.33333333331</v>
      </c>
      <c r="Z85" s="25">
        <f t="shared" si="9"/>
        <v>16425.666666666668</v>
      </c>
    </row>
    <row r="86" spans="2:26" x14ac:dyDescent="0.35">
      <c r="B86" s="21" t="s">
        <v>77</v>
      </c>
      <c r="C86" s="22">
        <v>4851265</v>
      </c>
      <c r="D86" s="26">
        <v>13738</v>
      </c>
      <c r="E86" s="33"/>
      <c r="F86" s="22">
        <v>4806118</v>
      </c>
      <c r="G86" s="26">
        <v>12789</v>
      </c>
      <c r="H86" s="33"/>
      <c r="I86" s="22">
        <v>1668162</v>
      </c>
      <c r="J86" s="26">
        <v>13113</v>
      </c>
      <c r="K86" s="14"/>
      <c r="L86" s="22">
        <v>688</v>
      </c>
      <c r="M86" s="3">
        <v>4</v>
      </c>
      <c r="N86" s="33"/>
      <c r="O86" s="22">
        <v>6850</v>
      </c>
      <c r="P86" s="3">
        <v>30</v>
      </c>
      <c r="Q86" s="33"/>
      <c r="R86" s="22">
        <v>3214</v>
      </c>
      <c r="S86" s="3">
        <v>7</v>
      </c>
      <c r="T86" s="14"/>
      <c r="U86" s="25">
        <f t="shared" si="5"/>
        <v>13213.333333333334</v>
      </c>
      <c r="V86" s="25">
        <f t="shared" si="6"/>
        <v>13.666666666666666</v>
      </c>
      <c r="W86" s="25">
        <f t="shared" si="8"/>
        <v>13199.666666666668</v>
      </c>
      <c r="X86" s="13"/>
      <c r="Y86" s="24">
        <f t="shared" si="7"/>
        <v>3778765.6666666665</v>
      </c>
      <c r="Z86" s="25">
        <f t="shared" si="9"/>
        <v>13227</v>
      </c>
    </row>
    <row r="87" spans="2:26" x14ac:dyDescent="0.35">
      <c r="B87" s="21" t="s">
        <v>78</v>
      </c>
      <c r="C87" s="22">
        <v>25</v>
      </c>
      <c r="D87" s="3">
        <v>7</v>
      </c>
      <c r="E87" s="33"/>
      <c r="F87" s="22">
        <v>2615</v>
      </c>
      <c r="G87" s="3">
        <v>3</v>
      </c>
      <c r="H87" s="33"/>
      <c r="K87" s="14"/>
      <c r="N87" s="33"/>
      <c r="Q87" s="33"/>
      <c r="T87" s="14"/>
      <c r="U87" s="25">
        <f t="shared" si="5"/>
        <v>3.3333333333333335</v>
      </c>
      <c r="V87" s="25">
        <f t="shared" si="6"/>
        <v>0</v>
      </c>
      <c r="W87" s="25">
        <f t="shared" si="8"/>
        <v>3.3333333333333335</v>
      </c>
      <c r="X87" s="13"/>
      <c r="Y87" s="24">
        <f t="shared" si="7"/>
        <v>880</v>
      </c>
      <c r="Z87" s="25">
        <f t="shared" si="9"/>
        <v>3.3333333333333335</v>
      </c>
    </row>
    <row r="88" spans="2:26" x14ac:dyDescent="0.35">
      <c r="B88" s="21" t="s">
        <v>79</v>
      </c>
      <c r="C88" s="22">
        <v>228</v>
      </c>
      <c r="D88" s="3">
        <v>1</v>
      </c>
      <c r="E88" s="33"/>
      <c r="F88" s="22">
        <v>587</v>
      </c>
      <c r="G88" s="3">
        <v>55</v>
      </c>
      <c r="H88" s="33"/>
      <c r="K88" s="14"/>
      <c r="N88" s="33"/>
      <c r="O88" s="3"/>
      <c r="Q88" s="33"/>
      <c r="T88" s="14"/>
      <c r="U88" s="25">
        <f t="shared" si="5"/>
        <v>18.666666666666668</v>
      </c>
      <c r="V88" s="25">
        <f t="shared" si="6"/>
        <v>0</v>
      </c>
      <c r="W88" s="25">
        <f t="shared" si="8"/>
        <v>18.666666666666668</v>
      </c>
      <c r="X88" s="13"/>
      <c r="Y88" s="24">
        <f t="shared" si="7"/>
        <v>271.66666666666669</v>
      </c>
      <c r="Z88" s="25">
        <f t="shared" si="9"/>
        <v>18.666666666666668</v>
      </c>
    </row>
    <row r="89" spans="2:26" x14ac:dyDescent="0.35">
      <c r="B89" s="21" t="s">
        <v>164</v>
      </c>
      <c r="C89" s="22">
        <v>15702</v>
      </c>
      <c r="D89" s="3">
        <v>696</v>
      </c>
      <c r="E89" s="33"/>
      <c r="F89" s="22">
        <v>33581</v>
      </c>
      <c r="G89" s="26">
        <v>1395</v>
      </c>
      <c r="H89" s="33"/>
      <c r="I89" s="22">
        <v>297</v>
      </c>
      <c r="J89" s="3">
        <v>18</v>
      </c>
      <c r="K89" s="14"/>
      <c r="N89" s="33"/>
      <c r="O89" s="22">
        <v>72</v>
      </c>
      <c r="P89" s="3">
        <v>25</v>
      </c>
      <c r="Q89" s="33"/>
      <c r="R89" s="3"/>
      <c r="T89" s="14"/>
      <c r="U89" s="25">
        <f t="shared" si="5"/>
        <v>703</v>
      </c>
      <c r="V89" s="25">
        <f t="shared" si="6"/>
        <v>8.3333333333333339</v>
      </c>
      <c r="W89" s="25">
        <f t="shared" si="8"/>
        <v>694.66666666666663</v>
      </c>
      <c r="X89" s="13"/>
      <c r="Y89" s="24">
        <f t="shared" si="7"/>
        <v>16550.666666666668</v>
      </c>
      <c r="Z89" s="25">
        <f t="shared" si="9"/>
        <v>711.33333333333337</v>
      </c>
    </row>
    <row r="90" spans="2:26" x14ac:dyDescent="0.35">
      <c r="B90" s="21" t="s">
        <v>197</v>
      </c>
      <c r="C90" s="22">
        <v>83100</v>
      </c>
      <c r="D90" s="26">
        <v>34807</v>
      </c>
      <c r="E90" s="33"/>
      <c r="F90" s="22">
        <v>620504</v>
      </c>
      <c r="G90" s="26">
        <v>228876</v>
      </c>
      <c r="H90" s="33"/>
      <c r="K90" s="14"/>
      <c r="N90" s="33"/>
      <c r="Q90" s="33"/>
      <c r="R90" s="3"/>
      <c r="T90" s="14"/>
      <c r="U90" s="25">
        <f t="shared" si="5"/>
        <v>87894.333333333328</v>
      </c>
      <c r="V90" s="25">
        <f t="shared" si="6"/>
        <v>0</v>
      </c>
      <c r="W90" s="25">
        <f t="shared" si="8"/>
        <v>87894.333333333328</v>
      </c>
      <c r="X90" s="13"/>
      <c r="Y90" s="24">
        <f t="shared" si="7"/>
        <v>234534.66666666666</v>
      </c>
      <c r="Z90" s="25">
        <f t="shared" si="9"/>
        <v>87894.333333333328</v>
      </c>
    </row>
    <row r="91" spans="2:26" x14ac:dyDescent="0.35">
      <c r="B91" s="21" t="s">
        <v>80</v>
      </c>
      <c r="C91" s="22">
        <v>298</v>
      </c>
      <c r="D91" s="3">
        <v>0</v>
      </c>
      <c r="E91" s="33"/>
      <c r="F91" s="22">
        <v>815</v>
      </c>
      <c r="G91" s="3">
        <v>6</v>
      </c>
      <c r="H91" s="33"/>
      <c r="I91" s="22">
        <v>31</v>
      </c>
      <c r="J91" s="3">
        <v>0</v>
      </c>
      <c r="K91" s="14"/>
      <c r="N91" s="33"/>
      <c r="Q91" s="33"/>
      <c r="R91" s="3"/>
      <c r="T91" s="14"/>
      <c r="U91" s="25">
        <f t="shared" si="5"/>
        <v>2</v>
      </c>
      <c r="V91" s="25">
        <f t="shared" si="6"/>
        <v>0</v>
      </c>
      <c r="W91" s="25">
        <f t="shared" si="8"/>
        <v>2</v>
      </c>
      <c r="X91" s="13"/>
      <c r="Y91" s="24">
        <f t="shared" si="7"/>
        <v>381.33333333333331</v>
      </c>
      <c r="Z91" s="25">
        <f t="shared" si="9"/>
        <v>2</v>
      </c>
    </row>
    <row r="92" spans="2:26" x14ac:dyDescent="0.35">
      <c r="B92" s="21" t="s">
        <v>81</v>
      </c>
      <c r="C92" s="22">
        <v>3358</v>
      </c>
      <c r="D92" s="3">
        <v>100</v>
      </c>
      <c r="E92" s="33"/>
      <c r="F92" s="22">
        <v>156</v>
      </c>
      <c r="G92" s="3">
        <v>4</v>
      </c>
      <c r="H92" s="33"/>
      <c r="I92" s="22">
        <v>520</v>
      </c>
      <c r="J92" s="3">
        <v>16</v>
      </c>
      <c r="K92" s="14"/>
      <c r="N92" s="33"/>
      <c r="Q92" s="33"/>
      <c r="R92" s="22">
        <v>212</v>
      </c>
      <c r="S92" s="3">
        <v>6</v>
      </c>
      <c r="T92" s="14"/>
      <c r="U92" s="25">
        <f t="shared" si="5"/>
        <v>40</v>
      </c>
      <c r="V92" s="25">
        <f t="shared" si="6"/>
        <v>2</v>
      </c>
      <c r="W92" s="25">
        <f t="shared" si="8"/>
        <v>38</v>
      </c>
      <c r="X92" s="13"/>
      <c r="Y92" s="24">
        <f t="shared" si="7"/>
        <v>1415.3333333333333</v>
      </c>
      <c r="Z92" s="25">
        <f t="shared" si="9"/>
        <v>42</v>
      </c>
    </row>
    <row r="93" spans="2:26" x14ac:dyDescent="0.35">
      <c r="B93" s="21" t="s">
        <v>82</v>
      </c>
      <c r="C93" s="22">
        <v>738</v>
      </c>
      <c r="D93" s="3">
        <v>2</v>
      </c>
      <c r="E93" s="33"/>
      <c r="F93" s="22">
        <v>48</v>
      </c>
      <c r="G93" s="3">
        <v>0</v>
      </c>
      <c r="H93" s="33"/>
      <c r="K93" s="14"/>
      <c r="N93" s="33"/>
      <c r="Q93" s="33"/>
      <c r="T93" s="14"/>
      <c r="U93" s="25">
        <f t="shared" si="5"/>
        <v>0.66666666666666663</v>
      </c>
      <c r="V93" s="25">
        <f t="shared" si="6"/>
        <v>0</v>
      </c>
      <c r="W93" s="25">
        <f t="shared" si="8"/>
        <v>0.66666666666666663</v>
      </c>
      <c r="X93" s="13"/>
      <c r="Y93" s="24">
        <f t="shared" si="7"/>
        <v>262</v>
      </c>
      <c r="Z93" s="25">
        <f t="shared" si="9"/>
        <v>0.66666666666666663</v>
      </c>
    </row>
    <row r="94" spans="2:26" x14ac:dyDescent="0.35">
      <c r="B94" s="21" t="s">
        <v>83</v>
      </c>
      <c r="C94" s="22">
        <v>561</v>
      </c>
      <c r="D94" s="3">
        <v>61</v>
      </c>
      <c r="E94" s="33"/>
      <c r="F94" s="22">
        <v>61</v>
      </c>
      <c r="G94" s="3">
        <v>2</v>
      </c>
      <c r="H94" s="33"/>
      <c r="K94" s="14"/>
      <c r="N94" s="33"/>
      <c r="Q94" s="33"/>
      <c r="T94" s="14"/>
      <c r="U94" s="25">
        <f t="shared" si="5"/>
        <v>21</v>
      </c>
      <c r="V94" s="25">
        <f t="shared" si="6"/>
        <v>0</v>
      </c>
      <c r="W94" s="25">
        <f t="shared" si="8"/>
        <v>21</v>
      </c>
      <c r="X94" s="13"/>
      <c r="Y94" s="24">
        <f t="shared" si="7"/>
        <v>207.33333333333334</v>
      </c>
      <c r="Z94" s="25">
        <f t="shared" si="9"/>
        <v>21</v>
      </c>
    </row>
    <row r="95" spans="2:26" x14ac:dyDescent="0.35">
      <c r="B95" s="21" t="s">
        <v>198</v>
      </c>
      <c r="E95" s="33"/>
      <c r="F95" s="22">
        <v>95</v>
      </c>
      <c r="G95" s="3">
        <v>0</v>
      </c>
      <c r="H95" s="33"/>
      <c r="K95" s="14"/>
      <c r="N95" s="33"/>
      <c r="Q95" s="33"/>
      <c r="T95" s="14"/>
      <c r="U95" s="25">
        <f t="shared" si="5"/>
        <v>0</v>
      </c>
      <c r="V95" s="25">
        <f t="shared" si="6"/>
        <v>0</v>
      </c>
      <c r="W95" s="25">
        <f t="shared" si="8"/>
        <v>0</v>
      </c>
      <c r="X95" s="13"/>
      <c r="Y95" s="24">
        <f t="shared" si="7"/>
        <v>31.666666666666668</v>
      </c>
      <c r="Z95" s="25">
        <f t="shared" si="9"/>
        <v>0</v>
      </c>
    </row>
    <row r="96" spans="2:26" x14ac:dyDescent="0.35">
      <c r="B96" s="21" t="s">
        <v>84</v>
      </c>
      <c r="C96" s="22">
        <v>352637</v>
      </c>
      <c r="D96" s="26">
        <v>119704</v>
      </c>
      <c r="E96" s="33"/>
      <c r="F96" s="22">
        <v>487942</v>
      </c>
      <c r="G96" s="26">
        <v>116438</v>
      </c>
      <c r="H96" s="33"/>
      <c r="I96" s="22">
        <v>308256</v>
      </c>
      <c r="J96" s="26">
        <v>91922</v>
      </c>
      <c r="K96" s="14"/>
      <c r="L96" s="22">
        <v>171411</v>
      </c>
      <c r="M96" s="26">
        <v>57700</v>
      </c>
      <c r="N96" s="33"/>
      <c r="O96" s="22">
        <v>307401</v>
      </c>
      <c r="P96" s="26">
        <v>106292</v>
      </c>
      <c r="Q96" s="33"/>
      <c r="R96" s="22">
        <v>117402</v>
      </c>
      <c r="S96" s="26">
        <v>36400</v>
      </c>
      <c r="T96" s="14"/>
      <c r="U96" s="25">
        <f t="shared" si="5"/>
        <v>109354.66666666667</v>
      </c>
      <c r="V96" s="25">
        <f t="shared" si="6"/>
        <v>66797.333333333328</v>
      </c>
      <c r="W96" s="25">
        <f t="shared" si="8"/>
        <v>42557.333333333343</v>
      </c>
      <c r="X96" s="13"/>
      <c r="Y96" s="24">
        <f t="shared" si="7"/>
        <v>581683</v>
      </c>
      <c r="Z96" s="25">
        <f t="shared" si="9"/>
        <v>176152</v>
      </c>
    </row>
    <row r="97" spans="2:26" x14ac:dyDescent="0.35">
      <c r="B97" s="21" t="s">
        <v>85</v>
      </c>
      <c r="C97" s="22">
        <v>788</v>
      </c>
      <c r="D97" s="3">
        <v>0</v>
      </c>
      <c r="E97" s="33"/>
      <c r="F97" s="22">
        <v>32</v>
      </c>
      <c r="G97" s="3">
        <v>0</v>
      </c>
      <c r="H97" s="33"/>
      <c r="K97" s="14"/>
      <c r="N97" s="33"/>
      <c r="Q97" s="33"/>
      <c r="T97" s="14"/>
      <c r="U97" s="25">
        <f t="shared" si="5"/>
        <v>0</v>
      </c>
      <c r="V97" s="25">
        <f t="shared" si="6"/>
        <v>0</v>
      </c>
      <c r="W97" s="25">
        <f t="shared" si="8"/>
        <v>0</v>
      </c>
      <c r="X97" s="13"/>
      <c r="Y97" s="24">
        <f t="shared" si="7"/>
        <v>273.33333333333331</v>
      </c>
      <c r="Z97" s="25">
        <f t="shared" si="9"/>
        <v>0</v>
      </c>
    </row>
    <row r="98" spans="2:26" x14ac:dyDescent="0.35">
      <c r="B98" s="21" t="s">
        <v>165</v>
      </c>
      <c r="C98" s="22">
        <v>558</v>
      </c>
      <c r="D98" s="3">
        <v>35</v>
      </c>
      <c r="E98" s="33"/>
      <c r="H98" s="33"/>
      <c r="K98" s="14"/>
      <c r="N98" s="33"/>
      <c r="O98" s="22">
        <v>5769</v>
      </c>
      <c r="P98" s="26">
        <v>2792</v>
      </c>
      <c r="Q98" s="33"/>
      <c r="T98" s="14"/>
      <c r="U98" s="25">
        <f t="shared" si="5"/>
        <v>11.666666666666666</v>
      </c>
      <c r="V98" s="25">
        <f t="shared" si="6"/>
        <v>930.66666666666663</v>
      </c>
      <c r="W98" s="25">
        <f t="shared" si="8"/>
        <v>-919</v>
      </c>
      <c r="X98" s="13"/>
      <c r="Y98" s="24">
        <f t="shared" si="7"/>
        <v>2109</v>
      </c>
      <c r="Z98" s="25">
        <f t="shared" si="9"/>
        <v>942.33333333333326</v>
      </c>
    </row>
    <row r="99" spans="2:26" x14ac:dyDescent="0.35">
      <c r="B99" s="21" t="s">
        <v>86</v>
      </c>
      <c r="C99" s="22">
        <v>2282</v>
      </c>
      <c r="D99" s="3">
        <v>3</v>
      </c>
      <c r="E99" s="33"/>
      <c r="F99" s="22">
        <v>38173</v>
      </c>
      <c r="G99" s="3">
        <v>25</v>
      </c>
      <c r="H99" s="33"/>
      <c r="I99" s="22">
        <v>38</v>
      </c>
      <c r="J99" s="3">
        <v>1</v>
      </c>
      <c r="K99" s="14"/>
      <c r="N99" s="33"/>
      <c r="Q99" s="33"/>
      <c r="T99" s="14"/>
      <c r="U99" s="25">
        <f t="shared" si="5"/>
        <v>9.6666666666666661</v>
      </c>
      <c r="V99" s="25">
        <f t="shared" si="6"/>
        <v>0</v>
      </c>
      <c r="W99" s="25">
        <f t="shared" si="8"/>
        <v>9.6666666666666661</v>
      </c>
      <c r="X99" s="13"/>
      <c r="Y99" s="24">
        <f t="shared" si="7"/>
        <v>13497.666666666666</v>
      </c>
      <c r="Z99" s="25">
        <f t="shared" si="9"/>
        <v>9.6666666666666661</v>
      </c>
    </row>
    <row r="100" spans="2:26" x14ac:dyDescent="0.35">
      <c r="B100" s="21" t="s">
        <v>87</v>
      </c>
      <c r="C100" s="3"/>
      <c r="D100" s="3"/>
      <c r="E100" s="33"/>
      <c r="F100" s="3"/>
      <c r="H100" s="33"/>
      <c r="K100" s="14"/>
      <c r="N100" s="33"/>
      <c r="Q100" s="33"/>
      <c r="T100" s="14"/>
      <c r="U100" s="25">
        <f t="shared" si="5"/>
        <v>0</v>
      </c>
      <c r="V100" s="25">
        <f t="shared" si="6"/>
        <v>0</v>
      </c>
      <c r="W100" s="25">
        <f t="shared" si="8"/>
        <v>0</v>
      </c>
      <c r="X100" s="13"/>
      <c r="Y100" s="24">
        <f t="shared" si="7"/>
        <v>0</v>
      </c>
      <c r="Z100" s="25">
        <f t="shared" si="9"/>
        <v>0</v>
      </c>
    </row>
    <row r="101" spans="2:26" x14ac:dyDescent="0.35">
      <c r="B101" s="21" t="s">
        <v>166</v>
      </c>
      <c r="C101" s="3"/>
      <c r="D101" s="3"/>
      <c r="E101" s="33"/>
      <c r="F101" s="3"/>
      <c r="H101" s="33"/>
      <c r="K101" s="14"/>
      <c r="N101" s="33"/>
      <c r="Q101" s="33"/>
      <c r="T101" s="14"/>
      <c r="U101" s="25">
        <f t="shared" si="5"/>
        <v>0</v>
      </c>
      <c r="V101" s="25">
        <f t="shared" si="6"/>
        <v>0</v>
      </c>
      <c r="W101" s="25">
        <f t="shared" si="8"/>
        <v>0</v>
      </c>
      <c r="X101" s="13"/>
      <c r="Y101" s="24">
        <f t="shared" si="7"/>
        <v>0</v>
      </c>
      <c r="Z101" s="25">
        <f t="shared" si="9"/>
        <v>0</v>
      </c>
    </row>
    <row r="102" spans="2:26" x14ac:dyDescent="0.35">
      <c r="B102" s="21" t="s">
        <v>199</v>
      </c>
      <c r="C102" s="3"/>
      <c r="D102" s="3"/>
      <c r="E102" s="33"/>
      <c r="F102" s="3"/>
      <c r="H102" s="33"/>
      <c r="I102" s="22">
        <v>2237</v>
      </c>
      <c r="J102" s="3">
        <v>232</v>
      </c>
      <c r="K102" s="14"/>
      <c r="N102" s="33"/>
      <c r="Q102" s="33"/>
      <c r="T102" s="14"/>
      <c r="U102" s="25">
        <f t="shared" si="5"/>
        <v>77.333333333333329</v>
      </c>
      <c r="V102" s="25">
        <f t="shared" si="6"/>
        <v>0</v>
      </c>
      <c r="W102" s="25">
        <f t="shared" si="8"/>
        <v>77.333333333333329</v>
      </c>
      <c r="X102" s="13"/>
      <c r="Y102" s="24">
        <f t="shared" si="7"/>
        <v>745.66666666666663</v>
      </c>
      <c r="Z102" s="25">
        <f t="shared" si="9"/>
        <v>77.333333333333329</v>
      </c>
    </row>
    <row r="103" spans="2:26" x14ac:dyDescent="0.35">
      <c r="B103" s="21" t="s">
        <v>88</v>
      </c>
      <c r="C103" s="22">
        <v>70440</v>
      </c>
      <c r="D103" s="26">
        <v>4035</v>
      </c>
      <c r="E103" s="33"/>
      <c r="F103" s="22">
        <v>154006</v>
      </c>
      <c r="G103" s="26">
        <v>15339</v>
      </c>
      <c r="H103" s="33"/>
      <c r="I103" s="22">
        <v>384558</v>
      </c>
      <c r="J103" s="26">
        <v>26091</v>
      </c>
      <c r="K103" s="14"/>
      <c r="L103" s="22">
        <v>412082</v>
      </c>
      <c r="M103" s="26">
        <v>21346</v>
      </c>
      <c r="N103" s="33"/>
      <c r="O103" s="22">
        <v>1154415</v>
      </c>
      <c r="P103" s="26">
        <v>58476</v>
      </c>
      <c r="Q103" s="33"/>
      <c r="R103" s="22">
        <v>710301</v>
      </c>
      <c r="S103" s="26">
        <v>36687</v>
      </c>
      <c r="T103" s="14"/>
      <c r="U103" s="25">
        <f t="shared" si="5"/>
        <v>15155</v>
      </c>
      <c r="V103" s="25">
        <f t="shared" si="6"/>
        <v>38836.333333333336</v>
      </c>
      <c r="W103" s="25">
        <f t="shared" si="8"/>
        <v>-23681.333333333336</v>
      </c>
      <c r="X103" s="13"/>
      <c r="Y103" s="24">
        <f t="shared" si="7"/>
        <v>961934</v>
      </c>
      <c r="Z103" s="25">
        <f t="shared" si="9"/>
        <v>53991.333333333336</v>
      </c>
    </row>
    <row r="104" spans="2:26" x14ac:dyDescent="0.35">
      <c r="B104" s="21" t="s">
        <v>167</v>
      </c>
      <c r="C104" s="3"/>
      <c r="D104" s="3"/>
      <c r="E104" s="33"/>
      <c r="H104" s="33"/>
      <c r="K104" s="14"/>
      <c r="N104" s="33"/>
      <c r="Q104" s="33"/>
      <c r="T104" s="14"/>
      <c r="U104" s="25">
        <f t="shared" si="5"/>
        <v>0</v>
      </c>
      <c r="V104" s="25">
        <f t="shared" si="6"/>
        <v>0</v>
      </c>
      <c r="W104" s="25">
        <f t="shared" si="8"/>
        <v>0</v>
      </c>
      <c r="X104" s="13"/>
      <c r="Y104" s="24">
        <f t="shared" si="7"/>
        <v>0</v>
      </c>
      <c r="Z104" s="25">
        <f t="shared" si="9"/>
        <v>0</v>
      </c>
    </row>
    <row r="105" spans="2:26" x14ac:dyDescent="0.35">
      <c r="B105" s="21" t="s">
        <v>200</v>
      </c>
      <c r="C105" s="3"/>
      <c r="D105" s="3"/>
      <c r="E105" s="33"/>
      <c r="F105" s="22">
        <v>178</v>
      </c>
      <c r="G105" s="3">
        <v>1</v>
      </c>
      <c r="H105" s="33"/>
      <c r="K105" s="14"/>
      <c r="N105" s="33"/>
      <c r="Q105" s="33"/>
      <c r="T105" s="14"/>
      <c r="U105" s="25">
        <f t="shared" si="5"/>
        <v>0.33333333333333331</v>
      </c>
      <c r="V105" s="25">
        <f t="shared" si="6"/>
        <v>0</v>
      </c>
      <c r="W105" s="25">
        <f t="shared" si="8"/>
        <v>0.33333333333333331</v>
      </c>
      <c r="X105" s="13"/>
      <c r="Y105" s="24">
        <f t="shared" si="7"/>
        <v>59.333333333333336</v>
      </c>
      <c r="Z105" s="25">
        <f t="shared" si="9"/>
        <v>0.33333333333333331</v>
      </c>
    </row>
    <row r="106" spans="2:26" x14ac:dyDescent="0.35">
      <c r="B106" s="21" t="s">
        <v>89</v>
      </c>
      <c r="C106" s="22">
        <v>197</v>
      </c>
      <c r="D106" s="3">
        <v>2</v>
      </c>
      <c r="E106" s="33"/>
      <c r="F106" s="22">
        <v>1422</v>
      </c>
      <c r="G106" s="3">
        <v>13</v>
      </c>
      <c r="H106" s="33"/>
      <c r="K106" s="14"/>
      <c r="N106" s="33"/>
      <c r="Q106" s="33"/>
      <c r="T106" s="14"/>
      <c r="U106" s="25">
        <f t="shared" si="5"/>
        <v>5</v>
      </c>
      <c r="V106" s="25">
        <f t="shared" si="6"/>
        <v>0</v>
      </c>
      <c r="W106" s="25">
        <f t="shared" si="8"/>
        <v>5</v>
      </c>
      <c r="X106" s="13"/>
      <c r="Y106" s="24">
        <f t="shared" si="7"/>
        <v>539.66666666666663</v>
      </c>
      <c r="Z106" s="25">
        <f t="shared" si="9"/>
        <v>5</v>
      </c>
    </row>
    <row r="107" spans="2:26" x14ac:dyDescent="0.35">
      <c r="B107" s="21" t="s">
        <v>90</v>
      </c>
      <c r="C107" s="22">
        <v>26376</v>
      </c>
      <c r="D107" s="3">
        <v>856</v>
      </c>
      <c r="E107" s="33"/>
      <c r="F107" s="22">
        <v>28576</v>
      </c>
      <c r="G107" s="3">
        <v>859</v>
      </c>
      <c r="H107" s="33"/>
      <c r="I107" s="22">
        <v>26841</v>
      </c>
      <c r="J107" s="3">
        <v>917</v>
      </c>
      <c r="K107" s="14"/>
      <c r="N107" s="33"/>
      <c r="Q107" s="33"/>
      <c r="T107" s="14"/>
      <c r="U107" s="25">
        <f t="shared" si="5"/>
        <v>877.33333333333337</v>
      </c>
      <c r="V107" s="25">
        <f t="shared" si="6"/>
        <v>0</v>
      </c>
      <c r="W107" s="25">
        <f t="shared" si="8"/>
        <v>877.33333333333337</v>
      </c>
      <c r="X107" s="13"/>
      <c r="Y107" s="24">
        <f t="shared" si="7"/>
        <v>27264.333333333332</v>
      </c>
      <c r="Z107" s="25">
        <f t="shared" si="9"/>
        <v>877.33333333333337</v>
      </c>
    </row>
    <row r="108" spans="2:26" x14ac:dyDescent="0.35">
      <c r="B108" s="21" t="s">
        <v>168</v>
      </c>
      <c r="C108" s="22">
        <v>52</v>
      </c>
      <c r="D108" s="3">
        <v>0</v>
      </c>
      <c r="E108" s="33"/>
      <c r="F108" s="22">
        <v>716</v>
      </c>
      <c r="G108" s="3">
        <v>0</v>
      </c>
      <c r="H108" s="33"/>
      <c r="I108" s="22">
        <v>90</v>
      </c>
      <c r="J108" s="3">
        <v>0</v>
      </c>
      <c r="K108" s="14"/>
      <c r="N108" s="33"/>
      <c r="Q108" s="33"/>
      <c r="T108" s="14"/>
      <c r="U108" s="25">
        <f t="shared" si="5"/>
        <v>0</v>
      </c>
      <c r="V108" s="25">
        <f t="shared" si="6"/>
        <v>0</v>
      </c>
      <c r="W108" s="25">
        <f t="shared" si="8"/>
        <v>0</v>
      </c>
      <c r="X108" s="13"/>
      <c r="Y108" s="24">
        <f t="shared" si="7"/>
        <v>286</v>
      </c>
      <c r="Z108" s="25">
        <f t="shared" si="9"/>
        <v>0</v>
      </c>
    </row>
    <row r="109" spans="2:26" x14ac:dyDescent="0.35">
      <c r="B109" s="21" t="s">
        <v>169</v>
      </c>
      <c r="C109" s="3"/>
      <c r="D109" s="3"/>
      <c r="E109" s="33"/>
      <c r="F109" s="3"/>
      <c r="H109" s="33"/>
      <c r="K109" s="14"/>
      <c r="N109" s="33"/>
      <c r="Q109" s="33"/>
      <c r="T109" s="14"/>
      <c r="U109" s="25">
        <f t="shared" si="5"/>
        <v>0</v>
      </c>
      <c r="V109" s="25">
        <f t="shared" si="6"/>
        <v>0</v>
      </c>
      <c r="W109" s="25">
        <f t="shared" si="8"/>
        <v>0</v>
      </c>
      <c r="X109" s="13"/>
      <c r="Y109" s="24">
        <f t="shared" si="7"/>
        <v>0</v>
      </c>
      <c r="Z109" s="25">
        <f t="shared" si="9"/>
        <v>0</v>
      </c>
    </row>
    <row r="110" spans="2:26" x14ac:dyDescent="0.35">
      <c r="B110" s="21" t="s">
        <v>91</v>
      </c>
      <c r="C110" s="22">
        <v>1689</v>
      </c>
      <c r="D110" s="26">
        <v>1200</v>
      </c>
      <c r="E110" s="33"/>
      <c r="F110" s="3"/>
      <c r="H110" s="33"/>
      <c r="K110" s="14"/>
      <c r="N110" s="33"/>
      <c r="Q110" s="33"/>
      <c r="R110" s="3"/>
      <c r="T110" s="14"/>
      <c r="U110" s="25">
        <f t="shared" si="5"/>
        <v>400</v>
      </c>
      <c r="V110" s="25">
        <f t="shared" si="6"/>
        <v>0</v>
      </c>
      <c r="W110" s="25">
        <f t="shared" si="8"/>
        <v>400</v>
      </c>
      <c r="X110" s="13"/>
      <c r="Y110" s="24">
        <f t="shared" si="7"/>
        <v>563</v>
      </c>
      <c r="Z110" s="25">
        <f t="shared" si="9"/>
        <v>400</v>
      </c>
    </row>
    <row r="111" spans="2:26" x14ac:dyDescent="0.35">
      <c r="B111" s="21" t="s">
        <v>92</v>
      </c>
      <c r="E111" s="33"/>
      <c r="F111" s="3"/>
      <c r="H111" s="33"/>
      <c r="K111" s="14"/>
      <c r="N111" s="33"/>
      <c r="Q111" s="33"/>
      <c r="R111" s="3"/>
      <c r="S111" s="3"/>
      <c r="T111" s="14"/>
      <c r="U111" s="25">
        <f t="shared" si="5"/>
        <v>0</v>
      </c>
      <c r="V111" s="25">
        <f t="shared" si="6"/>
        <v>0</v>
      </c>
      <c r="W111" s="25">
        <f t="shared" si="8"/>
        <v>0</v>
      </c>
      <c r="X111" s="13"/>
      <c r="Y111" s="24">
        <f t="shared" si="7"/>
        <v>0</v>
      </c>
      <c r="Z111" s="25">
        <f t="shared" si="9"/>
        <v>0</v>
      </c>
    </row>
    <row r="112" spans="2:26" x14ac:dyDescent="0.35">
      <c r="B112" s="21" t="s">
        <v>93</v>
      </c>
      <c r="C112" s="22">
        <v>9571974</v>
      </c>
      <c r="D112" s="26">
        <v>674888</v>
      </c>
      <c r="E112" s="33"/>
      <c r="F112" s="22">
        <v>4545707</v>
      </c>
      <c r="G112" s="26">
        <v>293481</v>
      </c>
      <c r="H112" s="33"/>
      <c r="I112" s="22">
        <v>2885993</v>
      </c>
      <c r="J112" s="34">
        <f>I112/F112*G112</f>
        <v>186326.15600455552</v>
      </c>
      <c r="K112" s="14"/>
      <c r="L112" s="22">
        <v>4534441</v>
      </c>
      <c r="M112" s="26">
        <v>196039</v>
      </c>
      <c r="N112" s="33"/>
      <c r="O112" s="22">
        <v>2182372</v>
      </c>
      <c r="P112" s="26">
        <v>192605</v>
      </c>
      <c r="Q112" s="33"/>
      <c r="R112" s="22">
        <v>9733490</v>
      </c>
      <c r="S112" s="26">
        <v>419480</v>
      </c>
      <c r="T112" s="14"/>
      <c r="U112" s="25">
        <f t="shared" si="5"/>
        <v>384898.38533485186</v>
      </c>
      <c r="V112" s="25">
        <f t="shared" si="6"/>
        <v>269374.66666666669</v>
      </c>
      <c r="W112" s="25">
        <f t="shared" si="8"/>
        <v>115523.71866818517</v>
      </c>
      <c r="X112" s="13"/>
      <c r="Y112" s="24">
        <f t="shared" si="7"/>
        <v>11151325.666666666</v>
      </c>
      <c r="Z112" s="25">
        <f t="shared" si="9"/>
        <v>654273.05200151855</v>
      </c>
    </row>
    <row r="113" spans="2:26" x14ac:dyDescent="0.35">
      <c r="B113" s="21" t="s">
        <v>201</v>
      </c>
      <c r="C113" s="22">
        <v>169</v>
      </c>
      <c r="D113" s="3">
        <v>1</v>
      </c>
      <c r="E113" s="33"/>
      <c r="F113" s="3"/>
      <c r="H113" s="33"/>
      <c r="K113" s="14"/>
      <c r="L113" s="3"/>
      <c r="N113" s="33"/>
      <c r="Q113" s="33"/>
      <c r="R113" s="3"/>
      <c r="S113" s="3"/>
      <c r="T113" s="14"/>
      <c r="U113" s="25">
        <f t="shared" si="5"/>
        <v>0.33333333333333331</v>
      </c>
      <c r="V113" s="25">
        <f t="shared" si="6"/>
        <v>0</v>
      </c>
      <c r="W113" s="25">
        <f t="shared" si="8"/>
        <v>0.33333333333333331</v>
      </c>
      <c r="X113" s="13"/>
      <c r="Y113" s="24">
        <f t="shared" si="7"/>
        <v>56.333333333333336</v>
      </c>
      <c r="Z113" s="25">
        <f t="shared" si="9"/>
        <v>0.33333333333333331</v>
      </c>
    </row>
    <row r="114" spans="2:26" x14ac:dyDescent="0.35">
      <c r="B114" s="21" t="s">
        <v>94</v>
      </c>
      <c r="C114" s="22">
        <v>1043</v>
      </c>
      <c r="D114" s="3">
        <v>14</v>
      </c>
      <c r="E114" s="33"/>
      <c r="F114" s="22">
        <v>4605</v>
      </c>
      <c r="G114" s="3">
        <v>30</v>
      </c>
      <c r="H114" s="33"/>
      <c r="I114" s="22">
        <v>5903</v>
      </c>
      <c r="J114" s="3">
        <v>51</v>
      </c>
      <c r="K114" s="14"/>
      <c r="L114" s="3"/>
      <c r="N114" s="33"/>
      <c r="O114" s="3"/>
      <c r="P114" s="3"/>
      <c r="Q114" s="33"/>
      <c r="R114" s="3"/>
      <c r="S114" s="3"/>
      <c r="T114" s="14"/>
      <c r="U114" s="25">
        <f t="shared" si="5"/>
        <v>31.666666666666668</v>
      </c>
      <c r="V114" s="25">
        <f t="shared" si="6"/>
        <v>0</v>
      </c>
      <c r="W114" s="25">
        <f t="shared" si="8"/>
        <v>31.666666666666668</v>
      </c>
      <c r="X114" s="13"/>
      <c r="Y114" s="24">
        <f t="shared" si="7"/>
        <v>3850.3333333333335</v>
      </c>
      <c r="Z114" s="25">
        <f t="shared" si="9"/>
        <v>31.666666666666668</v>
      </c>
    </row>
    <row r="115" spans="2:26" x14ac:dyDescent="0.35">
      <c r="B115" s="21" t="s">
        <v>95</v>
      </c>
      <c r="C115" s="22">
        <v>2670</v>
      </c>
      <c r="D115" s="3">
        <v>8</v>
      </c>
      <c r="E115" s="33"/>
      <c r="F115" s="22">
        <v>3666</v>
      </c>
      <c r="G115" s="3">
        <v>4</v>
      </c>
      <c r="H115" s="33"/>
      <c r="I115" s="22">
        <v>3420</v>
      </c>
      <c r="J115" s="3">
        <v>4</v>
      </c>
      <c r="K115" s="14"/>
      <c r="L115" s="22">
        <v>5349</v>
      </c>
      <c r="M115" s="3">
        <v>394</v>
      </c>
      <c r="N115" s="33"/>
      <c r="O115" s="22">
        <v>6028</v>
      </c>
      <c r="P115" s="3">
        <v>530</v>
      </c>
      <c r="Q115" s="33"/>
      <c r="R115" s="22">
        <v>3636</v>
      </c>
      <c r="S115" s="3">
        <v>618</v>
      </c>
      <c r="T115" s="14"/>
      <c r="U115" s="25">
        <f t="shared" si="5"/>
        <v>5.333333333333333</v>
      </c>
      <c r="V115" s="25">
        <f t="shared" si="6"/>
        <v>514</v>
      </c>
      <c r="W115" s="25">
        <f t="shared" si="8"/>
        <v>-508.66666666666669</v>
      </c>
      <c r="X115" s="13"/>
      <c r="Y115" s="24">
        <f t="shared" si="7"/>
        <v>8256.3333333333339</v>
      </c>
      <c r="Z115" s="25">
        <f t="shared" si="9"/>
        <v>519.33333333333337</v>
      </c>
    </row>
    <row r="116" spans="2:26" x14ac:dyDescent="0.35">
      <c r="B116" s="21" t="s">
        <v>96</v>
      </c>
      <c r="C116" s="22">
        <v>34022</v>
      </c>
      <c r="D116" s="26">
        <v>1110</v>
      </c>
      <c r="E116" s="33"/>
      <c r="F116" s="22">
        <v>30524</v>
      </c>
      <c r="G116" s="26">
        <v>1191</v>
      </c>
      <c r="H116" s="33"/>
      <c r="I116" s="22">
        <v>71066</v>
      </c>
      <c r="J116" s="26">
        <v>2742</v>
      </c>
      <c r="K116" s="14"/>
      <c r="L116" s="3"/>
      <c r="N116" s="33"/>
      <c r="O116" s="3"/>
      <c r="P116" s="3"/>
      <c r="Q116" s="33"/>
      <c r="R116" s="3"/>
      <c r="S116" s="3"/>
      <c r="T116" s="14"/>
      <c r="U116" s="25">
        <f t="shared" si="5"/>
        <v>1681</v>
      </c>
      <c r="V116" s="25">
        <f t="shared" si="6"/>
        <v>0</v>
      </c>
      <c r="W116" s="25">
        <f t="shared" si="8"/>
        <v>1681</v>
      </c>
      <c r="X116" s="13"/>
      <c r="Y116" s="24">
        <f t="shared" si="7"/>
        <v>45204</v>
      </c>
      <c r="Z116" s="25">
        <f t="shared" si="9"/>
        <v>1681</v>
      </c>
    </row>
    <row r="117" spans="2:26" x14ac:dyDescent="0.35">
      <c r="B117" s="21" t="s">
        <v>97</v>
      </c>
      <c r="E117" s="33"/>
      <c r="H117" s="33"/>
      <c r="K117" s="14"/>
      <c r="L117" s="3"/>
      <c r="N117" s="33"/>
      <c r="O117" s="3"/>
      <c r="P117" s="3"/>
      <c r="Q117" s="33"/>
      <c r="R117" s="3"/>
      <c r="S117" s="3"/>
      <c r="T117" s="14"/>
      <c r="U117" s="25">
        <f t="shared" si="5"/>
        <v>0</v>
      </c>
      <c r="V117" s="25">
        <f t="shared" si="6"/>
        <v>0</v>
      </c>
      <c r="W117" s="25">
        <f t="shared" si="8"/>
        <v>0</v>
      </c>
      <c r="X117" s="13"/>
      <c r="Y117" s="24">
        <f t="shared" si="7"/>
        <v>0</v>
      </c>
      <c r="Z117" s="25">
        <f t="shared" si="9"/>
        <v>0</v>
      </c>
    </row>
    <row r="118" spans="2:26" x14ac:dyDescent="0.35">
      <c r="B118" s="21" t="s">
        <v>98</v>
      </c>
      <c r="C118" s="22">
        <v>3726</v>
      </c>
      <c r="D118" s="3">
        <v>0</v>
      </c>
      <c r="E118" s="33"/>
      <c r="F118" s="22">
        <v>2012</v>
      </c>
      <c r="G118" s="3">
        <v>0</v>
      </c>
      <c r="H118" s="33"/>
      <c r="K118" s="14"/>
      <c r="L118" s="3"/>
      <c r="N118" s="33"/>
      <c r="O118" s="3"/>
      <c r="P118" s="3"/>
      <c r="Q118" s="33"/>
      <c r="R118" s="3"/>
      <c r="S118" s="3"/>
      <c r="T118" s="14"/>
      <c r="U118" s="25">
        <f t="shared" si="5"/>
        <v>0</v>
      </c>
      <c r="V118" s="25">
        <f t="shared" si="6"/>
        <v>0</v>
      </c>
      <c r="W118" s="25">
        <f t="shared" si="8"/>
        <v>0</v>
      </c>
      <c r="X118" s="13"/>
      <c r="Y118" s="24">
        <f t="shared" si="7"/>
        <v>1912.6666666666667</v>
      </c>
      <c r="Z118" s="25">
        <f t="shared" si="9"/>
        <v>0</v>
      </c>
    </row>
    <row r="119" spans="2:26" x14ac:dyDescent="0.35">
      <c r="B119" s="21" t="s">
        <v>99</v>
      </c>
      <c r="C119" s="22">
        <v>10978</v>
      </c>
      <c r="D119" s="3">
        <v>61</v>
      </c>
      <c r="E119" s="33"/>
      <c r="F119" s="22">
        <v>6638</v>
      </c>
      <c r="G119" s="3">
        <v>54</v>
      </c>
      <c r="H119" s="33"/>
      <c r="I119" s="22">
        <v>2880</v>
      </c>
      <c r="J119" s="3">
        <v>25</v>
      </c>
      <c r="K119" s="14"/>
      <c r="L119" s="3"/>
      <c r="N119" s="33"/>
      <c r="O119" s="3"/>
      <c r="P119" s="3"/>
      <c r="Q119" s="33"/>
      <c r="R119" s="3"/>
      <c r="S119" s="3"/>
      <c r="T119" s="14"/>
      <c r="U119" s="25">
        <f t="shared" si="5"/>
        <v>46.666666666666664</v>
      </c>
      <c r="V119" s="25">
        <f t="shared" si="6"/>
        <v>0</v>
      </c>
      <c r="W119" s="25">
        <f t="shared" si="8"/>
        <v>46.666666666666664</v>
      </c>
      <c r="X119" s="13"/>
      <c r="Y119" s="24">
        <f t="shared" si="7"/>
        <v>6832</v>
      </c>
      <c r="Z119" s="25">
        <f t="shared" si="9"/>
        <v>46.666666666666664</v>
      </c>
    </row>
    <row r="120" spans="2:26" x14ac:dyDescent="0.35">
      <c r="B120" s="21" t="s">
        <v>100</v>
      </c>
      <c r="C120" s="22">
        <v>117594</v>
      </c>
      <c r="D120" s="26">
        <v>4471</v>
      </c>
      <c r="E120" s="33"/>
      <c r="F120" s="22">
        <v>53295</v>
      </c>
      <c r="G120" s="26">
        <v>1801</v>
      </c>
      <c r="H120" s="33"/>
      <c r="I120" s="22">
        <v>102397</v>
      </c>
      <c r="J120" s="26">
        <v>4204</v>
      </c>
      <c r="K120" s="14"/>
      <c r="L120" s="3"/>
      <c r="N120" s="33"/>
      <c r="O120" s="3"/>
      <c r="P120" s="3"/>
      <c r="Q120" s="33"/>
      <c r="R120" s="3"/>
      <c r="S120" s="3"/>
      <c r="T120" s="14"/>
      <c r="U120" s="25">
        <f t="shared" si="5"/>
        <v>3492</v>
      </c>
      <c r="V120" s="25">
        <f t="shared" si="6"/>
        <v>0</v>
      </c>
      <c r="W120" s="25">
        <f t="shared" si="8"/>
        <v>3492</v>
      </c>
      <c r="X120" s="13"/>
      <c r="Y120" s="24">
        <f t="shared" si="7"/>
        <v>91095.333333333328</v>
      </c>
      <c r="Z120" s="25">
        <f t="shared" si="9"/>
        <v>3492</v>
      </c>
    </row>
    <row r="121" spans="2:26" x14ac:dyDescent="0.35">
      <c r="B121" s="21" t="s">
        <v>101</v>
      </c>
      <c r="C121" s="22">
        <v>1059</v>
      </c>
      <c r="D121" s="3">
        <v>3</v>
      </c>
      <c r="E121" s="33"/>
      <c r="F121" s="22">
        <v>13337</v>
      </c>
      <c r="G121" s="3">
        <v>405</v>
      </c>
      <c r="H121" s="33"/>
      <c r="I121" s="22">
        <v>28044</v>
      </c>
      <c r="J121" s="26">
        <v>1802</v>
      </c>
      <c r="K121" s="14"/>
      <c r="L121" s="3"/>
      <c r="N121" s="33"/>
      <c r="O121" s="3"/>
      <c r="P121" s="3"/>
      <c r="Q121" s="33"/>
      <c r="R121" s="22">
        <v>7160</v>
      </c>
      <c r="S121" s="3">
        <v>404</v>
      </c>
      <c r="T121" s="14"/>
      <c r="U121" s="25">
        <f t="shared" si="5"/>
        <v>736.66666666666663</v>
      </c>
      <c r="V121" s="25">
        <f t="shared" si="6"/>
        <v>134.66666666666666</v>
      </c>
      <c r="W121" s="25">
        <f t="shared" si="8"/>
        <v>602</v>
      </c>
      <c r="X121" s="13"/>
      <c r="Y121" s="24">
        <f t="shared" si="7"/>
        <v>16533.333333333332</v>
      </c>
      <c r="Z121" s="25">
        <f t="shared" si="9"/>
        <v>871.33333333333326</v>
      </c>
    </row>
    <row r="122" spans="2:26" x14ac:dyDescent="0.35">
      <c r="B122" s="21" t="s">
        <v>102</v>
      </c>
      <c r="C122" s="22">
        <v>399268</v>
      </c>
      <c r="D122" s="26">
        <v>20273</v>
      </c>
      <c r="E122" s="33"/>
      <c r="F122" s="22">
        <v>645357</v>
      </c>
      <c r="G122" s="26">
        <v>36976</v>
      </c>
      <c r="H122" s="33"/>
      <c r="I122" s="22">
        <v>124793</v>
      </c>
      <c r="J122" s="26">
        <v>34693</v>
      </c>
      <c r="K122" s="14"/>
      <c r="L122" s="3"/>
      <c r="N122" s="33"/>
      <c r="O122" s="22">
        <v>183676</v>
      </c>
      <c r="P122" s="26">
        <v>51900</v>
      </c>
      <c r="Q122" s="33"/>
      <c r="R122" s="3"/>
      <c r="S122" s="3"/>
      <c r="T122" s="14"/>
      <c r="U122" s="25">
        <f t="shared" si="5"/>
        <v>30647.333333333332</v>
      </c>
      <c r="V122" s="25">
        <f t="shared" si="6"/>
        <v>17300</v>
      </c>
      <c r="W122" s="25">
        <f t="shared" si="8"/>
        <v>13347.333333333332</v>
      </c>
      <c r="X122" s="13"/>
      <c r="Y122" s="24">
        <f t="shared" si="7"/>
        <v>451031.33333333331</v>
      </c>
      <c r="Z122" s="25">
        <f t="shared" si="9"/>
        <v>47947.333333333328</v>
      </c>
    </row>
    <row r="123" spans="2:26" x14ac:dyDescent="0.35">
      <c r="B123" s="21" t="s">
        <v>202</v>
      </c>
      <c r="C123" s="22"/>
      <c r="D123" s="26"/>
      <c r="E123" s="33"/>
      <c r="F123" s="22">
        <v>1611</v>
      </c>
      <c r="G123" s="3">
        <v>0</v>
      </c>
      <c r="H123" s="33"/>
      <c r="K123" s="14"/>
      <c r="L123" s="3"/>
      <c r="N123" s="33"/>
      <c r="Q123" s="33"/>
      <c r="R123" s="3"/>
      <c r="S123" s="3"/>
      <c r="T123" s="14"/>
      <c r="U123" s="25">
        <f t="shared" si="5"/>
        <v>0</v>
      </c>
      <c r="V123" s="25">
        <f t="shared" si="6"/>
        <v>0</v>
      </c>
      <c r="W123" s="25">
        <f t="shared" si="8"/>
        <v>0</v>
      </c>
      <c r="X123" s="13"/>
      <c r="Y123" s="24">
        <f t="shared" si="7"/>
        <v>537</v>
      </c>
      <c r="Z123" s="25">
        <f t="shared" si="9"/>
        <v>0</v>
      </c>
    </row>
    <row r="124" spans="2:26" x14ac:dyDescent="0.35">
      <c r="B124" s="21" t="s">
        <v>103</v>
      </c>
      <c r="C124" s="3"/>
      <c r="D124" s="3"/>
      <c r="E124" s="33"/>
      <c r="F124" s="3"/>
      <c r="H124" s="33"/>
      <c r="K124" s="14"/>
      <c r="L124" s="3"/>
      <c r="N124" s="33"/>
      <c r="Q124" s="33"/>
      <c r="R124" s="3"/>
      <c r="S124" s="3"/>
      <c r="T124" s="14"/>
      <c r="U124" s="25">
        <f t="shared" si="5"/>
        <v>0</v>
      </c>
      <c r="V124" s="25">
        <f t="shared" si="6"/>
        <v>0</v>
      </c>
      <c r="W124" s="25">
        <f t="shared" si="8"/>
        <v>0</v>
      </c>
      <c r="X124" s="13"/>
      <c r="Y124" s="24">
        <f t="shared" si="7"/>
        <v>0</v>
      </c>
      <c r="Z124" s="25">
        <f t="shared" si="9"/>
        <v>0</v>
      </c>
    </row>
    <row r="125" spans="2:26" x14ac:dyDescent="0.35">
      <c r="B125" s="21" t="s">
        <v>104</v>
      </c>
      <c r="C125" s="22">
        <v>74387</v>
      </c>
      <c r="D125" s="26">
        <v>5516</v>
      </c>
      <c r="E125" s="33"/>
      <c r="F125" s="22">
        <v>53053</v>
      </c>
      <c r="G125" s="26">
        <v>7754</v>
      </c>
      <c r="H125" s="33"/>
      <c r="I125" s="22">
        <v>124513</v>
      </c>
      <c r="J125" s="26">
        <v>7676</v>
      </c>
      <c r="K125" s="14"/>
      <c r="L125" s="22">
        <v>42936</v>
      </c>
      <c r="M125" s="26">
        <v>3676</v>
      </c>
      <c r="N125" s="33"/>
      <c r="O125" s="22">
        <v>25680</v>
      </c>
      <c r="P125" s="26">
        <v>3800</v>
      </c>
      <c r="Q125" s="33"/>
      <c r="R125" s="22">
        <v>19465</v>
      </c>
      <c r="S125" s="26">
        <v>1900</v>
      </c>
      <c r="T125" s="14"/>
      <c r="U125" s="25">
        <f t="shared" si="5"/>
        <v>6982</v>
      </c>
      <c r="V125" s="25">
        <f t="shared" si="6"/>
        <v>3125.3333333333335</v>
      </c>
      <c r="W125" s="25">
        <f t="shared" si="8"/>
        <v>3856.6666666666665</v>
      </c>
      <c r="X125" s="13"/>
      <c r="Y125" s="24">
        <f t="shared" si="7"/>
        <v>113344.66666666667</v>
      </c>
      <c r="Z125" s="25">
        <f t="shared" si="9"/>
        <v>10107.333333333334</v>
      </c>
    </row>
    <row r="126" spans="2:26" x14ac:dyDescent="0.35">
      <c r="B126" s="21" t="s">
        <v>170</v>
      </c>
      <c r="C126" s="3"/>
      <c r="D126" s="3"/>
      <c r="E126" s="33"/>
      <c r="H126" s="33"/>
      <c r="K126" s="14"/>
      <c r="N126" s="33"/>
      <c r="O126" s="3"/>
      <c r="P126" s="3"/>
      <c r="Q126" s="33"/>
      <c r="T126" s="14"/>
      <c r="U126" s="25">
        <f t="shared" si="5"/>
        <v>0</v>
      </c>
      <c r="V126" s="25">
        <f t="shared" si="6"/>
        <v>0</v>
      </c>
      <c r="W126" s="25">
        <f t="shared" si="8"/>
        <v>0</v>
      </c>
      <c r="X126" s="13"/>
      <c r="Y126" s="24">
        <f t="shared" si="7"/>
        <v>0</v>
      </c>
      <c r="Z126" s="25">
        <f t="shared" si="9"/>
        <v>0</v>
      </c>
    </row>
    <row r="127" spans="2:26" x14ac:dyDescent="0.35">
      <c r="B127" s="21" t="s">
        <v>105</v>
      </c>
      <c r="C127" s="22">
        <v>75899</v>
      </c>
      <c r="D127" s="26">
        <v>3020</v>
      </c>
      <c r="E127" s="33"/>
      <c r="F127" s="22">
        <v>326</v>
      </c>
      <c r="G127" s="3">
        <v>11</v>
      </c>
      <c r="H127" s="33"/>
      <c r="I127" s="22">
        <v>430</v>
      </c>
      <c r="J127" s="3">
        <v>50</v>
      </c>
      <c r="K127" s="14"/>
      <c r="L127" s="3"/>
      <c r="N127" s="33"/>
      <c r="O127" s="3"/>
      <c r="P127" s="3"/>
      <c r="Q127" s="33"/>
      <c r="T127" s="14"/>
      <c r="U127" s="25">
        <f t="shared" si="5"/>
        <v>1027</v>
      </c>
      <c r="V127" s="25">
        <f t="shared" si="6"/>
        <v>0</v>
      </c>
      <c r="W127" s="25">
        <f t="shared" si="8"/>
        <v>1027</v>
      </c>
      <c r="X127" s="13"/>
      <c r="Y127" s="24">
        <f t="shared" si="7"/>
        <v>25551.666666666668</v>
      </c>
      <c r="Z127" s="25">
        <f t="shared" si="9"/>
        <v>1027</v>
      </c>
    </row>
    <row r="128" spans="2:26" x14ac:dyDescent="0.35">
      <c r="B128" s="21" t="s">
        <v>106</v>
      </c>
      <c r="C128" s="22">
        <v>1416023</v>
      </c>
      <c r="D128" s="26">
        <v>92718</v>
      </c>
      <c r="E128" s="33"/>
      <c r="F128" s="22">
        <v>2464119</v>
      </c>
      <c r="G128" s="26">
        <v>132241</v>
      </c>
      <c r="H128" s="33"/>
      <c r="I128" s="22">
        <v>3039800</v>
      </c>
      <c r="J128" s="26">
        <v>180269</v>
      </c>
      <c r="K128" s="14"/>
      <c r="L128" s="22">
        <v>278744</v>
      </c>
      <c r="M128" s="26">
        <v>59576</v>
      </c>
      <c r="N128" s="33"/>
      <c r="O128" s="22">
        <v>445468</v>
      </c>
      <c r="P128" s="26">
        <v>86545</v>
      </c>
      <c r="Q128" s="33"/>
      <c r="R128" s="22">
        <v>121345</v>
      </c>
      <c r="S128" s="26">
        <v>106569</v>
      </c>
      <c r="T128" s="14"/>
      <c r="U128" s="25">
        <f t="shared" si="5"/>
        <v>135076</v>
      </c>
      <c r="V128" s="25">
        <f t="shared" si="6"/>
        <v>84230</v>
      </c>
      <c r="W128" s="25">
        <f t="shared" si="8"/>
        <v>50846</v>
      </c>
      <c r="X128" s="13"/>
      <c r="Y128" s="24">
        <f t="shared" si="7"/>
        <v>2588499.6666666665</v>
      </c>
      <c r="Z128" s="25">
        <f t="shared" si="9"/>
        <v>219306</v>
      </c>
    </row>
    <row r="129" spans="2:26" x14ac:dyDescent="0.35">
      <c r="B129" s="21" t="s">
        <v>171</v>
      </c>
      <c r="C129" s="22">
        <v>636005</v>
      </c>
      <c r="D129" s="26">
        <v>31792</v>
      </c>
      <c r="E129" s="33"/>
      <c r="F129" s="22">
        <v>50099</v>
      </c>
      <c r="G129" s="26">
        <v>7656</v>
      </c>
      <c r="H129" s="33"/>
      <c r="I129" s="22">
        <v>1086255</v>
      </c>
      <c r="J129" s="26">
        <v>96276</v>
      </c>
      <c r="K129" s="14"/>
      <c r="L129" s="3"/>
      <c r="N129" s="33"/>
      <c r="O129" s="3"/>
      <c r="P129" s="3"/>
      <c r="Q129" s="33"/>
      <c r="R129" s="3"/>
      <c r="S129" s="3"/>
      <c r="T129" s="14"/>
      <c r="U129" s="25">
        <f t="shared" si="5"/>
        <v>45241.333333333336</v>
      </c>
      <c r="V129" s="25">
        <f t="shared" si="6"/>
        <v>0</v>
      </c>
      <c r="W129" s="25">
        <f t="shared" si="8"/>
        <v>45241.333333333336</v>
      </c>
      <c r="X129" s="13"/>
      <c r="Y129" s="24">
        <f t="shared" si="7"/>
        <v>590786.33333333337</v>
      </c>
      <c r="Z129" s="25">
        <f t="shared" si="9"/>
        <v>45241.333333333336</v>
      </c>
    </row>
    <row r="130" spans="2:26" x14ac:dyDescent="0.35">
      <c r="B130" s="21" t="s">
        <v>107</v>
      </c>
      <c r="C130" s="22">
        <v>1909107</v>
      </c>
      <c r="D130" s="26">
        <v>16293</v>
      </c>
      <c r="E130" s="33"/>
      <c r="F130" s="22">
        <v>1984018</v>
      </c>
      <c r="G130" s="26">
        <v>14405</v>
      </c>
      <c r="H130" s="33"/>
      <c r="I130" s="22">
        <v>1972685</v>
      </c>
      <c r="J130" s="26">
        <v>10763</v>
      </c>
      <c r="K130" s="14"/>
      <c r="L130" s="22">
        <v>543439</v>
      </c>
      <c r="M130" s="26">
        <v>61676</v>
      </c>
      <c r="N130" s="33"/>
      <c r="O130" s="22">
        <v>191645</v>
      </c>
      <c r="P130" s="26">
        <v>17680</v>
      </c>
      <c r="Q130" s="33"/>
      <c r="R130" s="22">
        <v>425955</v>
      </c>
      <c r="S130" s="26">
        <v>46705</v>
      </c>
      <c r="T130" s="14"/>
      <c r="U130" s="25">
        <f t="shared" si="5"/>
        <v>13820.333333333334</v>
      </c>
      <c r="V130" s="25">
        <f t="shared" si="6"/>
        <v>42020.333333333336</v>
      </c>
      <c r="W130" s="25">
        <f t="shared" si="8"/>
        <v>-28200</v>
      </c>
      <c r="X130" s="13"/>
      <c r="Y130" s="24">
        <f t="shared" si="7"/>
        <v>2342283</v>
      </c>
      <c r="Z130" s="25">
        <f t="shared" si="9"/>
        <v>55840.666666666672</v>
      </c>
    </row>
    <row r="131" spans="2:26" x14ac:dyDescent="0.35">
      <c r="B131" s="21" t="s">
        <v>108</v>
      </c>
      <c r="C131" s="22">
        <v>1363</v>
      </c>
      <c r="D131" s="3">
        <v>15</v>
      </c>
      <c r="E131" s="33"/>
      <c r="F131" s="22">
        <v>16992</v>
      </c>
      <c r="G131" s="26">
        <v>11974</v>
      </c>
      <c r="H131" s="33"/>
      <c r="I131" s="22">
        <v>14214</v>
      </c>
      <c r="J131" s="26">
        <v>25206</v>
      </c>
      <c r="K131" s="14"/>
      <c r="L131" s="22">
        <v>1930</v>
      </c>
      <c r="M131" s="3">
        <v>221</v>
      </c>
      <c r="N131" s="33"/>
      <c r="O131" s="22">
        <v>11723</v>
      </c>
      <c r="P131" s="3">
        <v>363</v>
      </c>
      <c r="Q131" s="33"/>
      <c r="R131" s="22">
        <v>464</v>
      </c>
      <c r="S131" s="3">
        <v>7</v>
      </c>
      <c r="T131" s="14"/>
      <c r="U131" s="25">
        <f t="shared" si="5"/>
        <v>12398.333333333334</v>
      </c>
      <c r="V131" s="25">
        <f t="shared" si="6"/>
        <v>197</v>
      </c>
      <c r="W131" s="25">
        <f t="shared" si="8"/>
        <v>12201.333333333334</v>
      </c>
      <c r="X131" s="13"/>
      <c r="Y131" s="24">
        <f t="shared" si="7"/>
        <v>15562</v>
      </c>
      <c r="Z131" s="25">
        <f t="shared" si="9"/>
        <v>12595.333333333334</v>
      </c>
    </row>
    <row r="132" spans="2:26" x14ac:dyDescent="0.35">
      <c r="B132" s="21" t="s">
        <v>109</v>
      </c>
      <c r="C132" s="22">
        <v>36165</v>
      </c>
      <c r="D132" s="26">
        <v>22201</v>
      </c>
      <c r="E132" s="33"/>
      <c r="F132" s="22">
        <v>645</v>
      </c>
      <c r="G132" s="3">
        <v>1</v>
      </c>
      <c r="H132" s="33"/>
      <c r="K132" s="14"/>
      <c r="N132" s="33"/>
      <c r="Q132" s="33"/>
      <c r="R132" s="3"/>
      <c r="S132" s="3"/>
      <c r="T132" s="14"/>
      <c r="U132" s="25">
        <f t="shared" si="5"/>
        <v>7400.666666666667</v>
      </c>
      <c r="V132" s="25">
        <f t="shared" si="6"/>
        <v>0</v>
      </c>
      <c r="W132" s="25">
        <f t="shared" si="8"/>
        <v>7400.666666666667</v>
      </c>
      <c r="X132" s="13"/>
      <c r="Y132" s="24">
        <f t="shared" si="7"/>
        <v>12270</v>
      </c>
      <c r="Z132" s="25">
        <f t="shared" si="9"/>
        <v>7400.666666666667</v>
      </c>
    </row>
    <row r="133" spans="2:26" x14ac:dyDescent="0.35">
      <c r="B133" s="21" t="s">
        <v>110</v>
      </c>
      <c r="C133" s="22">
        <v>1347497</v>
      </c>
      <c r="D133" s="26">
        <v>80054</v>
      </c>
      <c r="E133" s="33"/>
      <c r="F133" s="22">
        <v>107100</v>
      </c>
      <c r="G133" s="26">
        <v>2325</v>
      </c>
      <c r="H133" s="33"/>
      <c r="I133" s="22">
        <v>17614</v>
      </c>
      <c r="J133" s="3">
        <v>415</v>
      </c>
      <c r="K133" s="14"/>
      <c r="L133" s="3"/>
      <c r="N133" s="33"/>
      <c r="O133" s="3"/>
      <c r="Q133" s="33"/>
      <c r="R133" s="3"/>
      <c r="S133" s="3"/>
      <c r="T133" s="14"/>
      <c r="U133" s="25">
        <f t="shared" si="5"/>
        <v>27598</v>
      </c>
      <c r="V133" s="25">
        <f t="shared" si="6"/>
        <v>0</v>
      </c>
      <c r="W133" s="25">
        <f t="shared" si="8"/>
        <v>27598</v>
      </c>
      <c r="X133" s="13"/>
      <c r="Y133" s="24">
        <f t="shared" si="7"/>
        <v>490737</v>
      </c>
      <c r="Z133" s="25">
        <f t="shared" si="9"/>
        <v>27598</v>
      </c>
    </row>
    <row r="134" spans="2:26" x14ac:dyDescent="0.35">
      <c r="B134" s="21" t="s">
        <v>111</v>
      </c>
      <c r="C134" s="22">
        <v>377092</v>
      </c>
      <c r="D134" s="26">
        <v>11616</v>
      </c>
      <c r="E134" s="33"/>
      <c r="F134" s="22">
        <v>362953</v>
      </c>
      <c r="G134" s="26">
        <v>1476</v>
      </c>
      <c r="H134" s="33"/>
      <c r="I134" s="22">
        <v>288303</v>
      </c>
      <c r="J134" s="26">
        <v>1171</v>
      </c>
      <c r="K134" s="14"/>
      <c r="L134" s="22">
        <v>2725017</v>
      </c>
      <c r="M134" s="26">
        <v>342730</v>
      </c>
      <c r="N134" s="33"/>
      <c r="O134" s="22">
        <v>169050</v>
      </c>
      <c r="P134" s="26">
        <v>9893</v>
      </c>
      <c r="Q134" s="33"/>
      <c r="R134" s="3"/>
      <c r="S134" s="3"/>
      <c r="T134" s="14"/>
      <c r="U134" s="25">
        <f t="shared" si="5"/>
        <v>4754.333333333333</v>
      </c>
      <c r="V134" s="25">
        <f t="shared" si="6"/>
        <v>117541</v>
      </c>
      <c r="W134" s="25">
        <f t="shared" si="8"/>
        <v>-112786.66666666667</v>
      </c>
      <c r="X134" s="13"/>
      <c r="Y134" s="24">
        <f t="shared" si="7"/>
        <v>1307471.6666666667</v>
      </c>
      <c r="Z134" s="25">
        <f t="shared" si="9"/>
        <v>122295.33333333333</v>
      </c>
    </row>
    <row r="135" spans="2:26" x14ac:dyDescent="0.35">
      <c r="B135" s="21" t="s">
        <v>172</v>
      </c>
      <c r="C135" s="22">
        <v>151</v>
      </c>
      <c r="D135" s="3">
        <v>66</v>
      </c>
      <c r="E135" s="33"/>
      <c r="H135" s="33"/>
      <c r="K135" s="14"/>
      <c r="L135" s="3"/>
      <c r="N135" s="33"/>
      <c r="O135" s="3"/>
      <c r="Q135" s="33"/>
      <c r="R135" s="3"/>
      <c r="S135" s="3"/>
      <c r="T135" s="14"/>
      <c r="U135" s="25">
        <f t="shared" si="5"/>
        <v>22</v>
      </c>
      <c r="V135" s="25">
        <f t="shared" si="6"/>
        <v>0</v>
      </c>
      <c r="W135" s="25">
        <f t="shared" si="8"/>
        <v>22</v>
      </c>
      <c r="X135" s="13"/>
      <c r="Y135" s="24">
        <f t="shared" si="7"/>
        <v>50.333333333333336</v>
      </c>
      <c r="Z135" s="25">
        <f t="shared" si="9"/>
        <v>22</v>
      </c>
    </row>
    <row r="136" spans="2:26" x14ac:dyDescent="0.35">
      <c r="B136" s="21" t="s">
        <v>173</v>
      </c>
      <c r="C136" s="3"/>
      <c r="D136" s="3"/>
      <c r="E136" s="33"/>
      <c r="H136" s="33"/>
      <c r="I136" s="22">
        <v>516</v>
      </c>
      <c r="J136" s="3">
        <v>21</v>
      </c>
      <c r="K136" s="14"/>
      <c r="L136" s="3"/>
      <c r="N136" s="33"/>
      <c r="Q136" s="33"/>
      <c r="R136" s="3"/>
      <c r="S136" s="3"/>
      <c r="T136" s="14"/>
      <c r="U136" s="25">
        <f t="shared" si="5"/>
        <v>7</v>
      </c>
      <c r="V136" s="25">
        <f t="shared" si="6"/>
        <v>0</v>
      </c>
      <c r="W136" s="25">
        <f t="shared" si="8"/>
        <v>7</v>
      </c>
      <c r="X136" s="13"/>
      <c r="Y136" s="24">
        <f t="shared" si="7"/>
        <v>172</v>
      </c>
      <c r="Z136" s="25">
        <f t="shared" si="9"/>
        <v>7</v>
      </c>
    </row>
    <row r="137" spans="2:26" x14ac:dyDescent="0.35">
      <c r="B137" s="21" t="s">
        <v>112</v>
      </c>
      <c r="C137" s="3"/>
      <c r="D137" s="3"/>
      <c r="E137" s="33"/>
      <c r="H137" s="33"/>
      <c r="K137" s="14"/>
      <c r="N137" s="33"/>
      <c r="Q137" s="33"/>
      <c r="R137" s="3"/>
      <c r="S137" s="3"/>
      <c r="T137" s="14"/>
      <c r="U137" s="25">
        <f t="shared" ref="U137:U170" si="10">(D137+G137+J137)/3</f>
        <v>0</v>
      </c>
      <c r="V137" s="25">
        <f t="shared" ref="V137:V170" si="11">(M137+P137+S137)/3</f>
        <v>0</v>
      </c>
      <c r="W137" s="25">
        <f t="shared" si="8"/>
        <v>0</v>
      </c>
      <c r="X137" s="13"/>
      <c r="Y137" s="24">
        <f t="shared" ref="Y137:Y170" si="12">(C137+F137+I137+L137+O137+R137)/3</f>
        <v>0</v>
      </c>
      <c r="Z137" s="25">
        <f t="shared" si="9"/>
        <v>0</v>
      </c>
    </row>
    <row r="138" spans="2:26" x14ac:dyDescent="0.35">
      <c r="B138" s="21" t="s">
        <v>174</v>
      </c>
      <c r="C138" s="3"/>
      <c r="D138" s="3"/>
      <c r="E138" s="33"/>
      <c r="H138" s="33"/>
      <c r="I138" s="22">
        <v>1332</v>
      </c>
      <c r="J138" s="3">
        <v>18</v>
      </c>
      <c r="K138" s="14"/>
      <c r="L138" s="3"/>
      <c r="N138" s="33"/>
      <c r="Q138" s="33"/>
      <c r="R138" s="3"/>
      <c r="S138" s="3"/>
      <c r="T138" s="14"/>
      <c r="U138" s="25">
        <f t="shared" si="10"/>
        <v>6</v>
      </c>
      <c r="V138" s="25">
        <f t="shared" si="11"/>
        <v>0</v>
      </c>
      <c r="W138" s="25">
        <f t="shared" ref="W138:W170" si="13">U138-V138</f>
        <v>6</v>
      </c>
      <c r="X138" s="13"/>
      <c r="Y138" s="24">
        <f t="shared" si="12"/>
        <v>444</v>
      </c>
      <c r="Z138" s="25">
        <f t="shared" ref="Z138:Z170" si="14">U138+V138</f>
        <v>6</v>
      </c>
    </row>
    <row r="139" spans="2:26" x14ac:dyDescent="0.35">
      <c r="B139" s="21" t="s">
        <v>113</v>
      </c>
      <c r="C139" s="22">
        <v>46278</v>
      </c>
      <c r="D139" s="26">
        <v>3277</v>
      </c>
      <c r="E139" s="33"/>
      <c r="F139" s="22">
        <v>26737</v>
      </c>
      <c r="G139" s="26">
        <v>1002</v>
      </c>
      <c r="H139" s="33"/>
      <c r="I139" s="22">
        <v>39760</v>
      </c>
      <c r="J139" s="26">
        <v>1475</v>
      </c>
      <c r="K139" s="14"/>
      <c r="L139" s="3"/>
      <c r="N139" s="33"/>
      <c r="Q139" s="33"/>
      <c r="R139" s="22">
        <v>120</v>
      </c>
      <c r="S139" s="3">
        <v>1</v>
      </c>
      <c r="T139" s="14"/>
      <c r="U139" s="25">
        <f t="shared" si="10"/>
        <v>1918</v>
      </c>
      <c r="V139" s="25">
        <f t="shared" si="11"/>
        <v>0.33333333333333331</v>
      </c>
      <c r="W139" s="25">
        <f t="shared" si="13"/>
        <v>1917.6666666666667</v>
      </c>
      <c r="X139" s="13"/>
      <c r="Y139" s="24">
        <f t="shared" si="12"/>
        <v>37631.666666666664</v>
      </c>
      <c r="Z139" s="25">
        <f t="shared" si="14"/>
        <v>1918.3333333333333</v>
      </c>
    </row>
    <row r="140" spans="2:26" x14ac:dyDescent="0.35">
      <c r="B140" s="21" t="s">
        <v>114</v>
      </c>
      <c r="E140" s="33"/>
      <c r="H140" s="33"/>
      <c r="K140" s="14"/>
      <c r="N140" s="33"/>
      <c r="Q140" s="33"/>
      <c r="R140" s="3"/>
      <c r="T140" s="14"/>
      <c r="U140" s="25">
        <f t="shared" si="10"/>
        <v>0</v>
      </c>
      <c r="V140" s="25">
        <f t="shared" si="11"/>
        <v>0</v>
      </c>
      <c r="W140" s="25">
        <f t="shared" si="13"/>
        <v>0</v>
      </c>
      <c r="X140" s="13"/>
      <c r="Y140" s="24">
        <f t="shared" si="12"/>
        <v>0</v>
      </c>
      <c r="Z140" s="25">
        <f t="shared" si="14"/>
        <v>0</v>
      </c>
    </row>
    <row r="141" spans="2:26" x14ac:dyDescent="0.35">
      <c r="B141" s="21" t="s">
        <v>115</v>
      </c>
      <c r="C141" s="22">
        <v>2116717</v>
      </c>
      <c r="D141" s="26">
        <v>167920</v>
      </c>
      <c r="E141" s="33"/>
      <c r="F141" s="22">
        <v>2914405</v>
      </c>
      <c r="G141" s="26">
        <v>179428</v>
      </c>
      <c r="H141" s="33"/>
      <c r="I141" s="22">
        <v>4134649</v>
      </c>
      <c r="J141" s="26">
        <v>291874</v>
      </c>
      <c r="K141" s="14"/>
      <c r="L141" s="22">
        <v>2168299</v>
      </c>
      <c r="M141" s="26">
        <v>127252</v>
      </c>
      <c r="N141" s="33"/>
      <c r="O141" s="22">
        <v>2479055</v>
      </c>
      <c r="P141" s="26">
        <v>150310</v>
      </c>
      <c r="Q141" s="33"/>
      <c r="R141" s="22">
        <v>3979439</v>
      </c>
      <c r="S141" s="26">
        <v>285580</v>
      </c>
      <c r="T141" s="14"/>
      <c r="U141" s="25">
        <f t="shared" si="10"/>
        <v>213074</v>
      </c>
      <c r="V141" s="25">
        <f t="shared" si="11"/>
        <v>187714</v>
      </c>
      <c r="W141" s="25">
        <f t="shared" si="13"/>
        <v>25360</v>
      </c>
      <c r="X141" s="13"/>
      <c r="Y141" s="24">
        <f t="shared" si="12"/>
        <v>5930854.666666667</v>
      </c>
      <c r="Z141" s="25">
        <f t="shared" si="14"/>
        <v>400788</v>
      </c>
    </row>
    <row r="142" spans="2:26" x14ac:dyDescent="0.35">
      <c r="B142" s="21" t="s">
        <v>116</v>
      </c>
      <c r="C142" s="22">
        <v>78845</v>
      </c>
      <c r="D142" s="26">
        <v>3550</v>
      </c>
      <c r="E142" s="33"/>
      <c r="F142" s="22">
        <v>117713</v>
      </c>
      <c r="G142" s="26">
        <v>5822</v>
      </c>
      <c r="H142" s="33"/>
      <c r="I142" s="22">
        <v>88746</v>
      </c>
      <c r="J142" s="26">
        <v>4614</v>
      </c>
      <c r="K142" s="14"/>
      <c r="N142" s="33"/>
      <c r="O142" s="3"/>
      <c r="Q142" s="33"/>
      <c r="R142" s="3"/>
      <c r="T142" s="14"/>
      <c r="U142" s="25">
        <f t="shared" si="10"/>
        <v>4662</v>
      </c>
      <c r="V142" s="25">
        <f t="shared" si="11"/>
        <v>0</v>
      </c>
      <c r="W142" s="25">
        <f t="shared" si="13"/>
        <v>4662</v>
      </c>
      <c r="X142" s="13"/>
      <c r="Y142" s="24">
        <f t="shared" si="12"/>
        <v>95101.333333333328</v>
      </c>
      <c r="Z142" s="25">
        <f t="shared" si="14"/>
        <v>4662</v>
      </c>
    </row>
    <row r="143" spans="2:26" x14ac:dyDescent="0.35">
      <c r="B143" s="21" t="s">
        <v>117</v>
      </c>
      <c r="C143" s="22">
        <v>3034</v>
      </c>
      <c r="D143" s="3">
        <v>33</v>
      </c>
      <c r="E143" s="33"/>
      <c r="F143" s="22">
        <v>4655</v>
      </c>
      <c r="G143" s="3">
        <v>57</v>
      </c>
      <c r="H143" s="33"/>
      <c r="I143" s="22">
        <v>977</v>
      </c>
      <c r="J143" s="3">
        <v>9</v>
      </c>
      <c r="K143" s="14"/>
      <c r="L143" s="22">
        <v>24</v>
      </c>
      <c r="M143" s="3">
        <v>0</v>
      </c>
      <c r="N143" s="33"/>
      <c r="O143" s="22">
        <v>30</v>
      </c>
      <c r="P143" s="3">
        <v>0</v>
      </c>
      <c r="Q143" s="33"/>
      <c r="R143" s="3"/>
      <c r="T143" s="14"/>
      <c r="U143" s="25">
        <f t="shared" si="10"/>
        <v>33</v>
      </c>
      <c r="V143" s="25">
        <f t="shared" si="11"/>
        <v>0</v>
      </c>
      <c r="W143" s="25">
        <f t="shared" si="13"/>
        <v>33</v>
      </c>
      <c r="X143" s="13"/>
      <c r="Y143" s="24">
        <f t="shared" si="12"/>
        <v>2906.6666666666665</v>
      </c>
      <c r="Z143" s="25">
        <f t="shared" si="14"/>
        <v>33</v>
      </c>
    </row>
    <row r="144" spans="2:26" x14ac:dyDescent="0.35">
      <c r="B144" s="21" t="s">
        <v>118</v>
      </c>
      <c r="C144" s="22">
        <v>218797</v>
      </c>
      <c r="D144" s="26">
        <v>11388</v>
      </c>
      <c r="E144" s="33"/>
      <c r="F144" s="22">
        <v>299328</v>
      </c>
      <c r="G144" s="26">
        <v>14198</v>
      </c>
      <c r="H144" s="33"/>
      <c r="I144" s="22">
        <v>208953</v>
      </c>
      <c r="J144" s="26">
        <v>10121</v>
      </c>
      <c r="K144" s="14"/>
      <c r="L144" s="22">
        <v>59379</v>
      </c>
      <c r="M144" s="26">
        <v>3579</v>
      </c>
      <c r="N144" s="33"/>
      <c r="O144" s="22">
        <v>41267</v>
      </c>
      <c r="P144" s="26">
        <v>1964</v>
      </c>
      <c r="Q144" s="33"/>
      <c r="R144" s="22">
        <v>82255</v>
      </c>
      <c r="S144" s="26">
        <v>2106</v>
      </c>
      <c r="T144" s="14"/>
      <c r="U144" s="25">
        <f t="shared" si="10"/>
        <v>11902.333333333334</v>
      </c>
      <c r="V144" s="25">
        <f t="shared" si="11"/>
        <v>2549.6666666666665</v>
      </c>
      <c r="W144" s="25">
        <f t="shared" si="13"/>
        <v>9352.6666666666679</v>
      </c>
      <c r="X144" s="13"/>
      <c r="Y144" s="24">
        <f t="shared" si="12"/>
        <v>303326.33333333331</v>
      </c>
      <c r="Z144" s="25">
        <f t="shared" si="14"/>
        <v>14452</v>
      </c>
    </row>
    <row r="145" spans="2:26" x14ac:dyDescent="0.35">
      <c r="B145" s="21" t="s">
        <v>119</v>
      </c>
      <c r="C145" s="22">
        <v>5300486</v>
      </c>
      <c r="D145" s="26">
        <v>817087</v>
      </c>
      <c r="E145" s="33"/>
      <c r="F145" s="22">
        <v>3273999</v>
      </c>
      <c r="G145" s="26">
        <v>417865</v>
      </c>
      <c r="H145" s="33"/>
      <c r="I145" s="22">
        <v>3043777</v>
      </c>
      <c r="J145" s="26">
        <v>467619</v>
      </c>
      <c r="K145" s="14"/>
      <c r="L145" s="22">
        <v>8567159</v>
      </c>
      <c r="M145" s="26">
        <v>779111</v>
      </c>
      <c r="N145" s="33"/>
      <c r="O145" s="22">
        <v>8968501</v>
      </c>
      <c r="P145" s="26">
        <v>639207</v>
      </c>
      <c r="Q145" s="33"/>
      <c r="R145" s="22">
        <v>5271688</v>
      </c>
      <c r="S145" s="26">
        <v>375092</v>
      </c>
      <c r="T145" s="14"/>
      <c r="U145" s="25">
        <f t="shared" si="10"/>
        <v>567523.66666666663</v>
      </c>
      <c r="V145" s="25">
        <f t="shared" si="11"/>
        <v>597803.33333333337</v>
      </c>
      <c r="W145" s="25">
        <f t="shared" si="13"/>
        <v>-30279.666666666744</v>
      </c>
      <c r="X145" s="13"/>
      <c r="Y145" s="24">
        <f t="shared" si="12"/>
        <v>11475203.333333334</v>
      </c>
      <c r="Z145" s="25">
        <f t="shared" si="14"/>
        <v>1165327</v>
      </c>
    </row>
    <row r="146" spans="2:26" x14ac:dyDescent="0.35">
      <c r="B146" s="21" t="s">
        <v>120</v>
      </c>
      <c r="C146" s="22">
        <v>30596</v>
      </c>
      <c r="D146" s="26">
        <v>1664</v>
      </c>
      <c r="E146" s="33"/>
      <c r="F146" s="22">
        <v>26051</v>
      </c>
      <c r="G146" s="26">
        <v>2035</v>
      </c>
      <c r="H146" s="33"/>
      <c r="I146" s="22">
        <v>6293</v>
      </c>
      <c r="J146" s="3">
        <v>186</v>
      </c>
      <c r="K146" s="14"/>
      <c r="L146" s="3"/>
      <c r="N146" s="33"/>
      <c r="O146" s="3"/>
      <c r="Q146" s="33"/>
      <c r="R146" s="3"/>
      <c r="T146" s="14"/>
      <c r="U146" s="25">
        <f t="shared" si="10"/>
        <v>1295</v>
      </c>
      <c r="V146" s="25">
        <f t="shared" si="11"/>
        <v>0</v>
      </c>
      <c r="W146" s="25">
        <f t="shared" si="13"/>
        <v>1295</v>
      </c>
      <c r="X146" s="13"/>
      <c r="Y146" s="24">
        <f t="shared" si="12"/>
        <v>20980</v>
      </c>
      <c r="Z146" s="25">
        <f t="shared" si="14"/>
        <v>1295</v>
      </c>
    </row>
    <row r="147" spans="2:26" x14ac:dyDescent="0.35">
      <c r="B147" s="21" t="s">
        <v>121</v>
      </c>
      <c r="C147" s="22">
        <v>5757</v>
      </c>
      <c r="D147" s="3">
        <v>937</v>
      </c>
      <c r="E147" s="33"/>
      <c r="F147" s="22">
        <v>6138</v>
      </c>
      <c r="G147" s="26">
        <v>1017</v>
      </c>
      <c r="H147" s="33"/>
      <c r="I147" s="22">
        <v>101769</v>
      </c>
      <c r="J147" s="26">
        <v>13651</v>
      </c>
      <c r="K147" s="14"/>
      <c r="L147" s="3"/>
      <c r="N147" s="33"/>
      <c r="O147" s="3"/>
      <c r="Q147" s="33"/>
      <c r="R147" s="3"/>
      <c r="T147" s="14"/>
      <c r="U147" s="25">
        <f t="shared" si="10"/>
        <v>5201.666666666667</v>
      </c>
      <c r="V147" s="25">
        <f t="shared" si="11"/>
        <v>0</v>
      </c>
      <c r="W147" s="25">
        <f t="shared" si="13"/>
        <v>5201.666666666667</v>
      </c>
      <c r="X147" s="13"/>
      <c r="Y147" s="24">
        <f t="shared" si="12"/>
        <v>37888</v>
      </c>
      <c r="Z147" s="25">
        <f t="shared" si="14"/>
        <v>5201.666666666667</v>
      </c>
    </row>
    <row r="148" spans="2:26" x14ac:dyDescent="0.35">
      <c r="B148" s="21" t="s">
        <v>175</v>
      </c>
      <c r="C148" s="3"/>
      <c r="D148" s="3"/>
      <c r="E148" s="33"/>
      <c r="H148" s="33"/>
      <c r="K148" s="14"/>
      <c r="L148" s="3"/>
      <c r="M148" s="22"/>
      <c r="N148" s="33"/>
      <c r="O148" s="3"/>
      <c r="Q148" s="33"/>
      <c r="R148" s="3"/>
      <c r="T148" s="14"/>
      <c r="U148" s="25">
        <f t="shared" si="10"/>
        <v>0</v>
      </c>
      <c r="V148" s="25">
        <f t="shared" si="11"/>
        <v>0</v>
      </c>
      <c r="W148" s="25">
        <f t="shared" si="13"/>
        <v>0</v>
      </c>
      <c r="X148" s="13"/>
      <c r="Y148" s="24">
        <f t="shared" si="12"/>
        <v>0</v>
      </c>
      <c r="Z148" s="25">
        <f t="shared" si="14"/>
        <v>0</v>
      </c>
    </row>
    <row r="149" spans="2:26" x14ac:dyDescent="0.35">
      <c r="B149" s="21" t="s">
        <v>203</v>
      </c>
      <c r="C149" s="22">
        <v>862</v>
      </c>
      <c r="D149" s="3">
        <v>403</v>
      </c>
      <c r="E149" s="33"/>
      <c r="H149" s="33"/>
      <c r="K149" s="14"/>
      <c r="L149" s="3"/>
      <c r="N149" s="33"/>
      <c r="O149" s="3"/>
      <c r="Q149" s="33"/>
      <c r="R149" s="3"/>
      <c r="T149" s="14"/>
      <c r="U149" s="25">
        <f t="shared" si="10"/>
        <v>134.33333333333334</v>
      </c>
      <c r="V149" s="25">
        <f t="shared" si="11"/>
        <v>0</v>
      </c>
      <c r="W149" s="25">
        <f t="shared" si="13"/>
        <v>134.33333333333334</v>
      </c>
      <c r="X149" s="13"/>
      <c r="Y149" s="24">
        <f t="shared" si="12"/>
        <v>287.33333333333331</v>
      </c>
      <c r="Z149" s="25">
        <f t="shared" si="14"/>
        <v>134.33333333333334</v>
      </c>
    </row>
    <row r="150" spans="2:26" x14ac:dyDescent="0.35">
      <c r="B150" s="21" t="s">
        <v>122</v>
      </c>
      <c r="C150" s="22">
        <v>392201</v>
      </c>
      <c r="D150" s="26">
        <v>10134</v>
      </c>
      <c r="E150" s="33"/>
      <c r="F150" s="22">
        <v>293426</v>
      </c>
      <c r="G150" s="26">
        <v>14354</v>
      </c>
      <c r="H150" s="33"/>
      <c r="I150" s="22">
        <v>290571</v>
      </c>
      <c r="J150" s="26">
        <v>22355</v>
      </c>
      <c r="K150" s="14"/>
      <c r="L150" s="22">
        <v>4895</v>
      </c>
      <c r="M150" s="26">
        <v>4714</v>
      </c>
      <c r="N150" s="33"/>
      <c r="O150" s="22">
        <v>7083</v>
      </c>
      <c r="P150" s="3">
        <v>0</v>
      </c>
      <c r="Q150" s="33"/>
      <c r="R150" s="22">
        <v>3023</v>
      </c>
      <c r="S150" s="3">
        <v>130</v>
      </c>
      <c r="T150" s="14"/>
      <c r="U150" s="25">
        <f t="shared" si="10"/>
        <v>15614.333333333334</v>
      </c>
      <c r="V150" s="25">
        <f t="shared" si="11"/>
        <v>1614.6666666666667</v>
      </c>
      <c r="W150" s="25">
        <f t="shared" si="13"/>
        <v>13999.666666666668</v>
      </c>
      <c r="X150" s="13"/>
      <c r="Y150" s="24">
        <f t="shared" si="12"/>
        <v>330399.66666666669</v>
      </c>
      <c r="Z150" s="25">
        <f t="shared" si="14"/>
        <v>17229</v>
      </c>
    </row>
    <row r="151" spans="2:26" x14ac:dyDescent="0.35">
      <c r="B151" s="21" t="s">
        <v>123</v>
      </c>
      <c r="C151" s="22">
        <v>393737</v>
      </c>
      <c r="D151" s="26">
        <v>6687</v>
      </c>
      <c r="E151" s="33"/>
      <c r="F151" s="22">
        <v>289496</v>
      </c>
      <c r="G151" s="26">
        <v>3557</v>
      </c>
      <c r="H151" s="33"/>
      <c r="I151" s="22">
        <v>64985</v>
      </c>
      <c r="J151" s="3">
        <v>801</v>
      </c>
      <c r="K151" s="14"/>
      <c r="L151" s="22">
        <v>124213</v>
      </c>
      <c r="M151" s="26">
        <v>140336</v>
      </c>
      <c r="N151" s="33"/>
      <c r="O151" s="22">
        <v>95380</v>
      </c>
      <c r="P151" s="26">
        <v>11592</v>
      </c>
      <c r="Q151" s="33"/>
      <c r="R151" s="22">
        <v>158570</v>
      </c>
      <c r="S151" s="26">
        <v>25372</v>
      </c>
      <c r="T151" s="14"/>
      <c r="U151" s="25">
        <f t="shared" si="10"/>
        <v>3681.6666666666665</v>
      </c>
      <c r="V151" s="25">
        <f t="shared" si="11"/>
        <v>59100</v>
      </c>
      <c r="W151" s="25">
        <f t="shared" si="13"/>
        <v>-55418.333333333336</v>
      </c>
      <c r="X151" s="13"/>
      <c r="Y151" s="24">
        <f t="shared" si="12"/>
        <v>375460.33333333331</v>
      </c>
      <c r="Z151" s="25">
        <f t="shared" si="14"/>
        <v>62781.666666666664</v>
      </c>
    </row>
    <row r="152" spans="2:26" x14ac:dyDescent="0.35">
      <c r="B152" s="21" t="s">
        <v>176</v>
      </c>
      <c r="D152" s="3"/>
      <c r="E152" s="33"/>
      <c r="H152" s="33"/>
      <c r="I152" s="22">
        <v>53504</v>
      </c>
      <c r="J152" s="26">
        <v>3002</v>
      </c>
      <c r="K152" s="14"/>
      <c r="L152" s="3"/>
      <c r="N152" s="33"/>
      <c r="Q152" s="33"/>
      <c r="R152" s="3"/>
      <c r="T152" s="14"/>
      <c r="U152" s="25">
        <f t="shared" si="10"/>
        <v>1000.6666666666666</v>
      </c>
      <c r="V152" s="25">
        <f t="shared" si="11"/>
        <v>0</v>
      </c>
      <c r="W152" s="25">
        <f t="shared" si="13"/>
        <v>1000.6666666666666</v>
      </c>
      <c r="X152" s="13"/>
      <c r="Y152" s="24">
        <f t="shared" si="12"/>
        <v>17834.666666666668</v>
      </c>
      <c r="Z152" s="25">
        <f t="shared" si="14"/>
        <v>1000.6666666666666</v>
      </c>
    </row>
    <row r="153" spans="2:26" x14ac:dyDescent="0.35">
      <c r="B153" s="21" t="s">
        <v>124</v>
      </c>
      <c r="C153" s="22">
        <v>49788</v>
      </c>
      <c r="D153" s="26">
        <v>2539</v>
      </c>
      <c r="E153" s="33"/>
      <c r="F153" s="22">
        <v>58715</v>
      </c>
      <c r="G153" s="26">
        <v>55509</v>
      </c>
      <c r="H153" s="33"/>
      <c r="I153" s="22">
        <v>53467</v>
      </c>
      <c r="J153" s="26">
        <v>2849</v>
      </c>
      <c r="K153" s="14"/>
      <c r="L153" s="3"/>
      <c r="N153" s="33"/>
      <c r="O153" s="3"/>
      <c r="Q153" s="33"/>
      <c r="R153" s="3"/>
      <c r="T153" s="14"/>
      <c r="U153" s="25">
        <f t="shared" si="10"/>
        <v>20299</v>
      </c>
      <c r="V153" s="25">
        <f t="shared" si="11"/>
        <v>0</v>
      </c>
      <c r="W153" s="25">
        <f t="shared" si="13"/>
        <v>20299</v>
      </c>
      <c r="X153" s="13"/>
      <c r="Y153" s="24">
        <f t="shared" si="12"/>
        <v>53990</v>
      </c>
      <c r="Z153" s="25">
        <f t="shared" si="14"/>
        <v>20299</v>
      </c>
    </row>
    <row r="154" spans="2:26" x14ac:dyDescent="0.35">
      <c r="B154" s="21" t="s">
        <v>125</v>
      </c>
      <c r="C154" s="22">
        <v>200889</v>
      </c>
      <c r="D154" s="26">
        <v>25848</v>
      </c>
      <c r="E154" s="33"/>
      <c r="F154" s="22">
        <v>176845</v>
      </c>
      <c r="G154" s="26">
        <v>6205</v>
      </c>
      <c r="H154" s="33"/>
      <c r="I154" s="22">
        <v>130382</v>
      </c>
      <c r="J154" s="26">
        <v>4862</v>
      </c>
      <c r="K154" s="14"/>
      <c r="L154" s="22">
        <v>80794</v>
      </c>
      <c r="M154" s="26">
        <v>20263</v>
      </c>
      <c r="N154" s="33"/>
      <c r="O154" s="22">
        <v>100211</v>
      </c>
      <c r="P154" s="3">
        <v>177</v>
      </c>
      <c r="Q154" s="33"/>
      <c r="R154" s="22">
        <v>53278</v>
      </c>
      <c r="S154" s="3">
        <v>76</v>
      </c>
      <c r="T154" s="14"/>
      <c r="U154" s="25">
        <f t="shared" si="10"/>
        <v>12305</v>
      </c>
      <c r="V154" s="25">
        <f t="shared" si="11"/>
        <v>6838.666666666667</v>
      </c>
      <c r="W154" s="25">
        <f t="shared" si="13"/>
        <v>5466.333333333333</v>
      </c>
      <c r="X154" s="13"/>
      <c r="Y154" s="24">
        <f t="shared" si="12"/>
        <v>247466.33333333334</v>
      </c>
      <c r="Z154" s="25">
        <f t="shared" si="14"/>
        <v>19143.666666666668</v>
      </c>
    </row>
    <row r="155" spans="2:26" x14ac:dyDescent="0.35">
      <c r="B155" s="21" t="s">
        <v>126</v>
      </c>
      <c r="C155" s="22">
        <v>110476</v>
      </c>
      <c r="D155" s="26">
        <v>13619</v>
      </c>
      <c r="E155" s="33"/>
      <c r="F155" s="22">
        <v>172807</v>
      </c>
      <c r="G155" s="26">
        <v>18691</v>
      </c>
      <c r="H155" s="33"/>
      <c r="I155" s="22">
        <v>257209</v>
      </c>
      <c r="J155" s="26">
        <v>13756</v>
      </c>
      <c r="K155" s="14"/>
      <c r="L155" s="22">
        <v>19718</v>
      </c>
      <c r="M155" s="26">
        <v>2070</v>
      </c>
      <c r="N155" s="33"/>
      <c r="O155" s="3"/>
      <c r="Q155" s="33"/>
      <c r="R155" s="22">
        <v>35952</v>
      </c>
      <c r="S155" s="26">
        <v>1944</v>
      </c>
      <c r="T155" s="14"/>
      <c r="U155" s="25">
        <f t="shared" si="10"/>
        <v>15355.333333333334</v>
      </c>
      <c r="V155" s="25">
        <f t="shared" si="11"/>
        <v>1338</v>
      </c>
      <c r="W155" s="25">
        <f t="shared" si="13"/>
        <v>14017.333333333334</v>
      </c>
      <c r="X155" s="13"/>
      <c r="Y155" s="24">
        <f t="shared" si="12"/>
        <v>198720.66666666666</v>
      </c>
      <c r="Z155" s="25">
        <f t="shared" si="14"/>
        <v>16693.333333333336</v>
      </c>
    </row>
    <row r="156" spans="2:26" x14ac:dyDescent="0.35">
      <c r="B156" s="21" t="s">
        <v>177</v>
      </c>
      <c r="C156" s="22">
        <v>321</v>
      </c>
      <c r="D156" s="3">
        <v>22</v>
      </c>
      <c r="E156" s="33"/>
      <c r="F156" s="22">
        <v>6074</v>
      </c>
      <c r="G156" s="3">
        <v>278</v>
      </c>
      <c r="H156" s="33"/>
      <c r="I156" s="22">
        <v>642</v>
      </c>
      <c r="J156" s="3">
        <v>109</v>
      </c>
      <c r="K156" s="14"/>
      <c r="N156" s="33"/>
      <c r="O156" s="3"/>
      <c r="P156" s="3"/>
      <c r="Q156" s="33"/>
      <c r="T156" s="14"/>
      <c r="U156" s="25">
        <f t="shared" si="10"/>
        <v>136.33333333333334</v>
      </c>
      <c r="V156" s="25">
        <f t="shared" si="11"/>
        <v>0</v>
      </c>
      <c r="W156" s="25">
        <f t="shared" si="13"/>
        <v>136.33333333333334</v>
      </c>
      <c r="X156" s="13"/>
      <c r="Y156" s="24">
        <f t="shared" si="12"/>
        <v>2345.6666666666665</v>
      </c>
      <c r="Z156" s="25">
        <f t="shared" si="14"/>
        <v>136.33333333333334</v>
      </c>
    </row>
    <row r="157" spans="2:26" x14ac:dyDescent="0.35">
      <c r="B157" s="21" t="s">
        <v>127</v>
      </c>
      <c r="C157" s="22">
        <v>1687</v>
      </c>
      <c r="D157" s="3">
        <v>40</v>
      </c>
      <c r="E157" s="33"/>
      <c r="F157" s="22">
        <v>2701</v>
      </c>
      <c r="G157" s="3">
        <v>21</v>
      </c>
      <c r="H157" s="33"/>
      <c r="I157" s="22">
        <v>41</v>
      </c>
      <c r="J157" s="3">
        <v>1</v>
      </c>
      <c r="K157" s="14"/>
      <c r="L157" s="22">
        <v>834</v>
      </c>
      <c r="M157" s="3">
        <v>6</v>
      </c>
      <c r="N157" s="33"/>
      <c r="O157" s="3"/>
      <c r="P157" s="3"/>
      <c r="Q157" s="33"/>
      <c r="R157" s="22">
        <v>17</v>
      </c>
      <c r="S157" s="3">
        <v>1</v>
      </c>
      <c r="T157" s="14"/>
      <c r="U157" s="25">
        <f t="shared" si="10"/>
        <v>20.666666666666668</v>
      </c>
      <c r="V157" s="25">
        <f t="shared" si="11"/>
        <v>2.3333333333333335</v>
      </c>
      <c r="W157" s="25">
        <f t="shared" si="13"/>
        <v>18.333333333333336</v>
      </c>
      <c r="X157" s="13"/>
      <c r="Y157" s="24">
        <f t="shared" si="12"/>
        <v>1760</v>
      </c>
      <c r="Z157" s="25">
        <f t="shared" si="14"/>
        <v>23</v>
      </c>
    </row>
    <row r="158" spans="2:26" x14ac:dyDescent="0.35">
      <c r="B158" s="21" t="s">
        <v>128</v>
      </c>
      <c r="C158" s="22">
        <v>4370</v>
      </c>
      <c r="D158" s="3">
        <v>9</v>
      </c>
      <c r="E158" s="33"/>
      <c r="F158" s="22">
        <v>93820</v>
      </c>
      <c r="G158" s="26">
        <v>3069</v>
      </c>
      <c r="H158" s="33"/>
      <c r="I158" s="22">
        <v>61813</v>
      </c>
      <c r="J158" s="26">
        <v>1635</v>
      </c>
      <c r="K158" s="14"/>
      <c r="L158" s="3"/>
      <c r="N158" s="33"/>
      <c r="O158" s="22">
        <v>195025</v>
      </c>
      <c r="P158" s="26">
        <v>22885</v>
      </c>
      <c r="Q158" s="33"/>
      <c r="R158" s="22">
        <v>2000</v>
      </c>
      <c r="S158" s="3">
        <v>89</v>
      </c>
      <c r="T158" s="14"/>
      <c r="U158" s="25">
        <f t="shared" si="10"/>
        <v>1571</v>
      </c>
      <c r="V158" s="25">
        <f t="shared" si="11"/>
        <v>7658</v>
      </c>
      <c r="W158" s="25">
        <f t="shared" si="13"/>
        <v>-6087</v>
      </c>
      <c r="X158" s="13"/>
      <c r="Y158" s="24">
        <f t="shared" si="12"/>
        <v>119009.33333333333</v>
      </c>
      <c r="Z158" s="25">
        <f t="shared" si="14"/>
        <v>9229</v>
      </c>
    </row>
    <row r="159" spans="2:26" x14ac:dyDescent="0.35">
      <c r="B159" s="21" t="s">
        <v>129</v>
      </c>
      <c r="C159" s="3"/>
      <c r="D159" s="3"/>
      <c r="E159" s="33"/>
      <c r="F159" s="22">
        <v>8708</v>
      </c>
      <c r="G159" s="3">
        <v>312</v>
      </c>
      <c r="H159" s="33"/>
      <c r="I159" s="22">
        <v>100</v>
      </c>
      <c r="J159" s="3">
        <v>11</v>
      </c>
      <c r="K159" s="14"/>
      <c r="L159" s="22">
        <v>7808</v>
      </c>
      <c r="M159" s="3">
        <v>550</v>
      </c>
      <c r="N159" s="33"/>
      <c r="O159" s="3"/>
      <c r="P159" s="3"/>
      <c r="Q159" s="33"/>
      <c r="R159" s="3"/>
      <c r="S159" s="3"/>
      <c r="T159" s="14"/>
      <c r="U159" s="25">
        <f t="shared" si="10"/>
        <v>107.66666666666667</v>
      </c>
      <c r="V159" s="25">
        <f t="shared" si="11"/>
        <v>183.33333333333334</v>
      </c>
      <c r="W159" s="25">
        <f t="shared" si="13"/>
        <v>-75.666666666666671</v>
      </c>
      <c r="X159" s="13"/>
      <c r="Y159" s="24">
        <f t="shared" si="12"/>
        <v>5538.666666666667</v>
      </c>
      <c r="Z159" s="25">
        <f t="shared" si="14"/>
        <v>291</v>
      </c>
    </row>
    <row r="160" spans="2:26" x14ac:dyDescent="0.35">
      <c r="B160" s="21" t="s">
        <v>130</v>
      </c>
      <c r="C160" s="22">
        <v>6000</v>
      </c>
      <c r="D160" s="26">
        <v>4000</v>
      </c>
      <c r="E160" s="33"/>
      <c r="F160" s="3"/>
      <c r="H160" s="33"/>
      <c r="I160" s="3"/>
      <c r="J160" s="3"/>
      <c r="K160" s="14"/>
      <c r="L160" s="22">
        <v>101901</v>
      </c>
      <c r="M160" s="26">
        <v>19500</v>
      </c>
      <c r="N160" s="33"/>
      <c r="O160" s="22">
        <v>252460</v>
      </c>
      <c r="P160" s="26">
        <v>33800</v>
      </c>
      <c r="Q160" s="33"/>
      <c r="R160" s="22">
        <v>168556</v>
      </c>
      <c r="S160" s="26">
        <v>17250</v>
      </c>
      <c r="T160" s="14"/>
      <c r="U160" s="25">
        <f t="shared" si="10"/>
        <v>1333.3333333333333</v>
      </c>
      <c r="V160" s="25">
        <f t="shared" si="11"/>
        <v>23516.666666666668</v>
      </c>
      <c r="W160" s="25">
        <f t="shared" si="13"/>
        <v>-22183.333333333336</v>
      </c>
      <c r="X160" s="13"/>
      <c r="Y160" s="24">
        <f t="shared" si="12"/>
        <v>176305.66666666666</v>
      </c>
      <c r="Z160" s="25">
        <f t="shared" si="14"/>
        <v>24850</v>
      </c>
    </row>
    <row r="161" spans="2:26" x14ac:dyDescent="0.35">
      <c r="B161" s="21" t="s">
        <v>131</v>
      </c>
      <c r="C161" s="22">
        <v>101546</v>
      </c>
      <c r="D161" s="26">
        <v>5505</v>
      </c>
      <c r="E161" s="33"/>
      <c r="F161" s="22">
        <v>56308</v>
      </c>
      <c r="G161" s="26">
        <v>1963</v>
      </c>
      <c r="H161" s="33"/>
      <c r="I161" s="3"/>
      <c r="J161" s="3"/>
      <c r="K161" s="14"/>
      <c r="L161" s="22">
        <v>98462</v>
      </c>
      <c r="M161" s="26">
        <v>7038</v>
      </c>
      <c r="N161" s="33"/>
      <c r="O161" s="22">
        <v>62879</v>
      </c>
      <c r="P161" s="3">
        <v>940</v>
      </c>
      <c r="Q161" s="33"/>
      <c r="R161" s="3"/>
      <c r="S161" s="3"/>
      <c r="T161" s="14"/>
      <c r="U161" s="25">
        <f t="shared" si="10"/>
        <v>2489.3333333333335</v>
      </c>
      <c r="V161" s="25">
        <f t="shared" si="11"/>
        <v>2659.3333333333335</v>
      </c>
      <c r="W161" s="25">
        <f t="shared" si="13"/>
        <v>-170</v>
      </c>
      <c r="X161" s="13"/>
      <c r="Y161" s="24">
        <f t="shared" si="12"/>
        <v>106398.33333333333</v>
      </c>
      <c r="Z161" s="25">
        <f t="shared" si="14"/>
        <v>5148.666666666667</v>
      </c>
    </row>
    <row r="162" spans="2:26" x14ac:dyDescent="0.35">
      <c r="B162" s="21" t="s">
        <v>132</v>
      </c>
      <c r="C162" s="22">
        <v>185630</v>
      </c>
      <c r="D162" s="26">
        <v>2675</v>
      </c>
      <c r="E162" s="33"/>
      <c r="F162" s="22">
        <v>109164</v>
      </c>
      <c r="G162" s="26">
        <v>2404</v>
      </c>
      <c r="H162" s="33"/>
      <c r="I162" s="22">
        <v>45187</v>
      </c>
      <c r="J162" s="26">
        <v>1132</v>
      </c>
      <c r="K162" s="14"/>
      <c r="L162" s="22">
        <v>109155</v>
      </c>
      <c r="M162" s="26">
        <v>3270</v>
      </c>
      <c r="N162" s="33"/>
      <c r="O162" s="22">
        <v>189401</v>
      </c>
      <c r="P162" s="26">
        <v>6373</v>
      </c>
      <c r="Q162" s="33"/>
      <c r="R162" s="22">
        <v>158235</v>
      </c>
      <c r="S162" s="26">
        <v>10654</v>
      </c>
      <c r="T162" s="14"/>
      <c r="U162" s="25">
        <f t="shared" si="10"/>
        <v>2070.3333333333335</v>
      </c>
      <c r="V162" s="25">
        <f t="shared" si="11"/>
        <v>6765.666666666667</v>
      </c>
      <c r="W162" s="25">
        <f t="shared" si="13"/>
        <v>-4695.3333333333339</v>
      </c>
      <c r="X162" s="13"/>
      <c r="Y162" s="24">
        <f t="shared" si="12"/>
        <v>265590.66666666669</v>
      </c>
      <c r="Z162" s="25">
        <f t="shared" si="14"/>
        <v>8836</v>
      </c>
    </row>
    <row r="163" spans="2:26" x14ac:dyDescent="0.35">
      <c r="B163" s="21" t="s">
        <v>133</v>
      </c>
      <c r="C163" s="22">
        <v>210</v>
      </c>
      <c r="D163" s="3">
        <v>25</v>
      </c>
      <c r="E163" s="33"/>
      <c r="F163" s="22">
        <v>129823</v>
      </c>
      <c r="G163" s="26">
        <v>5405</v>
      </c>
      <c r="H163" s="33"/>
      <c r="I163" s="22">
        <v>248</v>
      </c>
      <c r="J163" s="3">
        <v>2</v>
      </c>
      <c r="K163" s="14"/>
      <c r="N163" s="33"/>
      <c r="Q163" s="33"/>
      <c r="T163" s="14"/>
      <c r="U163" s="25">
        <f t="shared" si="10"/>
        <v>1810.6666666666667</v>
      </c>
      <c r="V163" s="25">
        <f t="shared" si="11"/>
        <v>0</v>
      </c>
      <c r="W163" s="25">
        <f t="shared" si="13"/>
        <v>1810.6666666666667</v>
      </c>
      <c r="X163" s="13"/>
      <c r="Y163" s="24">
        <f t="shared" si="12"/>
        <v>43427</v>
      </c>
      <c r="Z163" s="25">
        <f t="shared" si="14"/>
        <v>1810.6666666666667</v>
      </c>
    </row>
    <row r="164" spans="2:26" x14ac:dyDescent="0.35">
      <c r="B164" s="21" t="s">
        <v>134</v>
      </c>
      <c r="C164" s="22">
        <v>1442061</v>
      </c>
      <c r="D164" s="26">
        <v>67080</v>
      </c>
      <c r="E164" s="33"/>
      <c r="F164" s="22">
        <v>1826328</v>
      </c>
      <c r="G164" s="26">
        <v>154995</v>
      </c>
      <c r="H164" s="33"/>
      <c r="I164" s="22">
        <v>1440757</v>
      </c>
      <c r="J164" s="26">
        <v>205971</v>
      </c>
      <c r="K164" s="14"/>
      <c r="L164" s="22">
        <v>1447092</v>
      </c>
      <c r="M164" s="26">
        <v>84642</v>
      </c>
      <c r="N164" s="33"/>
      <c r="O164" s="22">
        <v>10101743</v>
      </c>
      <c r="P164" s="26">
        <v>733175</v>
      </c>
      <c r="Q164" s="33"/>
      <c r="R164" s="22">
        <v>10250223</v>
      </c>
      <c r="S164" s="26">
        <v>752537</v>
      </c>
      <c r="T164" s="14"/>
      <c r="U164" s="25">
        <f t="shared" si="10"/>
        <v>142682</v>
      </c>
      <c r="V164" s="25">
        <f t="shared" si="11"/>
        <v>523451.33333333331</v>
      </c>
      <c r="W164" s="25">
        <f t="shared" si="13"/>
        <v>-380769.33333333331</v>
      </c>
      <c r="X164" s="13"/>
      <c r="Y164" s="24">
        <f t="shared" si="12"/>
        <v>8836068</v>
      </c>
      <c r="Z164" s="25">
        <f t="shared" si="14"/>
        <v>666133.33333333326</v>
      </c>
    </row>
    <row r="165" spans="2:26" x14ac:dyDescent="0.35">
      <c r="B165" s="21" t="s">
        <v>178</v>
      </c>
      <c r="C165" s="3"/>
      <c r="D165" s="3"/>
      <c r="E165" s="33"/>
      <c r="F165" s="3"/>
      <c r="H165" s="33"/>
      <c r="I165" s="3"/>
      <c r="J165" s="3"/>
      <c r="K165" s="14"/>
      <c r="N165" s="33"/>
      <c r="O165" s="3"/>
      <c r="P165" s="3"/>
      <c r="Q165" s="33"/>
      <c r="R165" s="3"/>
      <c r="S165" s="3"/>
      <c r="T165" s="14"/>
      <c r="U165" s="25">
        <f t="shared" si="10"/>
        <v>0</v>
      </c>
      <c r="V165" s="25">
        <f t="shared" si="11"/>
        <v>0</v>
      </c>
      <c r="W165" s="25">
        <f t="shared" si="13"/>
        <v>0</v>
      </c>
      <c r="X165" s="13"/>
      <c r="Y165" s="24">
        <f t="shared" si="12"/>
        <v>0</v>
      </c>
      <c r="Z165" s="25">
        <f t="shared" si="14"/>
        <v>0</v>
      </c>
    </row>
    <row r="166" spans="2:26" x14ac:dyDescent="0.35">
      <c r="B166" s="21" t="s">
        <v>204</v>
      </c>
      <c r="C166" s="22">
        <v>1548</v>
      </c>
      <c r="D166" s="3">
        <v>1</v>
      </c>
      <c r="E166" s="33"/>
      <c r="F166" s="22">
        <v>1631</v>
      </c>
      <c r="G166" s="3">
        <v>11</v>
      </c>
      <c r="H166" s="33"/>
      <c r="I166" s="22">
        <v>1115</v>
      </c>
      <c r="J166" s="3">
        <v>2</v>
      </c>
      <c r="K166" s="14"/>
      <c r="N166" s="33"/>
      <c r="O166" s="3"/>
      <c r="P166" s="3"/>
      <c r="Q166" s="33"/>
      <c r="R166" s="3"/>
      <c r="S166" s="3"/>
      <c r="T166" s="14"/>
      <c r="U166" s="25">
        <f t="shared" si="10"/>
        <v>4.666666666666667</v>
      </c>
      <c r="V166" s="25">
        <f t="shared" si="11"/>
        <v>0</v>
      </c>
      <c r="W166" s="25">
        <f t="shared" si="13"/>
        <v>4.666666666666667</v>
      </c>
      <c r="X166" s="13"/>
      <c r="Y166" s="24">
        <f t="shared" si="12"/>
        <v>1431.3333333333333</v>
      </c>
      <c r="Z166" s="25">
        <f t="shared" si="14"/>
        <v>4.666666666666667</v>
      </c>
    </row>
    <row r="167" spans="2:26" x14ac:dyDescent="0.35">
      <c r="B167" s="21" t="s">
        <v>135</v>
      </c>
      <c r="C167" s="22">
        <v>410144</v>
      </c>
      <c r="D167" s="34">
        <v>25000</v>
      </c>
      <c r="E167" s="33"/>
      <c r="F167" s="22">
        <v>353401</v>
      </c>
      <c r="G167" s="34">
        <v>20000</v>
      </c>
      <c r="H167" s="33"/>
      <c r="I167" s="22">
        <v>339398</v>
      </c>
      <c r="J167" s="34">
        <v>20000</v>
      </c>
      <c r="K167" s="14"/>
      <c r="N167" s="33"/>
      <c r="O167" s="3"/>
      <c r="P167" s="3"/>
      <c r="Q167" s="33"/>
      <c r="R167" s="3"/>
      <c r="S167" s="3"/>
      <c r="T167" s="14"/>
      <c r="U167" s="25">
        <f t="shared" si="10"/>
        <v>21666.666666666668</v>
      </c>
      <c r="V167" s="25">
        <f t="shared" si="11"/>
        <v>0</v>
      </c>
      <c r="W167" s="25">
        <f t="shared" si="13"/>
        <v>21666.666666666668</v>
      </c>
      <c r="X167" s="13"/>
      <c r="Y167" s="24">
        <f t="shared" si="12"/>
        <v>367647.66666666669</v>
      </c>
      <c r="Z167" s="25">
        <f t="shared" si="14"/>
        <v>21666.666666666668</v>
      </c>
    </row>
    <row r="168" spans="2:26" x14ac:dyDescent="0.35">
      <c r="B168" s="21" t="s">
        <v>179</v>
      </c>
      <c r="E168" s="33"/>
      <c r="F168" s="22">
        <v>767</v>
      </c>
      <c r="G168" s="3">
        <v>3</v>
      </c>
      <c r="H168" s="33"/>
      <c r="I168" s="3"/>
      <c r="J168" s="3"/>
      <c r="K168" s="14"/>
      <c r="N168" s="33"/>
      <c r="O168" s="3"/>
      <c r="P168" s="3"/>
      <c r="Q168" s="33"/>
      <c r="R168" s="3"/>
      <c r="S168" s="3"/>
      <c r="T168" s="14"/>
      <c r="U168" s="25">
        <f t="shared" si="10"/>
        <v>1</v>
      </c>
      <c r="V168" s="25">
        <f t="shared" si="11"/>
        <v>0</v>
      </c>
      <c r="W168" s="25">
        <f t="shared" si="13"/>
        <v>1</v>
      </c>
      <c r="X168" s="13"/>
      <c r="Y168" s="24">
        <f t="shared" si="12"/>
        <v>255.66666666666666</v>
      </c>
      <c r="Z168" s="25">
        <f t="shared" si="14"/>
        <v>1</v>
      </c>
    </row>
    <row r="169" spans="2:26" x14ac:dyDescent="0.35">
      <c r="B169" s="21" t="s">
        <v>136</v>
      </c>
      <c r="C169" s="22">
        <v>5175</v>
      </c>
      <c r="D169" s="3">
        <v>98</v>
      </c>
      <c r="E169" s="33"/>
      <c r="F169" s="3"/>
      <c r="H169" s="33"/>
      <c r="I169" s="3"/>
      <c r="J169" s="3"/>
      <c r="K169" s="14"/>
      <c r="L169" s="3"/>
      <c r="N169" s="33"/>
      <c r="O169" s="3"/>
      <c r="P169" s="3"/>
      <c r="Q169" s="33"/>
      <c r="R169" s="3"/>
      <c r="S169" s="3"/>
      <c r="T169" s="14"/>
      <c r="U169" s="25">
        <f t="shared" si="10"/>
        <v>32.666666666666664</v>
      </c>
      <c r="V169" s="25">
        <f t="shared" si="11"/>
        <v>0</v>
      </c>
      <c r="W169" s="25">
        <f t="shared" si="13"/>
        <v>32.666666666666664</v>
      </c>
      <c r="X169" s="13"/>
      <c r="Y169" s="24">
        <f t="shared" si="12"/>
        <v>1725</v>
      </c>
      <c r="Z169" s="25">
        <f t="shared" si="14"/>
        <v>32.666666666666664</v>
      </c>
    </row>
    <row r="170" spans="2:26" x14ac:dyDescent="0.35">
      <c r="B170" s="21" t="s">
        <v>137</v>
      </c>
      <c r="C170" s="22">
        <v>253396</v>
      </c>
      <c r="D170" s="34">
        <v>15000</v>
      </c>
      <c r="E170" s="33"/>
      <c r="F170" s="22">
        <v>113960</v>
      </c>
      <c r="G170" s="26">
        <v>6144</v>
      </c>
      <c r="H170" s="33"/>
      <c r="I170" s="22">
        <v>412805</v>
      </c>
      <c r="J170" s="26">
        <v>22116</v>
      </c>
      <c r="K170" s="14"/>
      <c r="L170" s="3"/>
      <c r="N170" s="33"/>
      <c r="O170" s="3"/>
      <c r="P170" s="3"/>
      <c r="Q170" s="33"/>
      <c r="R170" s="3"/>
      <c r="S170" s="3"/>
      <c r="T170" s="14"/>
      <c r="U170" s="25">
        <f t="shared" si="10"/>
        <v>14420</v>
      </c>
      <c r="V170" s="25">
        <f t="shared" si="11"/>
        <v>0</v>
      </c>
      <c r="W170" s="25">
        <f t="shared" si="13"/>
        <v>14420</v>
      </c>
      <c r="X170" s="13"/>
      <c r="Y170" s="24">
        <f t="shared" si="12"/>
        <v>260053.66666666666</v>
      </c>
      <c r="Z170" s="25">
        <f t="shared" si="14"/>
        <v>14420</v>
      </c>
    </row>
    <row r="171" spans="2:26" x14ac:dyDescent="0.35">
      <c r="B171" s="27" t="s">
        <v>138</v>
      </c>
      <c r="C171" s="22">
        <f>SUM(C9:C170)</f>
        <v>43697760</v>
      </c>
      <c r="D171" s="26">
        <f>SUM(D9:D170)</f>
        <v>3271190</v>
      </c>
      <c r="E171" s="33"/>
      <c r="F171" s="22">
        <f>SUM(F9:F170)</f>
        <v>39463154</v>
      </c>
      <c r="G171" s="26">
        <f>SUM(G9:G170)</f>
        <v>2661547</v>
      </c>
      <c r="H171" s="33"/>
      <c r="I171" s="22">
        <f>SUM(I9:I170)</f>
        <v>34152700</v>
      </c>
      <c r="J171" s="26">
        <f>SUM(J9:J170)</f>
        <v>2720726.1560045555</v>
      </c>
      <c r="K171" s="14"/>
      <c r="L171" s="22">
        <f>SUM(L9:L170)</f>
        <v>31581178</v>
      </c>
      <c r="M171" s="26">
        <f>SUM(M9:M170)</f>
        <v>2517915</v>
      </c>
      <c r="N171" s="33"/>
      <c r="O171" s="22">
        <f>SUM(O9:O170)</f>
        <v>38979987</v>
      </c>
      <c r="P171" s="26">
        <f>SUM(P9:P170)</f>
        <v>2752679</v>
      </c>
      <c r="Q171" s="33"/>
      <c r="R171" s="22">
        <f>SUM(R9:R170)</f>
        <v>40645830</v>
      </c>
      <c r="S171" s="26">
        <f>SUM(S9:S170)</f>
        <v>2822297</v>
      </c>
      <c r="T171" s="14"/>
      <c r="U171" s="26">
        <f>SUM(U9:U170)</f>
        <v>2884487.7186681847</v>
      </c>
      <c r="V171" s="26">
        <f>SUM(V9:V170)</f>
        <v>2697630.3333333335</v>
      </c>
      <c r="W171" s="26">
        <f>SUM(W9:W170)</f>
        <v>186857.38533485183</v>
      </c>
      <c r="X171" s="14"/>
      <c r="Y171" s="22">
        <f>SUM(Y9:Y170)</f>
        <v>76173536.333333343</v>
      </c>
      <c r="Z171" s="26">
        <f>SUM(Z9:Z170)</f>
        <v>5582118.0520015201</v>
      </c>
    </row>
    <row r="172" spans="2:26" x14ac:dyDescent="0.35">
      <c r="C172" s="3"/>
      <c r="D172" s="3"/>
      <c r="E172" s="3"/>
      <c r="I172" s="3"/>
      <c r="J172" s="3"/>
      <c r="K172" s="3"/>
      <c r="L172" s="3"/>
      <c r="M172" s="3"/>
      <c r="N172" s="3"/>
      <c r="O172" s="3"/>
      <c r="P172" s="3"/>
      <c r="Q172" s="3"/>
      <c r="R172" s="3"/>
      <c r="S172" s="3"/>
      <c r="T172" s="3"/>
      <c r="U172" s="3"/>
      <c r="V172" s="3"/>
      <c r="W172" s="3"/>
    </row>
    <row r="173" spans="2:26" x14ac:dyDescent="0.35">
      <c r="C173" s="36" t="s">
        <v>180</v>
      </c>
      <c r="D173" s="3"/>
      <c r="E173" s="3"/>
      <c r="I173" s="3"/>
      <c r="J173" s="3"/>
      <c r="K173" s="3"/>
      <c r="L173" s="3"/>
      <c r="M173" s="3"/>
      <c r="N173" s="3"/>
      <c r="O173" s="3"/>
      <c r="P173" s="3"/>
      <c r="Q173" s="3"/>
      <c r="R173" s="3"/>
      <c r="S173" s="3"/>
      <c r="T173" s="3"/>
      <c r="U173" s="3"/>
      <c r="V173" s="3"/>
      <c r="W173" s="3"/>
    </row>
    <row r="174" spans="2:26" x14ac:dyDescent="0.35">
      <c r="C174" s="36"/>
      <c r="D174" s="3"/>
      <c r="E174" s="3"/>
      <c r="I174" s="3"/>
      <c r="J174" s="3"/>
      <c r="K174" s="3"/>
      <c r="L174" s="3"/>
      <c r="M174" s="3"/>
      <c r="N174" s="3"/>
      <c r="O174" s="3"/>
      <c r="P174" s="3"/>
      <c r="Q174" s="3"/>
      <c r="R174" s="3"/>
      <c r="S174" s="3"/>
      <c r="T174" s="3"/>
      <c r="U174" s="3"/>
      <c r="V174" s="3"/>
      <c r="W174" s="3"/>
    </row>
    <row r="175" spans="2:26" x14ac:dyDescent="0.35">
      <c r="C175" s="36"/>
      <c r="D175" s="3"/>
      <c r="E175" s="3"/>
      <c r="I175" s="3"/>
      <c r="J175" s="3"/>
      <c r="K175" s="3"/>
      <c r="L175" s="3"/>
      <c r="M175" s="3"/>
      <c r="N175" s="3"/>
      <c r="O175" s="3"/>
      <c r="P175" s="3"/>
      <c r="Q175" s="3"/>
      <c r="R175" s="3"/>
      <c r="S175" s="3"/>
      <c r="T175" s="3"/>
      <c r="U175" s="3"/>
      <c r="V175" s="3"/>
      <c r="W175" s="3"/>
    </row>
    <row r="176" spans="2:26" x14ac:dyDescent="0.35">
      <c r="C176" s="36"/>
      <c r="D176" s="3"/>
      <c r="E176" s="3"/>
      <c r="I176" s="3"/>
      <c r="J176" s="3"/>
      <c r="K176" s="3"/>
      <c r="L176" s="3"/>
      <c r="M176" s="3"/>
      <c r="N176" s="3"/>
      <c r="O176" s="3"/>
      <c r="P176" s="3"/>
      <c r="Q176" s="3"/>
      <c r="R176" s="3"/>
      <c r="S176" s="3"/>
      <c r="T176" s="3"/>
      <c r="U176" s="3"/>
      <c r="V176" s="3"/>
      <c r="W176" s="3"/>
    </row>
    <row r="177" spans="3:23" x14ac:dyDescent="0.35">
      <c r="C177" s="36"/>
      <c r="D177" s="3"/>
      <c r="E177" s="3"/>
      <c r="I177" s="3"/>
      <c r="J177" s="3"/>
      <c r="K177" s="3"/>
      <c r="L177" s="3"/>
      <c r="M177" s="3"/>
      <c r="N177" s="3"/>
      <c r="O177" s="3"/>
      <c r="P177" s="3"/>
      <c r="Q177" s="3"/>
      <c r="R177" s="3"/>
      <c r="S177" s="3"/>
      <c r="T177" s="3"/>
      <c r="U177" s="3"/>
      <c r="V177" s="3"/>
      <c r="W177" s="3"/>
    </row>
    <row r="178" spans="3:23" x14ac:dyDescent="0.35">
      <c r="C178" s="36"/>
      <c r="D178" s="3"/>
      <c r="E178" s="3"/>
      <c r="I178" s="3"/>
      <c r="J178" s="3"/>
      <c r="K178" s="3"/>
      <c r="L178" s="3"/>
      <c r="M178" s="3"/>
      <c r="N178" s="3"/>
      <c r="O178" s="3"/>
      <c r="P178" s="3"/>
      <c r="Q178" s="3"/>
      <c r="R178" s="3"/>
      <c r="S178" s="3"/>
      <c r="T178" s="3"/>
      <c r="U178" s="3"/>
      <c r="V178" s="3"/>
      <c r="W178" s="3"/>
    </row>
    <row r="179" spans="3:23" x14ac:dyDescent="0.35">
      <c r="C179" s="36"/>
      <c r="D179" s="3"/>
      <c r="E179" s="3"/>
      <c r="I179" s="3"/>
      <c r="J179" s="3"/>
      <c r="K179" s="3"/>
      <c r="L179" s="3"/>
      <c r="M179" s="3"/>
      <c r="N179" s="3"/>
      <c r="O179" s="3"/>
      <c r="P179" s="3"/>
      <c r="Q179" s="3"/>
      <c r="R179" s="3"/>
      <c r="S179" s="3"/>
      <c r="T179" s="3"/>
      <c r="U179" s="3"/>
      <c r="V179" s="3"/>
      <c r="W179" s="3"/>
    </row>
    <row r="180" spans="3:23" x14ac:dyDescent="0.35">
      <c r="C180" s="3"/>
      <c r="D180" s="3"/>
      <c r="E180" s="3"/>
      <c r="I180" s="3"/>
      <c r="J180" s="3"/>
      <c r="K180" s="3"/>
      <c r="L180" s="3"/>
      <c r="M180" s="3"/>
      <c r="N180" s="3"/>
      <c r="O180" s="3"/>
      <c r="P180" s="3"/>
      <c r="Q180" s="3"/>
      <c r="R180" s="3"/>
      <c r="S180" s="3"/>
      <c r="T180" s="3"/>
      <c r="U180" s="3"/>
      <c r="V180" s="3"/>
      <c r="W180" s="3"/>
    </row>
    <row r="181" spans="3:23" x14ac:dyDescent="0.35">
      <c r="C181" s="3"/>
      <c r="D181" s="3"/>
      <c r="E181" s="3"/>
      <c r="I181" s="3"/>
      <c r="J181" s="3"/>
      <c r="K181" s="3"/>
      <c r="L181" s="3"/>
      <c r="M181" s="3"/>
      <c r="N181" s="3"/>
      <c r="O181" s="3"/>
      <c r="P181" s="3"/>
      <c r="Q181" s="3"/>
      <c r="R181" s="3"/>
      <c r="S181" s="3"/>
      <c r="T181" s="3"/>
      <c r="U181" s="3"/>
      <c r="V181" s="3"/>
      <c r="W181" s="3"/>
    </row>
  </sheetData>
  <mergeCells count="6">
    <mergeCell ref="R7:S7"/>
    <mergeCell ref="C7:D7"/>
    <mergeCell ref="F7:G7"/>
    <mergeCell ref="I7:J7"/>
    <mergeCell ref="L7:M7"/>
    <mergeCell ref="O7:P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H447"/>
  <sheetViews>
    <sheetView zoomScale="90" zoomScaleNormal="90" workbookViewId="0">
      <selection activeCell="K46" sqref="K46"/>
    </sheetView>
  </sheetViews>
  <sheetFormatPr defaultRowHeight="14.5" x14ac:dyDescent="0.35"/>
  <cols>
    <col min="1" max="1" width="3.1796875" customWidth="1"/>
    <col min="2" max="2" width="6.6328125" customWidth="1"/>
    <col min="3" max="3" width="7.1796875" customWidth="1"/>
    <col min="4" max="4" width="20.453125" customWidth="1"/>
    <col min="5" max="5" width="19.36328125" customWidth="1"/>
    <col min="6" max="6" width="10.6328125" customWidth="1"/>
    <col min="7" max="7" width="10.54296875" customWidth="1"/>
    <col min="8" max="8" width="11.08984375" customWidth="1"/>
  </cols>
  <sheetData>
    <row r="3" spans="1:8" ht="18.5" x14ac:dyDescent="0.45">
      <c r="B3" s="42" t="s">
        <v>308</v>
      </c>
    </row>
    <row r="4" spans="1:8" x14ac:dyDescent="0.35">
      <c r="B4" t="s">
        <v>513</v>
      </c>
    </row>
    <row r="5" spans="1:8" x14ac:dyDescent="0.35">
      <c r="B5" t="s">
        <v>309</v>
      </c>
    </row>
    <row r="7" spans="1:8" ht="29" x14ac:dyDescent="0.35">
      <c r="A7" s="78"/>
      <c r="B7" s="78" t="s">
        <v>310</v>
      </c>
      <c r="C7" s="78" t="s">
        <v>319</v>
      </c>
      <c r="D7" s="78" t="s">
        <v>311</v>
      </c>
      <c r="E7" s="78" t="s">
        <v>312</v>
      </c>
      <c r="F7" s="79" t="s">
        <v>320</v>
      </c>
      <c r="G7" s="79" t="s">
        <v>16</v>
      </c>
      <c r="H7" s="78" t="s">
        <v>317</v>
      </c>
    </row>
    <row r="8" spans="1:8" x14ac:dyDescent="0.35">
      <c r="B8">
        <v>2015</v>
      </c>
      <c r="C8" t="s">
        <v>313</v>
      </c>
      <c r="D8" t="s">
        <v>20</v>
      </c>
      <c r="E8" t="s">
        <v>314</v>
      </c>
      <c r="F8" s="22">
        <v>12</v>
      </c>
      <c r="G8" s="26">
        <v>1</v>
      </c>
    </row>
    <row r="9" spans="1:8" x14ac:dyDescent="0.35">
      <c r="B9">
        <v>2015</v>
      </c>
      <c r="C9" t="s">
        <v>313</v>
      </c>
      <c r="D9" t="s">
        <v>20</v>
      </c>
      <c r="E9" t="s">
        <v>59</v>
      </c>
      <c r="F9" s="22">
        <v>12</v>
      </c>
      <c r="G9" s="26">
        <v>1</v>
      </c>
    </row>
    <row r="10" spans="1:8" x14ac:dyDescent="0.35">
      <c r="F10" s="22"/>
      <c r="G10" s="26"/>
    </row>
    <row r="11" spans="1:8" x14ac:dyDescent="0.35">
      <c r="B11">
        <v>2015</v>
      </c>
      <c r="C11" t="s">
        <v>313</v>
      </c>
      <c r="D11" t="s">
        <v>22</v>
      </c>
      <c r="E11" t="s">
        <v>314</v>
      </c>
      <c r="F11" s="22">
        <v>4812</v>
      </c>
      <c r="G11" s="26">
        <v>5</v>
      </c>
    </row>
    <row r="12" spans="1:8" x14ac:dyDescent="0.35">
      <c r="B12">
        <v>2015</v>
      </c>
      <c r="C12" t="s">
        <v>313</v>
      </c>
      <c r="D12" t="s">
        <v>22</v>
      </c>
      <c r="E12" t="s">
        <v>34</v>
      </c>
      <c r="F12" s="22">
        <v>4709</v>
      </c>
      <c r="G12" s="26">
        <v>4</v>
      </c>
    </row>
    <row r="13" spans="1:8" x14ac:dyDescent="0.35">
      <c r="B13">
        <v>2015</v>
      </c>
      <c r="C13" t="s">
        <v>313</v>
      </c>
      <c r="D13" t="s">
        <v>22</v>
      </c>
      <c r="E13" t="s">
        <v>91</v>
      </c>
      <c r="F13" s="22">
        <v>102</v>
      </c>
      <c r="G13" s="26">
        <v>1</v>
      </c>
    </row>
    <row r="14" spans="1:8" x14ac:dyDescent="0.35">
      <c r="F14" s="22"/>
      <c r="G14" s="26"/>
    </row>
    <row r="15" spans="1:8" x14ac:dyDescent="0.35">
      <c r="B15">
        <v>2015</v>
      </c>
      <c r="C15" t="s">
        <v>313</v>
      </c>
      <c r="D15" t="s">
        <v>23</v>
      </c>
      <c r="E15" t="s">
        <v>314</v>
      </c>
      <c r="F15" s="22">
        <v>756108</v>
      </c>
      <c r="G15" s="26">
        <v>9084</v>
      </c>
    </row>
    <row r="16" spans="1:8" x14ac:dyDescent="0.35">
      <c r="B16">
        <v>2015</v>
      </c>
      <c r="C16" t="s">
        <v>313</v>
      </c>
      <c r="D16" t="s">
        <v>23</v>
      </c>
      <c r="E16" t="s">
        <v>59</v>
      </c>
      <c r="F16" s="22">
        <v>136</v>
      </c>
      <c r="G16" s="26">
        <v>0</v>
      </c>
    </row>
    <row r="17" spans="2:7" x14ac:dyDescent="0.35">
      <c r="B17">
        <v>2015</v>
      </c>
      <c r="C17" t="s">
        <v>313</v>
      </c>
      <c r="D17" t="s">
        <v>23</v>
      </c>
      <c r="E17" t="s">
        <v>68</v>
      </c>
      <c r="F17" s="22">
        <v>1628</v>
      </c>
      <c r="G17" s="26">
        <v>10</v>
      </c>
    </row>
    <row r="18" spans="2:7" x14ac:dyDescent="0.35">
      <c r="B18">
        <v>2015</v>
      </c>
      <c r="C18" t="s">
        <v>313</v>
      </c>
      <c r="D18" t="s">
        <v>23</v>
      </c>
      <c r="E18" t="s">
        <v>119</v>
      </c>
      <c r="F18" s="22">
        <v>754344</v>
      </c>
      <c r="G18" s="26">
        <v>9074</v>
      </c>
    </row>
    <row r="19" spans="2:7" x14ac:dyDescent="0.35">
      <c r="F19" s="22"/>
      <c r="G19" s="26"/>
    </row>
    <row r="20" spans="2:7" x14ac:dyDescent="0.35">
      <c r="B20">
        <v>2015</v>
      </c>
      <c r="C20" t="s">
        <v>313</v>
      </c>
      <c r="D20" t="s">
        <v>26</v>
      </c>
      <c r="E20" t="s">
        <v>314</v>
      </c>
      <c r="F20" s="22">
        <v>1285910</v>
      </c>
      <c r="G20" s="26">
        <v>28040</v>
      </c>
    </row>
    <row r="21" spans="2:7" x14ac:dyDescent="0.35">
      <c r="B21">
        <v>2015</v>
      </c>
      <c r="C21" t="s">
        <v>313</v>
      </c>
      <c r="D21" t="s">
        <v>26</v>
      </c>
      <c r="E21" t="s">
        <v>68</v>
      </c>
      <c r="F21" s="22">
        <v>4353</v>
      </c>
      <c r="G21" s="26">
        <v>19</v>
      </c>
    </row>
    <row r="22" spans="2:7" x14ac:dyDescent="0.35">
      <c r="B22">
        <v>2015</v>
      </c>
      <c r="C22" t="s">
        <v>313</v>
      </c>
      <c r="D22" t="s">
        <v>26</v>
      </c>
      <c r="E22" t="s">
        <v>123</v>
      </c>
      <c r="F22" s="22">
        <v>247696</v>
      </c>
      <c r="G22" s="26">
        <v>6989</v>
      </c>
    </row>
    <row r="23" spans="2:7" x14ac:dyDescent="0.35">
      <c r="B23">
        <v>2015</v>
      </c>
      <c r="C23" t="s">
        <v>313</v>
      </c>
      <c r="D23" t="s">
        <v>26</v>
      </c>
      <c r="E23" t="s">
        <v>511</v>
      </c>
      <c r="F23" s="22">
        <v>1033862</v>
      </c>
      <c r="G23" s="26">
        <v>21032</v>
      </c>
    </row>
    <row r="24" spans="2:7" x14ac:dyDescent="0.35">
      <c r="F24" s="22"/>
      <c r="G24" s="26"/>
    </row>
    <row r="25" spans="2:7" x14ac:dyDescent="0.35">
      <c r="B25">
        <v>2015</v>
      </c>
      <c r="C25" t="s">
        <v>313</v>
      </c>
      <c r="D25" t="s">
        <v>27</v>
      </c>
      <c r="E25" t="s">
        <v>314</v>
      </c>
      <c r="F25" s="22">
        <v>13978</v>
      </c>
      <c r="G25" s="26">
        <v>211</v>
      </c>
    </row>
    <row r="26" spans="2:7" x14ac:dyDescent="0.35">
      <c r="B26">
        <v>2015</v>
      </c>
      <c r="C26" t="s">
        <v>313</v>
      </c>
      <c r="D26" t="s">
        <v>27</v>
      </c>
      <c r="E26" t="s">
        <v>30</v>
      </c>
      <c r="F26" s="22">
        <v>17</v>
      </c>
      <c r="G26" s="26">
        <v>0</v>
      </c>
    </row>
    <row r="27" spans="2:7" x14ac:dyDescent="0.35">
      <c r="B27">
        <v>2015</v>
      </c>
      <c r="C27" t="s">
        <v>313</v>
      </c>
      <c r="D27" t="s">
        <v>27</v>
      </c>
      <c r="E27" t="s">
        <v>59</v>
      </c>
      <c r="F27" s="22">
        <v>13272</v>
      </c>
      <c r="G27" s="26">
        <v>200</v>
      </c>
    </row>
    <row r="28" spans="2:7" x14ac:dyDescent="0.35">
      <c r="B28">
        <v>2015</v>
      </c>
      <c r="C28" t="s">
        <v>313</v>
      </c>
      <c r="D28" t="s">
        <v>27</v>
      </c>
      <c r="E28" t="s">
        <v>123</v>
      </c>
      <c r="F28" s="22">
        <v>668</v>
      </c>
      <c r="G28" s="26">
        <v>10</v>
      </c>
    </row>
    <row r="29" spans="2:7" x14ac:dyDescent="0.35">
      <c r="B29">
        <v>2015</v>
      </c>
      <c r="C29" t="s">
        <v>313</v>
      </c>
      <c r="D29" t="s">
        <v>27</v>
      </c>
      <c r="E29" t="s">
        <v>132</v>
      </c>
      <c r="F29" s="22">
        <v>22</v>
      </c>
      <c r="G29" s="26">
        <v>0</v>
      </c>
    </row>
    <row r="30" spans="2:7" x14ac:dyDescent="0.35">
      <c r="F30" s="22"/>
      <c r="G30" s="26"/>
    </row>
    <row r="31" spans="2:7" x14ac:dyDescent="0.35">
      <c r="B31">
        <v>2015</v>
      </c>
      <c r="C31" t="s">
        <v>313</v>
      </c>
      <c r="D31" t="s">
        <v>30</v>
      </c>
      <c r="E31" t="s">
        <v>314</v>
      </c>
      <c r="F31" s="22">
        <v>81515</v>
      </c>
      <c r="G31" s="26">
        <v>3502</v>
      </c>
    </row>
    <row r="32" spans="2:7" x14ac:dyDescent="0.35">
      <c r="B32">
        <v>2015</v>
      </c>
      <c r="C32" t="s">
        <v>313</v>
      </c>
      <c r="D32" t="s">
        <v>30</v>
      </c>
      <c r="E32" t="s">
        <v>158</v>
      </c>
      <c r="F32" s="22">
        <v>3192</v>
      </c>
      <c r="G32" s="26">
        <v>77</v>
      </c>
    </row>
    <row r="33" spans="2:7" x14ac:dyDescent="0.35">
      <c r="B33">
        <v>2015</v>
      </c>
      <c r="C33" t="s">
        <v>313</v>
      </c>
      <c r="D33" t="s">
        <v>30</v>
      </c>
      <c r="E33" t="s">
        <v>46</v>
      </c>
      <c r="F33" s="22">
        <v>10061</v>
      </c>
      <c r="G33" s="26">
        <v>113</v>
      </c>
    </row>
    <row r="34" spans="2:7" x14ac:dyDescent="0.35">
      <c r="B34">
        <v>2015</v>
      </c>
      <c r="C34" t="s">
        <v>313</v>
      </c>
      <c r="D34" t="s">
        <v>30</v>
      </c>
      <c r="E34" t="s">
        <v>56</v>
      </c>
      <c r="F34" s="22">
        <v>137</v>
      </c>
      <c r="G34" s="26">
        <v>1</v>
      </c>
    </row>
    <row r="35" spans="2:7" x14ac:dyDescent="0.35">
      <c r="B35">
        <v>2015</v>
      </c>
      <c r="C35" t="s">
        <v>313</v>
      </c>
      <c r="D35" t="s">
        <v>30</v>
      </c>
      <c r="E35" t="s">
        <v>59</v>
      </c>
      <c r="F35" s="22">
        <v>35226</v>
      </c>
      <c r="G35" s="26">
        <v>1153</v>
      </c>
    </row>
    <row r="36" spans="2:7" x14ac:dyDescent="0.35">
      <c r="B36">
        <v>2015</v>
      </c>
      <c r="C36" t="s">
        <v>313</v>
      </c>
      <c r="D36" t="s">
        <v>30</v>
      </c>
      <c r="E36" t="s">
        <v>74</v>
      </c>
      <c r="F36" s="22">
        <v>8329</v>
      </c>
      <c r="G36" s="26">
        <v>804</v>
      </c>
    </row>
    <row r="37" spans="2:7" x14ac:dyDescent="0.35">
      <c r="B37">
        <v>2015</v>
      </c>
      <c r="C37" t="s">
        <v>313</v>
      </c>
      <c r="D37" t="s">
        <v>30</v>
      </c>
      <c r="E37" t="s">
        <v>93</v>
      </c>
      <c r="F37" s="22">
        <v>22167</v>
      </c>
      <c r="G37" s="26">
        <v>272</v>
      </c>
    </row>
    <row r="38" spans="2:7" x14ac:dyDescent="0.35">
      <c r="B38">
        <v>2015</v>
      </c>
      <c r="C38" t="s">
        <v>313</v>
      </c>
      <c r="D38" t="s">
        <v>30</v>
      </c>
      <c r="E38" t="s">
        <v>107</v>
      </c>
      <c r="F38" s="22">
        <v>37</v>
      </c>
      <c r="G38" s="26">
        <v>1</v>
      </c>
    </row>
    <row r="39" spans="2:7" x14ac:dyDescent="0.35">
      <c r="B39">
        <v>2015</v>
      </c>
      <c r="C39" t="s">
        <v>313</v>
      </c>
      <c r="D39" t="s">
        <v>30</v>
      </c>
      <c r="E39" t="s">
        <v>132</v>
      </c>
      <c r="F39" s="22">
        <v>533</v>
      </c>
      <c r="G39" s="26">
        <v>36</v>
      </c>
    </row>
    <row r="40" spans="2:7" x14ac:dyDescent="0.35">
      <c r="B40">
        <v>2015</v>
      </c>
      <c r="C40" t="s">
        <v>313</v>
      </c>
      <c r="D40" t="s">
        <v>30</v>
      </c>
      <c r="E40" t="s">
        <v>511</v>
      </c>
      <c r="F40" s="22">
        <v>1833</v>
      </c>
      <c r="G40" s="26">
        <v>1045</v>
      </c>
    </row>
    <row r="41" spans="2:7" x14ac:dyDescent="0.35">
      <c r="F41" s="22"/>
      <c r="G41" s="26"/>
    </row>
    <row r="42" spans="2:7" x14ac:dyDescent="0.35">
      <c r="B42">
        <v>2015</v>
      </c>
      <c r="C42" t="s">
        <v>313</v>
      </c>
      <c r="D42" t="s">
        <v>514</v>
      </c>
      <c r="E42" t="s">
        <v>314</v>
      </c>
      <c r="F42" s="22">
        <v>6698818</v>
      </c>
      <c r="G42" s="26">
        <v>140193</v>
      </c>
    </row>
    <row r="43" spans="2:7" x14ac:dyDescent="0.35">
      <c r="B43">
        <v>2015</v>
      </c>
      <c r="C43" t="s">
        <v>313</v>
      </c>
      <c r="D43" t="s">
        <v>514</v>
      </c>
      <c r="E43" t="s">
        <v>88</v>
      </c>
      <c r="F43" s="22">
        <v>6698818</v>
      </c>
      <c r="G43" s="26">
        <v>140193</v>
      </c>
    </row>
    <row r="44" spans="2:7" x14ac:dyDescent="0.35">
      <c r="F44" s="22"/>
      <c r="G44" s="26"/>
    </row>
    <row r="45" spans="2:7" x14ac:dyDescent="0.35">
      <c r="B45">
        <v>2015</v>
      </c>
      <c r="C45" t="s">
        <v>313</v>
      </c>
      <c r="D45" t="s">
        <v>32</v>
      </c>
      <c r="E45" t="s">
        <v>314</v>
      </c>
      <c r="F45" s="22">
        <v>14977</v>
      </c>
      <c r="G45" s="26">
        <v>345</v>
      </c>
    </row>
    <row r="46" spans="2:7" x14ac:dyDescent="0.35">
      <c r="B46">
        <v>2015</v>
      </c>
      <c r="C46" t="s">
        <v>313</v>
      </c>
      <c r="D46" t="s">
        <v>32</v>
      </c>
      <c r="E46" t="s">
        <v>123</v>
      </c>
      <c r="F46" s="22">
        <v>14977</v>
      </c>
      <c r="G46" s="26">
        <v>345</v>
      </c>
    </row>
    <row r="47" spans="2:7" x14ac:dyDescent="0.35">
      <c r="F47" s="22"/>
      <c r="G47" s="26"/>
    </row>
    <row r="48" spans="2:7" x14ac:dyDescent="0.35">
      <c r="B48">
        <v>2015</v>
      </c>
      <c r="C48" t="s">
        <v>313</v>
      </c>
      <c r="D48" t="s">
        <v>33</v>
      </c>
      <c r="E48" t="s">
        <v>314</v>
      </c>
      <c r="F48" s="22">
        <v>165</v>
      </c>
      <c r="G48" s="26">
        <v>12</v>
      </c>
    </row>
    <row r="49" spans="2:7" x14ac:dyDescent="0.35">
      <c r="B49">
        <v>2015</v>
      </c>
      <c r="C49" t="s">
        <v>313</v>
      </c>
      <c r="D49" t="s">
        <v>33</v>
      </c>
      <c r="E49" t="s">
        <v>118</v>
      </c>
      <c r="F49" s="22">
        <v>165</v>
      </c>
      <c r="G49" s="26">
        <v>12</v>
      </c>
    </row>
    <row r="50" spans="2:7" x14ac:dyDescent="0.35">
      <c r="F50" s="22"/>
      <c r="G50" s="26"/>
    </row>
    <row r="51" spans="2:7" x14ac:dyDescent="0.35">
      <c r="B51">
        <v>2015</v>
      </c>
      <c r="C51" t="s">
        <v>313</v>
      </c>
      <c r="D51" t="s">
        <v>34</v>
      </c>
      <c r="E51" t="s">
        <v>314</v>
      </c>
      <c r="F51" s="22">
        <v>215640</v>
      </c>
      <c r="G51" s="26">
        <v>3450</v>
      </c>
    </row>
    <row r="52" spans="2:7" x14ac:dyDescent="0.35">
      <c r="B52">
        <v>2015</v>
      </c>
      <c r="C52" t="s">
        <v>313</v>
      </c>
      <c r="D52" t="s">
        <v>34</v>
      </c>
      <c r="E52" t="s">
        <v>511</v>
      </c>
      <c r="F52" s="22">
        <v>215640</v>
      </c>
      <c r="G52" s="26">
        <v>3450</v>
      </c>
    </row>
    <row r="53" spans="2:7" x14ac:dyDescent="0.35">
      <c r="F53" s="22"/>
      <c r="G53" s="26"/>
    </row>
    <row r="54" spans="2:7" x14ac:dyDescent="0.35">
      <c r="B54">
        <v>2015</v>
      </c>
      <c r="C54" t="s">
        <v>313</v>
      </c>
      <c r="D54" t="s">
        <v>35</v>
      </c>
      <c r="E54" t="s">
        <v>314</v>
      </c>
      <c r="F54" s="22">
        <v>380</v>
      </c>
      <c r="G54" s="26">
        <v>33</v>
      </c>
    </row>
    <row r="55" spans="2:7" x14ac:dyDescent="0.35">
      <c r="B55">
        <v>2015</v>
      </c>
      <c r="C55" t="s">
        <v>313</v>
      </c>
      <c r="D55" t="s">
        <v>35</v>
      </c>
      <c r="E55" t="s">
        <v>69</v>
      </c>
      <c r="F55" s="22">
        <v>380</v>
      </c>
      <c r="G55" s="26">
        <v>33</v>
      </c>
    </row>
    <row r="56" spans="2:7" x14ac:dyDescent="0.35">
      <c r="F56" s="22"/>
      <c r="G56" s="26"/>
    </row>
    <row r="57" spans="2:7" x14ac:dyDescent="0.35">
      <c r="B57">
        <v>2015</v>
      </c>
      <c r="C57" t="s">
        <v>313</v>
      </c>
      <c r="D57" t="s">
        <v>36</v>
      </c>
      <c r="E57" t="s">
        <v>314</v>
      </c>
      <c r="F57" s="22">
        <v>1524</v>
      </c>
      <c r="G57" s="26">
        <v>5</v>
      </c>
    </row>
    <row r="58" spans="2:7" x14ac:dyDescent="0.35">
      <c r="B58">
        <v>2015</v>
      </c>
      <c r="C58" t="s">
        <v>313</v>
      </c>
      <c r="D58" t="s">
        <v>36</v>
      </c>
      <c r="E58" t="s">
        <v>59</v>
      </c>
      <c r="F58" s="22">
        <v>1524</v>
      </c>
      <c r="G58" s="26">
        <v>5</v>
      </c>
    </row>
    <row r="59" spans="2:7" x14ac:dyDescent="0.35">
      <c r="F59" s="22"/>
      <c r="G59" s="26"/>
    </row>
    <row r="60" spans="2:7" x14ac:dyDescent="0.35">
      <c r="B60">
        <v>2015</v>
      </c>
      <c r="C60" t="s">
        <v>313</v>
      </c>
      <c r="D60" t="s">
        <v>37</v>
      </c>
      <c r="E60" t="s">
        <v>314</v>
      </c>
      <c r="F60" s="22">
        <v>2952</v>
      </c>
      <c r="G60" s="26">
        <v>14</v>
      </c>
    </row>
    <row r="61" spans="2:7" x14ac:dyDescent="0.35">
      <c r="B61">
        <v>2015</v>
      </c>
      <c r="C61" t="s">
        <v>313</v>
      </c>
      <c r="D61" t="s">
        <v>37</v>
      </c>
      <c r="E61" t="s">
        <v>56</v>
      </c>
      <c r="F61" s="22">
        <v>2952</v>
      </c>
      <c r="G61" s="26">
        <v>14</v>
      </c>
    </row>
    <row r="62" spans="2:7" x14ac:dyDescent="0.35">
      <c r="F62" s="22"/>
      <c r="G62" s="26"/>
    </row>
    <row r="63" spans="2:7" x14ac:dyDescent="0.35">
      <c r="B63">
        <v>2015</v>
      </c>
      <c r="C63" t="s">
        <v>313</v>
      </c>
      <c r="D63" t="s">
        <v>39</v>
      </c>
      <c r="E63" t="s">
        <v>314</v>
      </c>
      <c r="F63" s="22">
        <v>169</v>
      </c>
      <c r="G63" s="26">
        <v>73</v>
      </c>
    </row>
    <row r="64" spans="2:7" x14ac:dyDescent="0.35">
      <c r="B64">
        <v>2015</v>
      </c>
      <c r="C64" t="s">
        <v>313</v>
      </c>
      <c r="D64" t="s">
        <v>39</v>
      </c>
      <c r="E64" t="s">
        <v>56</v>
      </c>
      <c r="F64" s="22">
        <v>169</v>
      </c>
      <c r="G64" s="26">
        <v>73</v>
      </c>
    </row>
    <row r="65" spans="2:7" x14ac:dyDescent="0.35">
      <c r="F65" s="22"/>
      <c r="G65" s="26"/>
    </row>
    <row r="66" spans="2:7" x14ac:dyDescent="0.35">
      <c r="B66">
        <v>2015</v>
      </c>
      <c r="C66" t="s">
        <v>313</v>
      </c>
      <c r="D66" t="s">
        <v>38</v>
      </c>
      <c r="E66" t="s">
        <v>314</v>
      </c>
      <c r="F66" s="22">
        <v>37</v>
      </c>
      <c r="G66" s="26">
        <v>3</v>
      </c>
    </row>
    <row r="67" spans="2:7" x14ac:dyDescent="0.35">
      <c r="B67">
        <v>2015</v>
      </c>
      <c r="C67" t="s">
        <v>313</v>
      </c>
      <c r="D67" t="s">
        <v>38</v>
      </c>
      <c r="E67" t="s">
        <v>30</v>
      </c>
      <c r="F67" s="22">
        <v>37</v>
      </c>
      <c r="G67" s="26">
        <v>3</v>
      </c>
    </row>
    <row r="68" spans="2:7" x14ac:dyDescent="0.35">
      <c r="F68" s="22"/>
      <c r="G68" s="26"/>
    </row>
    <row r="69" spans="2:7" x14ac:dyDescent="0.35">
      <c r="B69">
        <v>2015</v>
      </c>
      <c r="C69" t="s">
        <v>313</v>
      </c>
      <c r="D69" t="s">
        <v>40</v>
      </c>
      <c r="E69" t="s">
        <v>314</v>
      </c>
      <c r="F69" s="22">
        <v>50506</v>
      </c>
      <c r="G69" s="26">
        <v>6143</v>
      </c>
    </row>
    <row r="70" spans="2:7" x14ac:dyDescent="0.35">
      <c r="B70">
        <v>2015</v>
      </c>
      <c r="C70" t="s">
        <v>313</v>
      </c>
      <c r="D70" t="s">
        <v>40</v>
      </c>
      <c r="E70" t="s">
        <v>34</v>
      </c>
      <c r="F70" s="22">
        <v>340</v>
      </c>
      <c r="G70" s="26">
        <v>41</v>
      </c>
    </row>
    <row r="71" spans="2:7" x14ac:dyDescent="0.35">
      <c r="B71">
        <v>2015</v>
      </c>
      <c r="C71" t="s">
        <v>313</v>
      </c>
      <c r="D71" t="s">
        <v>40</v>
      </c>
      <c r="E71" t="s">
        <v>158</v>
      </c>
      <c r="F71" s="22">
        <v>132</v>
      </c>
      <c r="G71" s="26">
        <v>16</v>
      </c>
    </row>
    <row r="72" spans="2:7" x14ac:dyDescent="0.35">
      <c r="B72">
        <v>2015</v>
      </c>
      <c r="C72" t="s">
        <v>313</v>
      </c>
      <c r="D72" t="s">
        <v>40</v>
      </c>
      <c r="E72" t="s">
        <v>88</v>
      </c>
      <c r="F72" s="22">
        <v>43806</v>
      </c>
      <c r="G72" s="26">
        <v>5331</v>
      </c>
    </row>
    <row r="73" spans="2:7" x14ac:dyDescent="0.35">
      <c r="B73">
        <v>2015</v>
      </c>
      <c r="C73" t="s">
        <v>313</v>
      </c>
      <c r="D73" t="s">
        <v>40</v>
      </c>
      <c r="E73" t="s">
        <v>511</v>
      </c>
      <c r="F73" s="22">
        <v>6227</v>
      </c>
      <c r="G73" s="26">
        <v>755</v>
      </c>
    </row>
    <row r="74" spans="2:7" x14ac:dyDescent="0.35">
      <c r="F74" s="22"/>
      <c r="G74" s="26"/>
    </row>
    <row r="75" spans="2:7" x14ac:dyDescent="0.35">
      <c r="B75">
        <v>2015</v>
      </c>
      <c r="C75" t="s">
        <v>313</v>
      </c>
      <c r="D75" t="s">
        <v>41</v>
      </c>
      <c r="E75" t="s">
        <v>314</v>
      </c>
      <c r="F75" s="22">
        <v>55476</v>
      </c>
      <c r="G75" s="26">
        <v>1004</v>
      </c>
    </row>
    <row r="76" spans="2:7" x14ac:dyDescent="0.35">
      <c r="B76">
        <v>2015</v>
      </c>
      <c r="C76" t="s">
        <v>313</v>
      </c>
      <c r="D76" t="s">
        <v>41</v>
      </c>
      <c r="E76" t="s">
        <v>59</v>
      </c>
      <c r="F76" s="22">
        <v>448</v>
      </c>
      <c r="G76" s="26">
        <v>4</v>
      </c>
    </row>
    <row r="77" spans="2:7" x14ac:dyDescent="0.35">
      <c r="B77">
        <v>2015</v>
      </c>
      <c r="C77" t="s">
        <v>313</v>
      </c>
      <c r="D77" t="s">
        <v>41</v>
      </c>
      <c r="E77" t="s">
        <v>88</v>
      </c>
      <c r="F77" s="22">
        <v>55028</v>
      </c>
      <c r="G77" s="26">
        <v>1001</v>
      </c>
    </row>
    <row r="78" spans="2:7" x14ac:dyDescent="0.35">
      <c r="F78" s="22"/>
      <c r="G78" s="26"/>
    </row>
    <row r="79" spans="2:7" x14ac:dyDescent="0.35">
      <c r="B79">
        <v>2015</v>
      </c>
      <c r="C79" t="s">
        <v>313</v>
      </c>
      <c r="D79" t="s">
        <v>42</v>
      </c>
      <c r="E79" t="s">
        <v>314</v>
      </c>
      <c r="F79" s="22">
        <v>5387045</v>
      </c>
      <c r="G79" s="26">
        <v>133206</v>
      </c>
    </row>
    <row r="80" spans="2:7" x14ac:dyDescent="0.35">
      <c r="B80">
        <v>2015</v>
      </c>
      <c r="C80" t="s">
        <v>313</v>
      </c>
      <c r="D80" t="s">
        <v>42</v>
      </c>
      <c r="E80" t="s">
        <v>74</v>
      </c>
      <c r="F80" s="22">
        <v>302478</v>
      </c>
      <c r="G80" s="26">
        <v>6728</v>
      </c>
    </row>
    <row r="81" spans="2:7" x14ac:dyDescent="0.35">
      <c r="B81">
        <v>2015</v>
      </c>
      <c r="C81" t="s">
        <v>313</v>
      </c>
      <c r="D81" t="s">
        <v>42</v>
      </c>
      <c r="E81" t="s">
        <v>88</v>
      </c>
      <c r="F81" s="22">
        <v>4665220</v>
      </c>
      <c r="G81" s="26">
        <v>115438</v>
      </c>
    </row>
    <row r="82" spans="2:7" x14ac:dyDescent="0.35">
      <c r="B82">
        <v>2015</v>
      </c>
      <c r="C82" t="s">
        <v>313</v>
      </c>
      <c r="D82" t="s">
        <v>42</v>
      </c>
      <c r="E82" t="s">
        <v>119</v>
      </c>
      <c r="F82" s="22">
        <v>419347</v>
      </c>
      <c r="G82" s="26">
        <v>11040</v>
      </c>
    </row>
    <row r="83" spans="2:7" x14ac:dyDescent="0.35">
      <c r="F83" s="22"/>
      <c r="G83" s="26"/>
    </row>
    <row r="84" spans="2:7" x14ac:dyDescent="0.35">
      <c r="B84">
        <v>2015</v>
      </c>
      <c r="C84" t="s">
        <v>313</v>
      </c>
      <c r="D84" t="s">
        <v>44</v>
      </c>
      <c r="E84" t="s">
        <v>314</v>
      </c>
      <c r="F84" s="22">
        <v>473</v>
      </c>
      <c r="G84" s="26">
        <v>27</v>
      </c>
    </row>
    <row r="85" spans="2:7" x14ac:dyDescent="0.35">
      <c r="B85">
        <v>2015</v>
      </c>
      <c r="C85" t="s">
        <v>313</v>
      </c>
      <c r="D85" t="s">
        <v>44</v>
      </c>
      <c r="E85" t="s">
        <v>59</v>
      </c>
      <c r="F85" s="22">
        <v>108</v>
      </c>
      <c r="G85" s="26">
        <v>19</v>
      </c>
    </row>
    <row r="86" spans="2:7" x14ac:dyDescent="0.35">
      <c r="B86">
        <v>2015</v>
      </c>
      <c r="C86" t="s">
        <v>313</v>
      </c>
      <c r="D86" t="s">
        <v>44</v>
      </c>
      <c r="E86" t="s">
        <v>117</v>
      </c>
      <c r="F86" s="22">
        <v>365</v>
      </c>
      <c r="G86" s="26">
        <v>8</v>
      </c>
    </row>
    <row r="87" spans="2:7" x14ac:dyDescent="0.35">
      <c r="F87" s="22"/>
      <c r="G87" s="26"/>
    </row>
    <row r="88" spans="2:7" x14ac:dyDescent="0.35">
      <c r="B88">
        <v>2015</v>
      </c>
      <c r="C88" t="s">
        <v>313</v>
      </c>
      <c r="D88" t="s">
        <v>45</v>
      </c>
      <c r="E88" t="s">
        <v>314</v>
      </c>
      <c r="F88" s="22">
        <v>626</v>
      </c>
      <c r="G88" s="26">
        <v>5</v>
      </c>
    </row>
    <row r="89" spans="2:7" x14ac:dyDescent="0.35">
      <c r="B89">
        <v>2015</v>
      </c>
      <c r="C89" t="s">
        <v>313</v>
      </c>
      <c r="D89" t="s">
        <v>45</v>
      </c>
      <c r="E89" t="s">
        <v>59</v>
      </c>
      <c r="F89" s="22">
        <v>626</v>
      </c>
      <c r="G89" s="26">
        <v>5</v>
      </c>
    </row>
    <row r="90" spans="2:7" x14ac:dyDescent="0.35">
      <c r="F90" s="22"/>
      <c r="G90" s="26"/>
    </row>
    <row r="91" spans="2:7" x14ac:dyDescent="0.35">
      <c r="B91">
        <v>2015</v>
      </c>
      <c r="C91" t="s">
        <v>313</v>
      </c>
      <c r="D91" t="s">
        <v>46</v>
      </c>
      <c r="E91" t="s">
        <v>314</v>
      </c>
      <c r="F91" s="22">
        <v>215792</v>
      </c>
      <c r="G91" s="26">
        <v>8813</v>
      </c>
    </row>
    <row r="92" spans="2:7" x14ac:dyDescent="0.35">
      <c r="B92">
        <v>2015</v>
      </c>
      <c r="C92" t="s">
        <v>313</v>
      </c>
      <c r="D92" t="s">
        <v>46</v>
      </c>
      <c r="E92" t="s">
        <v>56</v>
      </c>
      <c r="F92" s="22">
        <v>30473</v>
      </c>
      <c r="G92" s="26">
        <v>2003</v>
      </c>
    </row>
    <row r="93" spans="2:7" x14ac:dyDescent="0.35">
      <c r="B93">
        <v>2015</v>
      </c>
      <c r="C93" t="s">
        <v>313</v>
      </c>
      <c r="D93" t="s">
        <v>46</v>
      </c>
      <c r="E93" t="s">
        <v>59</v>
      </c>
      <c r="F93" s="22">
        <v>88349</v>
      </c>
      <c r="G93" s="26">
        <v>759</v>
      </c>
    </row>
    <row r="94" spans="2:7" x14ac:dyDescent="0.35">
      <c r="B94">
        <v>2015</v>
      </c>
      <c r="C94" t="s">
        <v>313</v>
      </c>
      <c r="D94" t="s">
        <v>46</v>
      </c>
      <c r="E94" t="s">
        <v>66</v>
      </c>
      <c r="F94" s="22">
        <v>1679</v>
      </c>
      <c r="G94" s="26">
        <v>100</v>
      </c>
    </row>
    <row r="95" spans="2:7" x14ac:dyDescent="0.35">
      <c r="B95">
        <v>2015</v>
      </c>
      <c r="C95" t="s">
        <v>313</v>
      </c>
      <c r="D95" t="s">
        <v>46</v>
      </c>
      <c r="E95" t="s">
        <v>107</v>
      </c>
      <c r="F95" s="22">
        <v>64713</v>
      </c>
      <c r="G95" s="26">
        <v>2311</v>
      </c>
    </row>
    <row r="96" spans="2:7" x14ac:dyDescent="0.35">
      <c r="B96">
        <v>2015</v>
      </c>
      <c r="C96" t="s">
        <v>313</v>
      </c>
      <c r="D96" t="s">
        <v>46</v>
      </c>
      <c r="E96" t="s">
        <v>116</v>
      </c>
      <c r="F96" s="22">
        <v>28912</v>
      </c>
      <c r="G96" s="26">
        <v>3418</v>
      </c>
    </row>
    <row r="97" spans="2:7" x14ac:dyDescent="0.35">
      <c r="B97">
        <v>2015</v>
      </c>
      <c r="C97" t="s">
        <v>313</v>
      </c>
      <c r="D97" t="s">
        <v>46</v>
      </c>
      <c r="E97" t="s">
        <v>119</v>
      </c>
      <c r="F97" s="22">
        <v>1517</v>
      </c>
      <c r="G97" s="26">
        <v>216</v>
      </c>
    </row>
    <row r="98" spans="2:7" x14ac:dyDescent="0.35">
      <c r="B98">
        <v>2015</v>
      </c>
      <c r="C98" t="s">
        <v>313</v>
      </c>
      <c r="D98" t="s">
        <v>46</v>
      </c>
      <c r="E98" t="s">
        <v>123</v>
      </c>
      <c r="F98" s="22">
        <v>70</v>
      </c>
      <c r="G98" s="26">
        <v>3</v>
      </c>
    </row>
    <row r="99" spans="2:7" x14ac:dyDescent="0.35">
      <c r="B99">
        <v>2015</v>
      </c>
      <c r="C99" t="s">
        <v>313</v>
      </c>
      <c r="D99" t="s">
        <v>46</v>
      </c>
      <c r="E99" t="s">
        <v>511</v>
      </c>
      <c r="F99" s="22">
        <v>79</v>
      </c>
      <c r="G99" s="26">
        <v>3</v>
      </c>
    </row>
    <row r="100" spans="2:7" x14ac:dyDescent="0.35">
      <c r="F100" s="22"/>
      <c r="G100" s="26"/>
    </row>
    <row r="101" spans="2:7" x14ac:dyDescent="0.35">
      <c r="B101">
        <v>2015</v>
      </c>
      <c r="C101" t="s">
        <v>313</v>
      </c>
      <c r="D101" t="s">
        <v>47</v>
      </c>
      <c r="E101" t="s">
        <v>314</v>
      </c>
      <c r="F101" s="22">
        <v>5324</v>
      </c>
      <c r="G101" s="26">
        <v>1301</v>
      </c>
    </row>
    <row r="102" spans="2:7" x14ac:dyDescent="0.35">
      <c r="B102">
        <v>2015</v>
      </c>
      <c r="C102" t="s">
        <v>313</v>
      </c>
      <c r="D102" t="s">
        <v>47</v>
      </c>
      <c r="E102" t="s">
        <v>99</v>
      </c>
      <c r="F102" s="22">
        <v>5074</v>
      </c>
      <c r="G102" s="26">
        <v>1300</v>
      </c>
    </row>
    <row r="103" spans="2:7" x14ac:dyDescent="0.35">
      <c r="B103">
        <v>2015</v>
      </c>
      <c r="C103" t="s">
        <v>313</v>
      </c>
      <c r="D103" t="s">
        <v>47</v>
      </c>
      <c r="E103" t="s">
        <v>511</v>
      </c>
      <c r="F103" s="22">
        <v>250</v>
      </c>
      <c r="G103" s="26">
        <v>1</v>
      </c>
    </row>
    <row r="104" spans="2:7" x14ac:dyDescent="0.35">
      <c r="F104" s="22"/>
      <c r="G104" s="26"/>
    </row>
    <row r="105" spans="2:7" x14ac:dyDescent="0.35">
      <c r="B105">
        <v>2015</v>
      </c>
      <c r="C105" t="s">
        <v>313</v>
      </c>
      <c r="D105" t="s">
        <v>48</v>
      </c>
      <c r="E105" t="s">
        <v>314</v>
      </c>
      <c r="F105" s="22">
        <v>56</v>
      </c>
      <c r="G105" s="26">
        <v>1</v>
      </c>
    </row>
    <row r="106" spans="2:7" x14ac:dyDescent="0.35">
      <c r="B106">
        <v>2015</v>
      </c>
      <c r="C106" t="s">
        <v>313</v>
      </c>
      <c r="D106" t="s">
        <v>48</v>
      </c>
      <c r="E106" t="s">
        <v>158</v>
      </c>
      <c r="F106" s="22">
        <v>56</v>
      </c>
      <c r="G106" s="26">
        <v>1</v>
      </c>
    </row>
    <row r="107" spans="2:7" x14ac:dyDescent="0.35">
      <c r="F107" s="22"/>
      <c r="G107" s="26"/>
    </row>
    <row r="108" spans="2:7" x14ac:dyDescent="0.35">
      <c r="B108">
        <v>2015</v>
      </c>
      <c r="C108" t="s">
        <v>313</v>
      </c>
      <c r="D108" t="s">
        <v>49</v>
      </c>
      <c r="E108" t="s">
        <v>314</v>
      </c>
      <c r="F108" s="22">
        <v>1673</v>
      </c>
      <c r="G108" s="26">
        <v>111</v>
      </c>
    </row>
    <row r="109" spans="2:7" x14ac:dyDescent="0.35">
      <c r="B109">
        <v>2015</v>
      </c>
      <c r="C109" t="s">
        <v>313</v>
      </c>
      <c r="D109" t="s">
        <v>49</v>
      </c>
      <c r="E109" t="s">
        <v>68</v>
      </c>
      <c r="F109" s="22">
        <v>45</v>
      </c>
      <c r="G109" s="26">
        <v>35</v>
      </c>
    </row>
    <row r="110" spans="2:7" x14ac:dyDescent="0.35">
      <c r="B110">
        <v>2015</v>
      </c>
      <c r="C110" t="s">
        <v>313</v>
      </c>
      <c r="D110" t="s">
        <v>49</v>
      </c>
      <c r="E110" t="s">
        <v>511</v>
      </c>
      <c r="F110" s="22">
        <v>1628</v>
      </c>
      <c r="G110" s="26">
        <v>76</v>
      </c>
    </row>
    <row r="111" spans="2:7" x14ac:dyDescent="0.35">
      <c r="F111" s="22"/>
      <c r="G111" s="26"/>
    </row>
    <row r="112" spans="2:7" x14ac:dyDescent="0.35">
      <c r="B112">
        <v>2015</v>
      </c>
      <c r="C112" t="s">
        <v>313</v>
      </c>
      <c r="D112" t="s">
        <v>50</v>
      </c>
      <c r="E112" t="s">
        <v>314</v>
      </c>
      <c r="F112" s="22">
        <v>68747</v>
      </c>
      <c r="G112" s="26">
        <v>968</v>
      </c>
    </row>
    <row r="113" spans="2:7" x14ac:dyDescent="0.35">
      <c r="B113">
        <v>2015</v>
      </c>
      <c r="C113" t="s">
        <v>313</v>
      </c>
      <c r="D113" t="s">
        <v>50</v>
      </c>
      <c r="E113" t="s">
        <v>74</v>
      </c>
      <c r="F113" s="22">
        <v>68747</v>
      </c>
      <c r="G113" s="26">
        <v>968</v>
      </c>
    </row>
    <row r="114" spans="2:7" x14ac:dyDescent="0.35">
      <c r="F114" s="22"/>
      <c r="G114" s="26"/>
    </row>
    <row r="115" spans="2:7" x14ac:dyDescent="0.35">
      <c r="B115">
        <v>2015</v>
      </c>
      <c r="C115" t="s">
        <v>313</v>
      </c>
      <c r="D115" t="s">
        <v>52</v>
      </c>
      <c r="E115" t="s">
        <v>314</v>
      </c>
      <c r="F115" s="22">
        <v>720</v>
      </c>
      <c r="G115" s="26">
        <v>9</v>
      </c>
    </row>
    <row r="116" spans="2:7" x14ac:dyDescent="0.35">
      <c r="B116">
        <v>2015</v>
      </c>
      <c r="C116" t="s">
        <v>313</v>
      </c>
      <c r="D116" t="s">
        <v>52</v>
      </c>
      <c r="E116" t="s">
        <v>46</v>
      </c>
      <c r="F116" s="22">
        <v>108</v>
      </c>
      <c r="G116" s="26">
        <v>2</v>
      </c>
    </row>
    <row r="117" spans="2:7" x14ac:dyDescent="0.35">
      <c r="B117">
        <v>2015</v>
      </c>
      <c r="C117" t="s">
        <v>313</v>
      </c>
      <c r="D117" t="s">
        <v>52</v>
      </c>
      <c r="E117" t="s">
        <v>59</v>
      </c>
      <c r="F117" s="22">
        <v>394</v>
      </c>
      <c r="G117" s="26">
        <v>2</v>
      </c>
    </row>
    <row r="118" spans="2:7" x14ac:dyDescent="0.35">
      <c r="B118">
        <v>2015</v>
      </c>
      <c r="C118" t="s">
        <v>313</v>
      </c>
      <c r="D118" t="s">
        <v>52</v>
      </c>
      <c r="E118" t="s">
        <v>123</v>
      </c>
      <c r="F118" s="22">
        <v>152</v>
      </c>
      <c r="G118" s="26">
        <v>4</v>
      </c>
    </row>
    <row r="119" spans="2:7" x14ac:dyDescent="0.35">
      <c r="B119">
        <v>2015</v>
      </c>
      <c r="C119" t="s">
        <v>313</v>
      </c>
      <c r="D119" t="s">
        <v>52</v>
      </c>
      <c r="E119" t="s">
        <v>132</v>
      </c>
      <c r="F119" s="22">
        <v>38</v>
      </c>
      <c r="G119" s="26">
        <v>0</v>
      </c>
    </row>
    <row r="120" spans="2:7" x14ac:dyDescent="0.35">
      <c r="B120">
        <v>2015</v>
      </c>
      <c r="C120" t="s">
        <v>313</v>
      </c>
      <c r="D120" t="s">
        <v>52</v>
      </c>
      <c r="E120" t="s">
        <v>511</v>
      </c>
      <c r="F120" s="22">
        <v>27</v>
      </c>
      <c r="G120" s="26">
        <v>1</v>
      </c>
    </row>
    <row r="121" spans="2:7" x14ac:dyDescent="0.35">
      <c r="F121" s="22"/>
      <c r="G121" s="26"/>
    </row>
    <row r="122" spans="2:7" x14ac:dyDescent="0.35">
      <c r="B122">
        <v>2015</v>
      </c>
      <c r="C122" t="s">
        <v>313</v>
      </c>
      <c r="D122" t="s">
        <v>53</v>
      </c>
      <c r="E122" t="s">
        <v>314</v>
      </c>
      <c r="F122" s="22">
        <v>983</v>
      </c>
      <c r="G122" s="26">
        <v>17</v>
      </c>
    </row>
    <row r="123" spans="2:7" x14ac:dyDescent="0.35">
      <c r="B123">
        <v>2015</v>
      </c>
      <c r="C123" t="s">
        <v>313</v>
      </c>
      <c r="D123" t="s">
        <v>53</v>
      </c>
      <c r="E123" t="s">
        <v>158</v>
      </c>
      <c r="F123" s="22">
        <v>813</v>
      </c>
      <c r="G123" s="26">
        <v>10</v>
      </c>
    </row>
    <row r="124" spans="2:7" x14ac:dyDescent="0.35">
      <c r="B124">
        <v>2015</v>
      </c>
      <c r="C124" t="s">
        <v>313</v>
      </c>
      <c r="D124" t="s">
        <v>53</v>
      </c>
      <c r="E124" t="s">
        <v>72</v>
      </c>
      <c r="F124" s="22">
        <v>170</v>
      </c>
      <c r="G124" s="26">
        <v>7</v>
      </c>
    </row>
    <row r="125" spans="2:7" x14ac:dyDescent="0.35">
      <c r="F125" s="22"/>
      <c r="G125" s="26"/>
    </row>
    <row r="126" spans="2:7" x14ac:dyDescent="0.35">
      <c r="B126">
        <v>2015</v>
      </c>
      <c r="C126" t="s">
        <v>313</v>
      </c>
      <c r="D126" t="s">
        <v>54</v>
      </c>
      <c r="E126" t="s">
        <v>314</v>
      </c>
      <c r="F126" s="22">
        <v>1463</v>
      </c>
      <c r="G126" s="26">
        <v>6</v>
      </c>
    </row>
    <row r="127" spans="2:7" x14ac:dyDescent="0.35">
      <c r="B127">
        <v>2015</v>
      </c>
      <c r="C127" t="s">
        <v>313</v>
      </c>
      <c r="D127" t="s">
        <v>54</v>
      </c>
      <c r="E127" t="s">
        <v>95</v>
      </c>
      <c r="F127" s="22">
        <v>1463</v>
      </c>
      <c r="G127" s="26">
        <v>6</v>
      </c>
    </row>
    <row r="128" spans="2:7" x14ac:dyDescent="0.35">
      <c r="F128" s="22"/>
      <c r="G128" s="26"/>
    </row>
    <row r="129" spans="2:7" x14ac:dyDescent="0.35">
      <c r="B129">
        <v>2015</v>
      </c>
      <c r="C129" t="s">
        <v>313</v>
      </c>
      <c r="D129" t="s">
        <v>55</v>
      </c>
      <c r="E129" t="s">
        <v>314</v>
      </c>
      <c r="F129" s="22">
        <v>4214</v>
      </c>
      <c r="G129" s="26">
        <v>22</v>
      </c>
    </row>
    <row r="130" spans="2:7" x14ac:dyDescent="0.35">
      <c r="B130">
        <v>2015</v>
      </c>
      <c r="C130" t="s">
        <v>313</v>
      </c>
      <c r="D130" t="s">
        <v>55</v>
      </c>
      <c r="E130" t="s">
        <v>59</v>
      </c>
      <c r="F130" s="22">
        <v>4089</v>
      </c>
      <c r="G130" s="26">
        <v>21</v>
      </c>
    </row>
    <row r="131" spans="2:7" x14ac:dyDescent="0.35">
      <c r="B131">
        <v>2015</v>
      </c>
      <c r="C131" t="s">
        <v>313</v>
      </c>
      <c r="D131" t="s">
        <v>55</v>
      </c>
      <c r="E131" t="s">
        <v>122</v>
      </c>
      <c r="F131" s="22">
        <v>125</v>
      </c>
      <c r="G131" s="26">
        <v>1</v>
      </c>
    </row>
    <row r="132" spans="2:7" x14ac:dyDescent="0.35">
      <c r="F132" s="22"/>
      <c r="G132" s="26"/>
    </row>
    <row r="133" spans="2:7" x14ac:dyDescent="0.35">
      <c r="B133">
        <v>2015</v>
      </c>
      <c r="C133" t="s">
        <v>313</v>
      </c>
      <c r="D133" t="s">
        <v>56</v>
      </c>
      <c r="E133" t="s">
        <v>314</v>
      </c>
      <c r="F133" s="22">
        <v>37427</v>
      </c>
      <c r="G133" s="26">
        <v>386</v>
      </c>
    </row>
    <row r="134" spans="2:7" x14ac:dyDescent="0.35">
      <c r="B134">
        <v>2015</v>
      </c>
      <c r="C134" t="s">
        <v>313</v>
      </c>
      <c r="D134" t="s">
        <v>56</v>
      </c>
      <c r="E134" t="s">
        <v>30</v>
      </c>
      <c r="F134" s="22">
        <v>8401</v>
      </c>
      <c r="G134" s="26">
        <v>100</v>
      </c>
    </row>
    <row r="135" spans="2:7" x14ac:dyDescent="0.35">
      <c r="B135">
        <v>2015</v>
      </c>
      <c r="C135" t="s">
        <v>313</v>
      </c>
      <c r="D135" t="s">
        <v>56</v>
      </c>
      <c r="E135" t="s">
        <v>158</v>
      </c>
      <c r="F135" s="22">
        <v>128</v>
      </c>
      <c r="G135" s="26">
        <v>1</v>
      </c>
    </row>
    <row r="136" spans="2:7" x14ac:dyDescent="0.35">
      <c r="B136">
        <v>2015</v>
      </c>
      <c r="C136" t="s">
        <v>313</v>
      </c>
      <c r="D136" t="s">
        <v>56</v>
      </c>
      <c r="E136" t="s">
        <v>59</v>
      </c>
      <c r="F136" s="22">
        <v>11940</v>
      </c>
      <c r="G136" s="26">
        <v>173</v>
      </c>
    </row>
    <row r="137" spans="2:7" x14ac:dyDescent="0.35">
      <c r="B137">
        <v>2015</v>
      </c>
      <c r="C137" t="s">
        <v>313</v>
      </c>
      <c r="D137" t="s">
        <v>56</v>
      </c>
      <c r="E137" t="s">
        <v>80</v>
      </c>
      <c r="F137" s="22">
        <v>448</v>
      </c>
      <c r="G137" s="26">
        <v>6</v>
      </c>
    </row>
    <row r="138" spans="2:7" x14ac:dyDescent="0.35">
      <c r="B138">
        <v>2015</v>
      </c>
      <c r="C138" t="s">
        <v>313</v>
      </c>
      <c r="D138" t="s">
        <v>56</v>
      </c>
      <c r="E138" t="s">
        <v>81</v>
      </c>
      <c r="F138" s="22">
        <v>1676</v>
      </c>
      <c r="G138" s="26">
        <v>18</v>
      </c>
    </row>
    <row r="139" spans="2:7" x14ac:dyDescent="0.35">
      <c r="B139">
        <v>2015</v>
      </c>
      <c r="C139" t="s">
        <v>313</v>
      </c>
      <c r="D139" t="s">
        <v>56</v>
      </c>
      <c r="E139" t="s">
        <v>93</v>
      </c>
      <c r="F139" s="22">
        <v>4736</v>
      </c>
      <c r="G139" s="26">
        <v>50</v>
      </c>
    </row>
    <row r="140" spans="2:7" x14ac:dyDescent="0.35">
      <c r="B140">
        <v>2015</v>
      </c>
      <c r="C140" t="s">
        <v>313</v>
      </c>
      <c r="D140" t="s">
        <v>56</v>
      </c>
      <c r="E140" t="s">
        <v>68</v>
      </c>
      <c r="F140" s="22">
        <v>323</v>
      </c>
      <c r="G140" s="26">
        <v>2</v>
      </c>
    </row>
    <row r="141" spans="2:7" x14ac:dyDescent="0.35">
      <c r="B141">
        <v>2015</v>
      </c>
      <c r="C141" t="s">
        <v>313</v>
      </c>
      <c r="D141" t="s">
        <v>56</v>
      </c>
      <c r="E141" t="s">
        <v>123</v>
      </c>
      <c r="F141" s="22">
        <v>7538</v>
      </c>
      <c r="G141" s="26">
        <v>23</v>
      </c>
    </row>
    <row r="142" spans="2:7" x14ac:dyDescent="0.35">
      <c r="B142">
        <v>2015</v>
      </c>
      <c r="C142" t="s">
        <v>313</v>
      </c>
      <c r="D142" t="s">
        <v>56</v>
      </c>
      <c r="E142" t="s">
        <v>132</v>
      </c>
      <c r="F142" s="22">
        <v>410</v>
      </c>
      <c r="G142" s="26">
        <v>2</v>
      </c>
    </row>
    <row r="143" spans="2:7" x14ac:dyDescent="0.35">
      <c r="B143">
        <v>2015</v>
      </c>
      <c r="C143" t="s">
        <v>313</v>
      </c>
      <c r="D143" t="s">
        <v>56</v>
      </c>
      <c r="E143" t="s">
        <v>511</v>
      </c>
      <c r="F143" s="22">
        <v>1828</v>
      </c>
      <c r="G143" s="26">
        <v>11</v>
      </c>
    </row>
    <row r="144" spans="2:7" x14ac:dyDescent="0.35">
      <c r="F144" s="22"/>
      <c r="G144" s="26"/>
    </row>
    <row r="145" spans="2:7" x14ac:dyDescent="0.35">
      <c r="B145">
        <v>2015</v>
      </c>
      <c r="C145" t="s">
        <v>313</v>
      </c>
      <c r="D145" t="s">
        <v>57</v>
      </c>
      <c r="E145" t="s">
        <v>314</v>
      </c>
      <c r="F145" s="22">
        <v>34</v>
      </c>
      <c r="G145" s="26">
        <v>0</v>
      </c>
    </row>
    <row r="146" spans="2:7" x14ac:dyDescent="0.35">
      <c r="B146">
        <v>2015</v>
      </c>
      <c r="C146" t="s">
        <v>313</v>
      </c>
      <c r="D146" t="s">
        <v>57</v>
      </c>
      <c r="E146" t="s">
        <v>59</v>
      </c>
      <c r="F146" s="22">
        <v>34</v>
      </c>
      <c r="G146" s="26">
        <v>0</v>
      </c>
    </row>
    <row r="147" spans="2:7" x14ac:dyDescent="0.35">
      <c r="F147" s="22"/>
      <c r="G147" s="26"/>
    </row>
    <row r="148" spans="2:7" x14ac:dyDescent="0.35">
      <c r="B148">
        <v>2015</v>
      </c>
      <c r="C148" t="s">
        <v>313</v>
      </c>
      <c r="D148" t="s">
        <v>59</v>
      </c>
      <c r="E148" t="s">
        <v>314</v>
      </c>
      <c r="F148" s="22">
        <v>354774</v>
      </c>
      <c r="G148" s="26">
        <v>4893</v>
      </c>
    </row>
    <row r="149" spans="2:7" x14ac:dyDescent="0.35">
      <c r="B149">
        <v>2015</v>
      </c>
      <c r="C149" t="s">
        <v>313</v>
      </c>
      <c r="D149" t="s">
        <v>59</v>
      </c>
      <c r="E149" t="s">
        <v>27</v>
      </c>
      <c r="F149" s="22">
        <v>5591</v>
      </c>
      <c r="G149" s="26">
        <v>108</v>
      </c>
    </row>
    <row r="150" spans="2:7" x14ac:dyDescent="0.35">
      <c r="B150">
        <v>2015</v>
      </c>
      <c r="C150" t="s">
        <v>313</v>
      </c>
      <c r="D150" t="s">
        <v>59</v>
      </c>
      <c r="E150" t="s">
        <v>30</v>
      </c>
      <c r="F150" s="22">
        <v>161</v>
      </c>
      <c r="G150" s="26">
        <v>6</v>
      </c>
    </row>
    <row r="151" spans="2:7" x14ac:dyDescent="0.35">
      <c r="B151">
        <v>2015</v>
      </c>
      <c r="C151" t="s">
        <v>313</v>
      </c>
      <c r="D151" t="s">
        <v>59</v>
      </c>
      <c r="E151" t="s">
        <v>158</v>
      </c>
      <c r="F151" s="22">
        <v>2259</v>
      </c>
      <c r="G151" s="26">
        <v>60</v>
      </c>
    </row>
    <row r="152" spans="2:7" x14ac:dyDescent="0.35">
      <c r="B152">
        <v>2015</v>
      </c>
      <c r="C152" t="s">
        <v>313</v>
      </c>
      <c r="D152" t="s">
        <v>59</v>
      </c>
      <c r="E152" t="s">
        <v>46</v>
      </c>
      <c r="F152" s="22">
        <v>291</v>
      </c>
      <c r="G152" s="26">
        <v>5</v>
      </c>
    </row>
    <row r="153" spans="2:7" x14ac:dyDescent="0.35">
      <c r="B153">
        <v>2015</v>
      </c>
      <c r="C153" t="s">
        <v>313</v>
      </c>
      <c r="D153" t="s">
        <v>59</v>
      </c>
      <c r="E153" t="s">
        <v>56</v>
      </c>
      <c r="F153" s="22">
        <v>4640</v>
      </c>
      <c r="G153" s="26">
        <v>91</v>
      </c>
    </row>
    <row r="154" spans="2:7" x14ac:dyDescent="0.35">
      <c r="B154">
        <v>2015</v>
      </c>
      <c r="C154" t="s">
        <v>313</v>
      </c>
      <c r="D154" t="s">
        <v>59</v>
      </c>
      <c r="E154" t="s">
        <v>100</v>
      </c>
      <c r="F154" s="22">
        <v>238</v>
      </c>
      <c r="G154" s="26">
        <v>2</v>
      </c>
    </row>
    <row r="155" spans="2:7" x14ac:dyDescent="0.35">
      <c r="B155">
        <v>2015</v>
      </c>
      <c r="C155" t="s">
        <v>313</v>
      </c>
      <c r="D155" t="s">
        <v>59</v>
      </c>
      <c r="E155" t="s">
        <v>93</v>
      </c>
      <c r="F155" s="22">
        <v>285420</v>
      </c>
      <c r="G155" s="26">
        <v>4191</v>
      </c>
    </row>
    <row r="156" spans="2:7" x14ac:dyDescent="0.35">
      <c r="B156">
        <v>2015</v>
      </c>
      <c r="C156" t="s">
        <v>313</v>
      </c>
      <c r="D156" t="s">
        <v>59</v>
      </c>
      <c r="E156" t="s">
        <v>99</v>
      </c>
      <c r="F156" s="22">
        <v>100</v>
      </c>
      <c r="G156" s="26">
        <v>1</v>
      </c>
    </row>
    <row r="157" spans="2:7" x14ac:dyDescent="0.35">
      <c r="B157">
        <v>2015</v>
      </c>
      <c r="C157" t="s">
        <v>313</v>
      </c>
      <c r="D157" t="s">
        <v>59</v>
      </c>
      <c r="E157" t="s">
        <v>68</v>
      </c>
      <c r="F157" s="22">
        <v>12137</v>
      </c>
      <c r="G157" s="26">
        <v>30</v>
      </c>
    </row>
    <row r="158" spans="2:7" x14ac:dyDescent="0.35">
      <c r="B158">
        <v>2015</v>
      </c>
      <c r="C158" t="s">
        <v>313</v>
      </c>
      <c r="D158" t="s">
        <v>59</v>
      </c>
      <c r="E158" t="s">
        <v>119</v>
      </c>
      <c r="F158" s="22">
        <v>200</v>
      </c>
      <c r="G158" s="26">
        <v>21</v>
      </c>
    </row>
    <row r="159" spans="2:7" x14ac:dyDescent="0.35">
      <c r="B159">
        <v>2015</v>
      </c>
      <c r="C159" t="s">
        <v>313</v>
      </c>
      <c r="D159" t="s">
        <v>59</v>
      </c>
      <c r="E159" t="s">
        <v>123</v>
      </c>
      <c r="F159" s="22">
        <v>41193</v>
      </c>
      <c r="G159" s="26">
        <v>322</v>
      </c>
    </row>
    <row r="160" spans="2:7" x14ac:dyDescent="0.35">
      <c r="B160">
        <v>2015</v>
      </c>
      <c r="C160" t="s">
        <v>313</v>
      </c>
      <c r="D160" t="s">
        <v>59</v>
      </c>
      <c r="E160" t="s">
        <v>132</v>
      </c>
      <c r="F160" s="22">
        <v>1339</v>
      </c>
      <c r="G160" s="26">
        <v>19</v>
      </c>
    </row>
    <row r="161" spans="2:7" x14ac:dyDescent="0.35">
      <c r="B161">
        <v>2015</v>
      </c>
      <c r="C161" t="s">
        <v>313</v>
      </c>
      <c r="D161" t="s">
        <v>59</v>
      </c>
      <c r="E161" t="s">
        <v>511</v>
      </c>
      <c r="F161" s="22">
        <v>1206</v>
      </c>
      <c r="G161" s="26">
        <v>37</v>
      </c>
    </row>
    <row r="162" spans="2:7" x14ac:dyDescent="0.35">
      <c r="F162" s="22"/>
      <c r="G162" s="26"/>
    </row>
    <row r="163" spans="2:7" x14ac:dyDescent="0.35">
      <c r="B163">
        <v>2015</v>
      </c>
      <c r="C163" t="s">
        <v>313</v>
      </c>
      <c r="D163" t="s">
        <v>61</v>
      </c>
      <c r="E163" t="s">
        <v>314</v>
      </c>
      <c r="F163" s="22">
        <v>54418</v>
      </c>
      <c r="G163" s="26">
        <v>4277</v>
      </c>
    </row>
    <row r="164" spans="2:7" x14ac:dyDescent="0.35">
      <c r="B164">
        <v>2015</v>
      </c>
      <c r="C164" t="s">
        <v>313</v>
      </c>
      <c r="D164" t="s">
        <v>61</v>
      </c>
      <c r="E164" t="s">
        <v>30</v>
      </c>
      <c r="F164" s="22">
        <v>861</v>
      </c>
      <c r="G164" s="26">
        <v>226</v>
      </c>
    </row>
    <row r="165" spans="2:7" x14ac:dyDescent="0.35">
      <c r="B165">
        <v>2015</v>
      </c>
      <c r="C165" t="s">
        <v>313</v>
      </c>
      <c r="D165" t="s">
        <v>61</v>
      </c>
      <c r="E165" t="s">
        <v>46</v>
      </c>
      <c r="F165" s="22">
        <v>7934</v>
      </c>
      <c r="G165" s="26">
        <v>150</v>
      </c>
    </row>
    <row r="166" spans="2:7" x14ac:dyDescent="0.35">
      <c r="B166">
        <v>2015</v>
      </c>
      <c r="C166" t="s">
        <v>313</v>
      </c>
      <c r="D166" t="s">
        <v>61</v>
      </c>
      <c r="E166" t="s">
        <v>59</v>
      </c>
      <c r="F166" s="22">
        <v>39987</v>
      </c>
      <c r="G166" s="26">
        <v>901</v>
      </c>
    </row>
    <row r="167" spans="2:7" x14ac:dyDescent="0.35">
      <c r="B167">
        <v>2015</v>
      </c>
      <c r="C167" t="s">
        <v>313</v>
      </c>
      <c r="D167" t="s">
        <v>61</v>
      </c>
      <c r="E167" t="s">
        <v>132</v>
      </c>
      <c r="F167" s="22">
        <v>5637</v>
      </c>
      <c r="G167" s="26">
        <v>3000</v>
      </c>
    </row>
    <row r="168" spans="2:7" x14ac:dyDescent="0.35">
      <c r="F168" s="22"/>
      <c r="G168" s="26"/>
    </row>
    <row r="169" spans="2:7" x14ac:dyDescent="0.35">
      <c r="B169">
        <v>2015</v>
      </c>
      <c r="C169" t="s">
        <v>313</v>
      </c>
      <c r="D169" t="s">
        <v>62</v>
      </c>
      <c r="E169" t="s">
        <v>314</v>
      </c>
      <c r="F169" s="22">
        <v>37699</v>
      </c>
      <c r="G169" s="26">
        <v>738</v>
      </c>
    </row>
    <row r="170" spans="2:7" x14ac:dyDescent="0.35">
      <c r="B170">
        <v>2015</v>
      </c>
      <c r="C170" t="s">
        <v>313</v>
      </c>
      <c r="D170" t="s">
        <v>62</v>
      </c>
      <c r="E170" t="s">
        <v>88</v>
      </c>
      <c r="F170" s="22">
        <v>35775</v>
      </c>
      <c r="G170" s="26">
        <v>735</v>
      </c>
    </row>
    <row r="171" spans="2:7" x14ac:dyDescent="0.35">
      <c r="B171">
        <v>2015</v>
      </c>
      <c r="C171" t="s">
        <v>313</v>
      </c>
      <c r="D171" t="s">
        <v>62</v>
      </c>
      <c r="E171" t="s">
        <v>123</v>
      </c>
      <c r="F171" s="22">
        <v>1924</v>
      </c>
      <c r="G171" s="26">
        <v>3</v>
      </c>
    </row>
    <row r="172" spans="2:7" x14ac:dyDescent="0.35">
      <c r="F172" s="22"/>
      <c r="G172" s="26"/>
    </row>
    <row r="173" spans="2:7" x14ac:dyDescent="0.35">
      <c r="B173">
        <v>2015</v>
      </c>
      <c r="C173" t="s">
        <v>313</v>
      </c>
      <c r="D173" t="s">
        <v>63</v>
      </c>
      <c r="E173" t="s">
        <v>314</v>
      </c>
      <c r="F173" s="22">
        <v>553964</v>
      </c>
      <c r="G173" s="26">
        <v>29280</v>
      </c>
    </row>
    <row r="174" spans="2:7" x14ac:dyDescent="0.35">
      <c r="B174">
        <v>2015</v>
      </c>
      <c r="C174" t="s">
        <v>313</v>
      </c>
      <c r="D174" t="s">
        <v>63</v>
      </c>
      <c r="E174" t="s">
        <v>69</v>
      </c>
      <c r="F174" s="22">
        <v>112679</v>
      </c>
      <c r="G174" s="26">
        <v>3800</v>
      </c>
    </row>
    <row r="175" spans="2:7" x14ac:dyDescent="0.35">
      <c r="B175">
        <v>2015</v>
      </c>
      <c r="C175" t="s">
        <v>313</v>
      </c>
      <c r="D175" t="s">
        <v>63</v>
      </c>
      <c r="E175" t="s">
        <v>132</v>
      </c>
      <c r="F175" s="22">
        <v>441285</v>
      </c>
      <c r="G175" s="26">
        <v>25480</v>
      </c>
    </row>
    <row r="176" spans="2:7" x14ac:dyDescent="0.35">
      <c r="F176" s="22"/>
      <c r="G176" s="26"/>
    </row>
    <row r="177" spans="2:7" x14ac:dyDescent="0.35">
      <c r="B177">
        <v>2015</v>
      </c>
      <c r="C177" t="s">
        <v>313</v>
      </c>
      <c r="D177" t="s">
        <v>512</v>
      </c>
      <c r="E177" t="s">
        <v>314</v>
      </c>
      <c r="F177" s="22">
        <v>1044022</v>
      </c>
      <c r="G177" s="26">
        <v>78010</v>
      </c>
    </row>
    <row r="178" spans="2:7" x14ac:dyDescent="0.35">
      <c r="B178">
        <v>2015</v>
      </c>
      <c r="C178" t="s">
        <v>313</v>
      </c>
      <c r="D178" t="s">
        <v>512</v>
      </c>
      <c r="E178" t="s">
        <v>69</v>
      </c>
      <c r="F178" s="22">
        <v>639490</v>
      </c>
      <c r="G178" s="26">
        <v>34815</v>
      </c>
    </row>
    <row r="179" spans="2:7" x14ac:dyDescent="0.35">
      <c r="B179">
        <v>2015</v>
      </c>
      <c r="C179" t="s">
        <v>313</v>
      </c>
      <c r="D179" t="s">
        <v>512</v>
      </c>
      <c r="E179" t="s">
        <v>74</v>
      </c>
      <c r="F179" s="22">
        <v>10072</v>
      </c>
      <c r="G179" s="26">
        <v>7</v>
      </c>
    </row>
    <row r="180" spans="2:7" x14ac:dyDescent="0.35">
      <c r="B180">
        <v>2015</v>
      </c>
      <c r="C180" t="s">
        <v>313</v>
      </c>
      <c r="D180" t="s">
        <v>512</v>
      </c>
      <c r="E180" t="s">
        <v>84</v>
      </c>
      <c r="F180" s="22">
        <v>38699</v>
      </c>
      <c r="G180" s="26">
        <v>22600</v>
      </c>
    </row>
    <row r="181" spans="2:7" x14ac:dyDescent="0.35">
      <c r="B181">
        <v>2015</v>
      </c>
      <c r="C181" t="s">
        <v>313</v>
      </c>
      <c r="D181" t="s">
        <v>512</v>
      </c>
      <c r="E181" t="s">
        <v>115</v>
      </c>
      <c r="F181" s="22">
        <v>339460</v>
      </c>
      <c r="G181" s="26">
        <v>20584</v>
      </c>
    </row>
    <row r="182" spans="2:7" x14ac:dyDescent="0.35">
      <c r="B182">
        <v>2015</v>
      </c>
      <c r="C182" t="s">
        <v>313</v>
      </c>
      <c r="D182" t="s">
        <v>512</v>
      </c>
      <c r="E182" t="s">
        <v>511</v>
      </c>
      <c r="F182" s="22">
        <v>16300</v>
      </c>
      <c r="G182" s="26">
        <v>4</v>
      </c>
    </row>
    <row r="183" spans="2:7" x14ac:dyDescent="0.35">
      <c r="F183" s="22"/>
      <c r="G183" s="26"/>
    </row>
    <row r="184" spans="2:7" x14ac:dyDescent="0.35">
      <c r="B184">
        <v>2015</v>
      </c>
      <c r="C184" t="s">
        <v>313</v>
      </c>
      <c r="D184" t="s">
        <v>66</v>
      </c>
      <c r="E184" t="s">
        <v>314</v>
      </c>
      <c r="F184" s="22">
        <v>175823</v>
      </c>
      <c r="G184" s="26">
        <v>8981</v>
      </c>
    </row>
    <row r="185" spans="2:7" x14ac:dyDescent="0.35">
      <c r="B185">
        <v>2015</v>
      </c>
      <c r="C185" t="s">
        <v>313</v>
      </c>
      <c r="D185" t="s">
        <v>66</v>
      </c>
      <c r="E185" t="s">
        <v>59</v>
      </c>
      <c r="F185" s="22">
        <v>173397</v>
      </c>
      <c r="G185" s="26">
        <v>8909</v>
      </c>
    </row>
    <row r="186" spans="2:7" x14ac:dyDescent="0.35">
      <c r="B186">
        <v>2015</v>
      </c>
      <c r="C186" t="s">
        <v>313</v>
      </c>
      <c r="D186" t="s">
        <v>66</v>
      </c>
      <c r="E186" t="s">
        <v>74</v>
      </c>
      <c r="F186" s="22">
        <v>746</v>
      </c>
      <c r="G186" s="26">
        <v>12</v>
      </c>
    </row>
    <row r="187" spans="2:7" x14ac:dyDescent="0.35">
      <c r="B187">
        <v>2015</v>
      </c>
      <c r="C187" t="s">
        <v>313</v>
      </c>
      <c r="D187" t="s">
        <v>66</v>
      </c>
      <c r="E187" t="s">
        <v>132</v>
      </c>
      <c r="F187" s="22">
        <v>1680</v>
      </c>
      <c r="G187" s="26">
        <v>60</v>
      </c>
    </row>
    <row r="188" spans="2:7" x14ac:dyDescent="0.35">
      <c r="F188" s="22"/>
      <c r="G188" s="26"/>
    </row>
    <row r="189" spans="2:7" x14ac:dyDescent="0.35">
      <c r="B189">
        <v>2015</v>
      </c>
      <c r="C189" t="s">
        <v>313</v>
      </c>
      <c r="D189" t="s">
        <v>68</v>
      </c>
      <c r="E189" t="s">
        <v>314</v>
      </c>
      <c r="F189" s="22">
        <v>6420466</v>
      </c>
      <c r="G189" s="26">
        <v>153883</v>
      </c>
    </row>
    <row r="190" spans="2:7" x14ac:dyDescent="0.35">
      <c r="B190">
        <v>2015</v>
      </c>
      <c r="C190" t="s">
        <v>313</v>
      </c>
      <c r="D190" t="s">
        <v>68</v>
      </c>
      <c r="E190" t="s">
        <v>158</v>
      </c>
      <c r="F190" s="22">
        <v>226459</v>
      </c>
      <c r="G190" s="26">
        <v>2639</v>
      </c>
    </row>
    <row r="191" spans="2:7" x14ac:dyDescent="0.35">
      <c r="B191">
        <v>2015</v>
      </c>
      <c r="C191" t="s">
        <v>313</v>
      </c>
      <c r="D191" t="s">
        <v>68</v>
      </c>
      <c r="E191" t="s">
        <v>59</v>
      </c>
      <c r="F191" s="22">
        <v>32595</v>
      </c>
      <c r="G191" s="26">
        <v>190</v>
      </c>
    </row>
    <row r="192" spans="2:7" x14ac:dyDescent="0.35">
      <c r="B192">
        <v>2015</v>
      </c>
      <c r="C192" t="s">
        <v>313</v>
      </c>
      <c r="D192" t="s">
        <v>68</v>
      </c>
      <c r="E192" t="s">
        <v>69</v>
      </c>
      <c r="F192" s="22">
        <v>62673</v>
      </c>
      <c r="G192" s="26">
        <v>2105</v>
      </c>
    </row>
    <row r="193" spans="2:7" x14ac:dyDescent="0.35">
      <c r="B193">
        <v>2015</v>
      </c>
      <c r="C193" t="s">
        <v>313</v>
      </c>
      <c r="D193" t="s">
        <v>68</v>
      </c>
      <c r="E193" t="s">
        <v>74</v>
      </c>
      <c r="F193" s="22">
        <v>2245770</v>
      </c>
      <c r="G193" s="26">
        <v>67970</v>
      </c>
    </row>
    <row r="194" spans="2:7" x14ac:dyDescent="0.35">
      <c r="B194">
        <v>2015</v>
      </c>
      <c r="C194" t="s">
        <v>313</v>
      </c>
      <c r="D194" t="s">
        <v>68</v>
      </c>
      <c r="E194" t="s">
        <v>88</v>
      </c>
      <c r="F194" s="22">
        <v>724943</v>
      </c>
      <c r="G194" s="26">
        <v>22253</v>
      </c>
    </row>
    <row r="195" spans="2:7" x14ac:dyDescent="0.35">
      <c r="B195">
        <v>2015</v>
      </c>
      <c r="C195" t="s">
        <v>313</v>
      </c>
      <c r="D195" t="s">
        <v>68</v>
      </c>
      <c r="E195" t="s">
        <v>93</v>
      </c>
      <c r="F195" s="22">
        <v>429693</v>
      </c>
      <c r="G195" s="26">
        <v>10350</v>
      </c>
    </row>
    <row r="196" spans="2:7" x14ac:dyDescent="0.35">
      <c r="B196">
        <v>2015</v>
      </c>
      <c r="C196" t="s">
        <v>313</v>
      </c>
      <c r="D196" t="s">
        <v>68</v>
      </c>
      <c r="E196" t="s">
        <v>115</v>
      </c>
      <c r="F196" s="22">
        <v>271476</v>
      </c>
      <c r="G196" s="26">
        <v>8453</v>
      </c>
    </row>
    <row r="197" spans="2:7" x14ac:dyDescent="0.35">
      <c r="B197">
        <v>2015</v>
      </c>
      <c r="C197" t="s">
        <v>313</v>
      </c>
      <c r="D197" t="s">
        <v>68</v>
      </c>
      <c r="E197" t="s">
        <v>123</v>
      </c>
      <c r="F197" s="22">
        <v>116108</v>
      </c>
      <c r="G197" s="26">
        <v>3127</v>
      </c>
    </row>
    <row r="198" spans="2:7" x14ac:dyDescent="0.35">
      <c r="B198">
        <v>2015</v>
      </c>
      <c r="C198" t="s">
        <v>313</v>
      </c>
      <c r="D198" t="s">
        <v>68</v>
      </c>
      <c r="E198" t="s">
        <v>130</v>
      </c>
      <c r="F198" s="22">
        <v>1071153</v>
      </c>
      <c r="G198" s="26">
        <v>23116</v>
      </c>
    </row>
    <row r="199" spans="2:7" x14ac:dyDescent="0.35">
      <c r="B199">
        <v>2015</v>
      </c>
      <c r="C199" t="s">
        <v>313</v>
      </c>
      <c r="D199" t="s">
        <v>68</v>
      </c>
      <c r="E199" t="s">
        <v>511</v>
      </c>
      <c r="F199" s="22">
        <v>1239595</v>
      </c>
      <c r="G199" s="26">
        <v>13680</v>
      </c>
    </row>
    <row r="200" spans="2:7" x14ac:dyDescent="0.35">
      <c r="F200" s="22"/>
      <c r="G200" s="26"/>
    </row>
    <row r="201" spans="2:7" x14ac:dyDescent="0.35">
      <c r="B201">
        <v>2015</v>
      </c>
      <c r="C201" t="s">
        <v>313</v>
      </c>
      <c r="D201" t="s">
        <v>69</v>
      </c>
      <c r="E201" t="s">
        <v>314</v>
      </c>
      <c r="F201" s="22">
        <v>12450</v>
      </c>
      <c r="G201" s="26">
        <v>88</v>
      </c>
    </row>
    <row r="202" spans="2:7" x14ac:dyDescent="0.35">
      <c r="B202">
        <v>2015</v>
      </c>
      <c r="C202" t="s">
        <v>313</v>
      </c>
      <c r="D202" t="s">
        <v>69</v>
      </c>
      <c r="E202" t="s">
        <v>511</v>
      </c>
      <c r="F202" s="22">
        <v>12450</v>
      </c>
      <c r="G202" s="26">
        <v>88</v>
      </c>
    </row>
    <row r="203" spans="2:7" x14ac:dyDescent="0.35">
      <c r="F203" s="22"/>
      <c r="G203" s="26"/>
    </row>
    <row r="204" spans="2:7" x14ac:dyDescent="0.35">
      <c r="B204">
        <v>2015</v>
      </c>
      <c r="C204" t="s">
        <v>313</v>
      </c>
      <c r="D204" t="s">
        <v>70</v>
      </c>
      <c r="E204" t="s">
        <v>314</v>
      </c>
      <c r="F204" s="22">
        <v>7979</v>
      </c>
      <c r="G204" s="26">
        <v>140</v>
      </c>
    </row>
    <row r="205" spans="2:7" x14ac:dyDescent="0.35">
      <c r="B205">
        <v>2015</v>
      </c>
      <c r="C205" t="s">
        <v>313</v>
      </c>
      <c r="D205" t="s">
        <v>70</v>
      </c>
      <c r="E205" t="s">
        <v>59</v>
      </c>
      <c r="F205" s="22">
        <v>6463</v>
      </c>
      <c r="G205" s="26">
        <v>92</v>
      </c>
    </row>
    <row r="206" spans="2:7" x14ac:dyDescent="0.35">
      <c r="B206">
        <v>2015</v>
      </c>
      <c r="C206" t="s">
        <v>313</v>
      </c>
      <c r="D206" t="s">
        <v>70</v>
      </c>
      <c r="E206" t="s">
        <v>93</v>
      </c>
      <c r="F206" s="22">
        <v>689</v>
      </c>
      <c r="G206" s="26">
        <v>26</v>
      </c>
    </row>
    <row r="207" spans="2:7" x14ac:dyDescent="0.35">
      <c r="B207">
        <v>2015</v>
      </c>
      <c r="C207" t="s">
        <v>313</v>
      </c>
      <c r="D207" t="s">
        <v>70</v>
      </c>
      <c r="E207" t="s">
        <v>132</v>
      </c>
      <c r="F207" s="22">
        <v>228</v>
      </c>
      <c r="G207" s="26">
        <v>2</v>
      </c>
    </row>
    <row r="208" spans="2:7" x14ac:dyDescent="0.35">
      <c r="B208">
        <v>2015</v>
      </c>
      <c r="C208" t="s">
        <v>313</v>
      </c>
      <c r="D208" t="s">
        <v>70</v>
      </c>
      <c r="E208" t="s">
        <v>511</v>
      </c>
      <c r="F208" s="22">
        <v>599</v>
      </c>
      <c r="G208" s="26">
        <v>20</v>
      </c>
    </row>
    <row r="209" spans="2:7" x14ac:dyDescent="0.35">
      <c r="F209" s="22"/>
      <c r="G209" s="26"/>
    </row>
    <row r="210" spans="2:7" x14ac:dyDescent="0.35">
      <c r="B210">
        <v>2015</v>
      </c>
      <c r="C210" t="s">
        <v>313</v>
      </c>
      <c r="D210" t="s">
        <v>71</v>
      </c>
      <c r="E210" t="s">
        <v>314</v>
      </c>
      <c r="F210" s="22">
        <v>594000</v>
      </c>
      <c r="G210" s="26">
        <v>6029</v>
      </c>
    </row>
    <row r="211" spans="2:7" x14ac:dyDescent="0.35">
      <c r="B211">
        <v>2015</v>
      </c>
      <c r="C211" t="s">
        <v>313</v>
      </c>
      <c r="D211" t="s">
        <v>71</v>
      </c>
      <c r="E211" t="s">
        <v>59</v>
      </c>
      <c r="F211" s="22">
        <v>318000</v>
      </c>
      <c r="G211" s="26">
        <v>3105</v>
      </c>
    </row>
    <row r="212" spans="2:7" x14ac:dyDescent="0.35">
      <c r="B212">
        <v>2015</v>
      </c>
      <c r="C212" t="s">
        <v>313</v>
      </c>
      <c r="D212" t="s">
        <v>71</v>
      </c>
      <c r="E212" t="s">
        <v>72</v>
      </c>
      <c r="F212" s="22">
        <v>270000</v>
      </c>
      <c r="G212" s="26">
        <v>2887</v>
      </c>
    </row>
    <row r="213" spans="2:7" x14ac:dyDescent="0.35">
      <c r="B213">
        <v>2015</v>
      </c>
      <c r="C213" t="s">
        <v>313</v>
      </c>
      <c r="D213" t="s">
        <v>71</v>
      </c>
      <c r="E213" t="s">
        <v>123</v>
      </c>
      <c r="F213" s="22">
        <v>6000</v>
      </c>
      <c r="G213" s="26">
        <v>37</v>
      </c>
    </row>
    <row r="214" spans="2:7" x14ac:dyDescent="0.35">
      <c r="F214" s="22"/>
      <c r="G214" s="26"/>
    </row>
    <row r="215" spans="2:7" x14ac:dyDescent="0.35">
      <c r="B215">
        <v>2015</v>
      </c>
      <c r="C215" t="s">
        <v>313</v>
      </c>
      <c r="D215" t="s">
        <v>72</v>
      </c>
      <c r="E215" t="s">
        <v>314</v>
      </c>
      <c r="F215" s="22">
        <v>143023</v>
      </c>
      <c r="G215" s="26">
        <v>2880</v>
      </c>
    </row>
    <row r="216" spans="2:7" x14ac:dyDescent="0.35">
      <c r="B216">
        <v>2015</v>
      </c>
      <c r="C216" t="s">
        <v>313</v>
      </c>
      <c r="D216" t="s">
        <v>72</v>
      </c>
      <c r="E216" t="s">
        <v>30</v>
      </c>
      <c r="F216" s="22">
        <v>405</v>
      </c>
      <c r="G216" s="26">
        <v>5</v>
      </c>
    </row>
    <row r="217" spans="2:7" x14ac:dyDescent="0.35">
      <c r="B217">
        <v>2015</v>
      </c>
      <c r="C217" t="s">
        <v>313</v>
      </c>
      <c r="D217" t="s">
        <v>72</v>
      </c>
      <c r="E217" t="s">
        <v>56</v>
      </c>
      <c r="F217" s="22">
        <v>3273</v>
      </c>
      <c r="G217" s="26">
        <v>71</v>
      </c>
    </row>
    <row r="218" spans="2:7" x14ac:dyDescent="0.35">
      <c r="B218">
        <v>2015</v>
      </c>
      <c r="C218" t="s">
        <v>313</v>
      </c>
      <c r="D218" t="s">
        <v>72</v>
      </c>
      <c r="E218" t="s">
        <v>59</v>
      </c>
      <c r="F218" s="22">
        <v>120956</v>
      </c>
      <c r="G218" s="26">
        <v>2504</v>
      </c>
    </row>
    <row r="219" spans="2:7" x14ac:dyDescent="0.35">
      <c r="B219">
        <v>2015</v>
      </c>
      <c r="C219" t="s">
        <v>313</v>
      </c>
      <c r="D219" t="s">
        <v>72</v>
      </c>
      <c r="E219" t="s">
        <v>93</v>
      </c>
      <c r="F219" s="22">
        <v>10196</v>
      </c>
      <c r="G219" s="26">
        <v>57</v>
      </c>
    </row>
    <row r="220" spans="2:7" x14ac:dyDescent="0.35">
      <c r="B220">
        <v>2015</v>
      </c>
      <c r="C220" t="s">
        <v>313</v>
      </c>
      <c r="D220" t="s">
        <v>72</v>
      </c>
      <c r="E220" t="s">
        <v>123</v>
      </c>
      <c r="F220" s="22">
        <v>8169</v>
      </c>
      <c r="G220" s="26">
        <v>242</v>
      </c>
    </row>
    <row r="221" spans="2:7" x14ac:dyDescent="0.35">
      <c r="B221">
        <v>2015</v>
      </c>
      <c r="C221" t="s">
        <v>313</v>
      </c>
      <c r="D221" t="s">
        <v>72</v>
      </c>
      <c r="E221" t="s">
        <v>132</v>
      </c>
      <c r="F221" s="22">
        <v>23</v>
      </c>
      <c r="G221" s="26">
        <v>1</v>
      </c>
    </row>
    <row r="222" spans="2:7" x14ac:dyDescent="0.35">
      <c r="F222" s="22"/>
      <c r="G222" s="26"/>
    </row>
    <row r="223" spans="2:7" x14ac:dyDescent="0.35">
      <c r="B223">
        <v>2015</v>
      </c>
      <c r="C223" t="s">
        <v>313</v>
      </c>
      <c r="D223" t="s">
        <v>74</v>
      </c>
      <c r="E223" t="s">
        <v>314</v>
      </c>
      <c r="F223" s="22">
        <v>7710</v>
      </c>
      <c r="G223" s="26">
        <v>2</v>
      </c>
    </row>
    <row r="224" spans="2:7" x14ac:dyDescent="0.35">
      <c r="B224">
        <v>2015</v>
      </c>
      <c r="C224" t="s">
        <v>313</v>
      </c>
      <c r="D224" t="s">
        <v>74</v>
      </c>
      <c r="E224" t="s">
        <v>511</v>
      </c>
      <c r="F224" s="22">
        <v>7710</v>
      </c>
      <c r="G224" s="26">
        <v>2</v>
      </c>
    </row>
    <row r="225" spans="2:7" x14ac:dyDescent="0.35">
      <c r="F225" s="22"/>
      <c r="G225" s="26"/>
    </row>
    <row r="226" spans="2:7" x14ac:dyDescent="0.35">
      <c r="B226">
        <v>2015</v>
      </c>
      <c r="C226" t="s">
        <v>313</v>
      </c>
      <c r="D226" t="s">
        <v>75</v>
      </c>
      <c r="E226" t="s">
        <v>314</v>
      </c>
      <c r="F226" s="22">
        <v>3719</v>
      </c>
      <c r="G226" s="26">
        <v>20</v>
      </c>
    </row>
    <row r="227" spans="2:7" x14ac:dyDescent="0.35">
      <c r="B227">
        <v>2015</v>
      </c>
      <c r="C227" t="s">
        <v>313</v>
      </c>
      <c r="D227" t="s">
        <v>75</v>
      </c>
      <c r="E227" t="s">
        <v>111</v>
      </c>
      <c r="F227" s="22">
        <v>2270</v>
      </c>
      <c r="G227" s="26">
        <v>20</v>
      </c>
    </row>
    <row r="228" spans="2:7" x14ac:dyDescent="0.35">
      <c r="B228">
        <v>2015</v>
      </c>
      <c r="C228" t="s">
        <v>313</v>
      </c>
      <c r="D228" t="s">
        <v>75</v>
      </c>
      <c r="E228" t="s">
        <v>132</v>
      </c>
      <c r="F228" s="22">
        <v>1449</v>
      </c>
      <c r="G228" s="26">
        <v>0</v>
      </c>
    </row>
    <row r="229" spans="2:7" x14ac:dyDescent="0.35">
      <c r="F229" s="22"/>
      <c r="G229" s="26"/>
    </row>
    <row r="230" spans="2:7" x14ac:dyDescent="0.35">
      <c r="B230">
        <v>2015</v>
      </c>
      <c r="C230" t="s">
        <v>313</v>
      </c>
      <c r="D230" t="s">
        <v>510</v>
      </c>
      <c r="E230" t="s">
        <v>314</v>
      </c>
      <c r="F230" s="22">
        <v>138131</v>
      </c>
      <c r="G230" s="26">
        <v>2140</v>
      </c>
    </row>
    <row r="231" spans="2:7" x14ac:dyDescent="0.35">
      <c r="B231">
        <v>2015</v>
      </c>
      <c r="C231" t="s">
        <v>313</v>
      </c>
      <c r="D231" t="s">
        <v>510</v>
      </c>
      <c r="E231" t="s">
        <v>27</v>
      </c>
      <c r="F231" s="22">
        <v>517</v>
      </c>
      <c r="G231" s="26">
        <v>8</v>
      </c>
    </row>
    <row r="232" spans="2:7" x14ac:dyDescent="0.35">
      <c r="B232">
        <v>2015</v>
      </c>
      <c r="C232" t="s">
        <v>313</v>
      </c>
      <c r="D232" t="s">
        <v>510</v>
      </c>
      <c r="E232" t="s">
        <v>158</v>
      </c>
      <c r="F232" s="22">
        <v>4107</v>
      </c>
      <c r="G232" s="26">
        <v>51</v>
      </c>
    </row>
    <row r="233" spans="2:7" x14ac:dyDescent="0.35">
      <c r="B233">
        <v>2015</v>
      </c>
      <c r="C233" t="s">
        <v>313</v>
      </c>
      <c r="D233" t="s">
        <v>510</v>
      </c>
      <c r="E233" t="s">
        <v>74</v>
      </c>
      <c r="F233" s="22">
        <v>105940</v>
      </c>
      <c r="G233" s="26">
        <v>1735</v>
      </c>
    </row>
    <row r="234" spans="2:7" x14ac:dyDescent="0.35">
      <c r="B234">
        <v>2015</v>
      </c>
      <c r="C234" t="s">
        <v>313</v>
      </c>
      <c r="D234" t="s">
        <v>510</v>
      </c>
      <c r="E234" t="s">
        <v>68</v>
      </c>
      <c r="F234" s="22">
        <v>13</v>
      </c>
      <c r="G234" s="26">
        <v>0</v>
      </c>
    </row>
    <row r="235" spans="2:7" x14ac:dyDescent="0.35">
      <c r="B235">
        <v>2015</v>
      </c>
      <c r="C235" t="s">
        <v>313</v>
      </c>
      <c r="D235" t="s">
        <v>510</v>
      </c>
      <c r="E235" t="s">
        <v>130</v>
      </c>
      <c r="F235" s="22">
        <v>27515</v>
      </c>
      <c r="G235" s="26">
        <v>345</v>
      </c>
    </row>
    <row r="236" spans="2:7" x14ac:dyDescent="0.35">
      <c r="B236">
        <v>2015</v>
      </c>
      <c r="C236" t="s">
        <v>313</v>
      </c>
      <c r="D236" t="s">
        <v>510</v>
      </c>
      <c r="E236" t="s">
        <v>511</v>
      </c>
      <c r="F236" s="22">
        <v>39</v>
      </c>
      <c r="G236" s="26">
        <v>1</v>
      </c>
    </row>
    <row r="237" spans="2:7" x14ac:dyDescent="0.35">
      <c r="F237" s="22"/>
      <c r="G237" s="26"/>
    </row>
    <row r="238" spans="2:7" x14ac:dyDescent="0.35">
      <c r="B238">
        <v>2015</v>
      </c>
      <c r="C238" t="s">
        <v>313</v>
      </c>
      <c r="D238" t="s">
        <v>78</v>
      </c>
      <c r="E238" t="s">
        <v>314</v>
      </c>
      <c r="F238" s="22">
        <v>11389</v>
      </c>
      <c r="G238" s="26">
        <v>134</v>
      </c>
    </row>
    <row r="239" spans="2:7" x14ac:dyDescent="0.35">
      <c r="B239">
        <v>2015</v>
      </c>
      <c r="C239" t="s">
        <v>313</v>
      </c>
      <c r="D239" t="s">
        <v>78</v>
      </c>
      <c r="E239" t="s">
        <v>68</v>
      </c>
      <c r="F239" s="22">
        <v>10857</v>
      </c>
      <c r="G239" s="26">
        <v>133</v>
      </c>
    </row>
    <row r="240" spans="2:7" x14ac:dyDescent="0.35">
      <c r="B240">
        <v>2015</v>
      </c>
      <c r="C240" t="s">
        <v>313</v>
      </c>
      <c r="D240" t="s">
        <v>78</v>
      </c>
      <c r="E240" t="s">
        <v>132</v>
      </c>
      <c r="F240" s="22">
        <v>532</v>
      </c>
      <c r="G240" s="26">
        <v>1</v>
      </c>
    </row>
    <row r="241" spans="2:7" x14ac:dyDescent="0.35">
      <c r="F241" s="22"/>
      <c r="G241" s="26"/>
    </row>
    <row r="242" spans="2:7" x14ac:dyDescent="0.35">
      <c r="B242">
        <v>2015</v>
      </c>
      <c r="C242" t="s">
        <v>313</v>
      </c>
      <c r="D242" t="s">
        <v>79</v>
      </c>
      <c r="E242" t="s">
        <v>314</v>
      </c>
      <c r="F242" s="22">
        <v>898</v>
      </c>
      <c r="G242" s="26">
        <v>88</v>
      </c>
    </row>
    <row r="243" spans="2:7" x14ac:dyDescent="0.35">
      <c r="B243">
        <v>2015</v>
      </c>
      <c r="C243" t="s">
        <v>313</v>
      </c>
      <c r="D243" t="s">
        <v>79</v>
      </c>
      <c r="E243" t="s">
        <v>93</v>
      </c>
      <c r="F243" s="22">
        <v>898</v>
      </c>
      <c r="G243" s="26">
        <v>88</v>
      </c>
    </row>
    <row r="244" spans="2:7" x14ac:dyDescent="0.35">
      <c r="F244" s="22"/>
      <c r="G244" s="26"/>
    </row>
    <row r="245" spans="2:7" x14ac:dyDescent="0.35">
      <c r="B245">
        <v>2015</v>
      </c>
      <c r="C245" t="s">
        <v>313</v>
      </c>
      <c r="D245" t="s">
        <v>80</v>
      </c>
      <c r="E245" t="s">
        <v>314</v>
      </c>
      <c r="F245" s="22">
        <v>55</v>
      </c>
      <c r="G245" s="26">
        <v>0</v>
      </c>
    </row>
    <row r="246" spans="2:7" x14ac:dyDescent="0.35">
      <c r="B246">
        <v>2015</v>
      </c>
      <c r="C246" t="s">
        <v>313</v>
      </c>
      <c r="D246" t="s">
        <v>80</v>
      </c>
      <c r="E246" t="s">
        <v>59</v>
      </c>
      <c r="F246" s="22">
        <v>55</v>
      </c>
      <c r="G246" s="26">
        <v>0</v>
      </c>
    </row>
    <row r="247" spans="2:7" x14ac:dyDescent="0.35">
      <c r="F247" s="22"/>
      <c r="G247" s="26"/>
    </row>
    <row r="248" spans="2:7" x14ac:dyDescent="0.35">
      <c r="B248">
        <v>2015</v>
      </c>
      <c r="C248" t="s">
        <v>313</v>
      </c>
      <c r="D248" t="s">
        <v>81</v>
      </c>
      <c r="E248" t="s">
        <v>314</v>
      </c>
      <c r="F248" s="22">
        <v>29570</v>
      </c>
      <c r="G248" s="26">
        <v>262</v>
      </c>
    </row>
    <row r="249" spans="2:7" x14ac:dyDescent="0.35">
      <c r="B249">
        <v>2015</v>
      </c>
      <c r="C249" t="s">
        <v>313</v>
      </c>
      <c r="D249" t="s">
        <v>81</v>
      </c>
      <c r="E249" t="s">
        <v>30</v>
      </c>
      <c r="F249" s="22">
        <v>11358</v>
      </c>
      <c r="G249" s="26">
        <v>57</v>
      </c>
    </row>
    <row r="250" spans="2:7" x14ac:dyDescent="0.35">
      <c r="B250">
        <v>2015</v>
      </c>
      <c r="C250" t="s">
        <v>313</v>
      </c>
      <c r="D250" t="s">
        <v>81</v>
      </c>
      <c r="E250" t="s">
        <v>93</v>
      </c>
      <c r="F250" s="22">
        <v>18122</v>
      </c>
      <c r="G250" s="26">
        <v>204</v>
      </c>
    </row>
    <row r="251" spans="2:7" x14ac:dyDescent="0.35">
      <c r="B251">
        <v>2015</v>
      </c>
      <c r="C251" t="s">
        <v>313</v>
      </c>
      <c r="D251" t="s">
        <v>81</v>
      </c>
      <c r="E251" t="s">
        <v>316</v>
      </c>
      <c r="F251" s="22">
        <v>90</v>
      </c>
      <c r="G251" s="26">
        <v>1</v>
      </c>
    </row>
    <row r="252" spans="2:7" x14ac:dyDescent="0.35">
      <c r="F252" s="22"/>
      <c r="G252" s="26"/>
    </row>
    <row r="253" spans="2:7" x14ac:dyDescent="0.35">
      <c r="B253">
        <v>2015</v>
      </c>
      <c r="C253" t="s">
        <v>313</v>
      </c>
      <c r="D253" t="s">
        <v>83</v>
      </c>
      <c r="E253" t="s">
        <v>314</v>
      </c>
      <c r="F253" s="22">
        <v>292</v>
      </c>
      <c r="G253" s="26">
        <v>6</v>
      </c>
    </row>
    <row r="254" spans="2:7" x14ac:dyDescent="0.35">
      <c r="B254">
        <v>2015</v>
      </c>
      <c r="C254" t="s">
        <v>313</v>
      </c>
      <c r="D254" t="s">
        <v>83</v>
      </c>
      <c r="E254" t="s">
        <v>316</v>
      </c>
      <c r="F254" s="22">
        <v>292</v>
      </c>
      <c r="G254" s="26">
        <v>6</v>
      </c>
    </row>
    <row r="255" spans="2:7" x14ac:dyDescent="0.35">
      <c r="F255" s="22"/>
      <c r="G255" s="26"/>
    </row>
    <row r="256" spans="2:7" x14ac:dyDescent="0.35">
      <c r="B256">
        <v>2015</v>
      </c>
      <c r="C256" t="s">
        <v>313</v>
      </c>
      <c r="D256" t="s">
        <v>84</v>
      </c>
      <c r="E256" t="s">
        <v>314</v>
      </c>
      <c r="F256" s="22">
        <v>33143</v>
      </c>
      <c r="G256" s="26">
        <v>1972</v>
      </c>
    </row>
    <row r="257" spans="2:7" x14ac:dyDescent="0.35">
      <c r="B257">
        <v>2015</v>
      </c>
      <c r="C257" t="s">
        <v>313</v>
      </c>
      <c r="D257" t="s">
        <v>84</v>
      </c>
      <c r="E257" t="s">
        <v>158</v>
      </c>
      <c r="F257" s="22">
        <v>14077</v>
      </c>
      <c r="G257" s="26">
        <v>1640</v>
      </c>
    </row>
    <row r="258" spans="2:7" x14ac:dyDescent="0.35">
      <c r="B258">
        <v>2015</v>
      </c>
      <c r="C258" t="s">
        <v>313</v>
      </c>
      <c r="D258" t="s">
        <v>84</v>
      </c>
      <c r="E258" t="s">
        <v>119</v>
      </c>
      <c r="F258" s="22">
        <v>17287</v>
      </c>
      <c r="G258" s="26">
        <v>152</v>
      </c>
    </row>
    <row r="259" spans="2:7" x14ac:dyDescent="0.35">
      <c r="B259">
        <v>2015</v>
      </c>
      <c r="C259" t="s">
        <v>313</v>
      </c>
      <c r="D259" t="s">
        <v>84</v>
      </c>
      <c r="E259" t="s">
        <v>511</v>
      </c>
      <c r="F259" s="22">
        <v>1779</v>
      </c>
      <c r="G259" s="26">
        <v>180</v>
      </c>
    </row>
    <row r="260" spans="2:7" x14ac:dyDescent="0.35">
      <c r="F260" s="22"/>
      <c r="G260" s="26"/>
    </row>
    <row r="261" spans="2:7" x14ac:dyDescent="0.35">
      <c r="B261">
        <v>2015</v>
      </c>
      <c r="C261" t="s">
        <v>313</v>
      </c>
      <c r="D261" t="s">
        <v>85</v>
      </c>
      <c r="E261" t="s">
        <v>314</v>
      </c>
      <c r="F261" s="22">
        <v>3</v>
      </c>
      <c r="G261" s="26">
        <v>0</v>
      </c>
    </row>
    <row r="262" spans="2:7" x14ac:dyDescent="0.35">
      <c r="B262">
        <v>2015</v>
      </c>
      <c r="C262" t="s">
        <v>313</v>
      </c>
      <c r="D262" t="s">
        <v>85</v>
      </c>
      <c r="E262" t="s">
        <v>68</v>
      </c>
      <c r="F262" s="22">
        <v>3</v>
      </c>
      <c r="G262" s="26">
        <v>0</v>
      </c>
    </row>
    <row r="263" spans="2:7" x14ac:dyDescent="0.35">
      <c r="F263" s="22"/>
      <c r="G263" s="26"/>
    </row>
    <row r="264" spans="2:7" x14ac:dyDescent="0.35">
      <c r="B264">
        <v>2015</v>
      </c>
      <c r="C264" t="s">
        <v>313</v>
      </c>
      <c r="D264" t="s">
        <v>86</v>
      </c>
      <c r="E264" t="s">
        <v>314</v>
      </c>
      <c r="F264" s="22">
        <v>733</v>
      </c>
      <c r="G264" s="26">
        <v>10</v>
      </c>
    </row>
    <row r="265" spans="2:7" x14ac:dyDescent="0.35">
      <c r="B265">
        <v>2015</v>
      </c>
      <c r="C265" t="s">
        <v>313</v>
      </c>
      <c r="D265" t="s">
        <v>86</v>
      </c>
      <c r="E265" t="s">
        <v>72</v>
      </c>
      <c r="F265" s="22">
        <v>733</v>
      </c>
      <c r="G265" s="26">
        <v>10</v>
      </c>
    </row>
    <row r="266" spans="2:7" x14ac:dyDescent="0.35">
      <c r="F266" s="22"/>
      <c r="G266" s="26"/>
    </row>
    <row r="267" spans="2:7" x14ac:dyDescent="0.35">
      <c r="B267">
        <v>2015</v>
      </c>
      <c r="C267" t="s">
        <v>313</v>
      </c>
      <c r="D267" t="s">
        <v>88</v>
      </c>
      <c r="E267" t="s">
        <v>314</v>
      </c>
      <c r="F267" s="22">
        <v>38556</v>
      </c>
      <c r="G267" s="26">
        <v>239</v>
      </c>
    </row>
    <row r="268" spans="2:7" x14ac:dyDescent="0.35">
      <c r="B268">
        <v>2015</v>
      </c>
      <c r="C268" t="s">
        <v>313</v>
      </c>
      <c r="D268" t="s">
        <v>88</v>
      </c>
      <c r="E268" t="s">
        <v>511</v>
      </c>
      <c r="F268" s="22">
        <v>38556</v>
      </c>
      <c r="G268" s="26">
        <v>239</v>
      </c>
    </row>
    <row r="269" spans="2:7" x14ac:dyDescent="0.35">
      <c r="F269" s="22"/>
      <c r="G269" s="26"/>
    </row>
    <row r="270" spans="2:7" x14ac:dyDescent="0.35">
      <c r="B270">
        <v>2015</v>
      </c>
      <c r="C270" t="s">
        <v>313</v>
      </c>
      <c r="D270" t="s">
        <v>90</v>
      </c>
      <c r="E270" t="s">
        <v>314</v>
      </c>
      <c r="F270" s="22">
        <v>12164</v>
      </c>
      <c r="G270" s="26">
        <v>150</v>
      </c>
    </row>
    <row r="271" spans="2:7" x14ac:dyDescent="0.35">
      <c r="B271">
        <v>2015</v>
      </c>
      <c r="C271" t="s">
        <v>313</v>
      </c>
      <c r="D271" t="s">
        <v>90</v>
      </c>
      <c r="E271" t="s">
        <v>132</v>
      </c>
      <c r="F271" s="22">
        <v>12132</v>
      </c>
      <c r="G271" s="26">
        <v>150</v>
      </c>
    </row>
    <row r="272" spans="2:7" x14ac:dyDescent="0.35">
      <c r="B272">
        <v>2015</v>
      </c>
      <c r="C272" t="s">
        <v>313</v>
      </c>
      <c r="D272" t="s">
        <v>90</v>
      </c>
      <c r="E272" t="s">
        <v>511</v>
      </c>
      <c r="F272" s="22">
        <v>32</v>
      </c>
      <c r="G272" s="26">
        <v>0</v>
      </c>
    </row>
    <row r="273" spans="2:8" x14ac:dyDescent="0.35">
      <c r="F273" s="22"/>
      <c r="G273" s="26"/>
    </row>
    <row r="274" spans="2:8" x14ac:dyDescent="0.35">
      <c r="B274">
        <v>2015</v>
      </c>
      <c r="C274" t="s">
        <v>313</v>
      </c>
      <c r="D274" t="s">
        <v>92</v>
      </c>
      <c r="E274" t="s">
        <v>314</v>
      </c>
      <c r="F274" s="22">
        <v>9944</v>
      </c>
      <c r="G274" s="26">
        <v>948</v>
      </c>
    </row>
    <row r="275" spans="2:8" x14ac:dyDescent="0.35">
      <c r="B275">
        <v>2015</v>
      </c>
      <c r="C275" t="s">
        <v>313</v>
      </c>
      <c r="D275" t="s">
        <v>92</v>
      </c>
      <c r="E275" t="s">
        <v>158</v>
      </c>
      <c r="F275" s="22">
        <v>379</v>
      </c>
      <c r="G275" s="26">
        <v>70</v>
      </c>
    </row>
    <row r="276" spans="2:8" x14ac:dyDescent="0.35">
      <c r="B276">
        <v>2015</v>
      </c>
      <c r="C276" t="s">
        <v>313</v>
      </c>
      <c r="D276" t="s">
        <v>92</v>
      </c>
      <c r="E276" t="s">
        <v>68</v>
      </c>
      <c r="F276" s="22">
        <v>9564</v>
      </c>
      <c r="G276" s="26">
        <v>878</v>
      </c>
    </row>
    <row r="277" spans="2:8" x14ac:dyDescent="0.35">
      <c r="F277" s="22"/>
      <c r="G277" s="26"/>
    </row>
    <row r="278" spans="2:8" x14ac:dyDescent="0.35">
      <c r="B278">
        <v>2015</v>
      </c>
      <c r="C278" t="s">
        <v>313</v>
      </c>
      <c r="D278" t="s">
        <v>93</v>
      </c>
      <c r="E278" t="s">
        <v>314</v>
      </c>
      <c r="F278" s="22">
        <v>9735</v>
      </c>
      <c r="G278" s="26">
        <v>43530</v>
      </c>
    </row>
    <row r="279" spans="2:8" x14ac:dyDescent="0.35">
      <c r="B279">
        <v>2015</v>
      </c>
      <c r="C279" t="s">
        <v>313</v>
      </c>
      <c r="D279" t="s">
        <v>93</v>
      </c>
      <c r="E279" t="s">
        <v>27</v>
      </c>
      <c r="F279" s="22">
        <v>2</v>
      </c>
      <c r="G279" s="26">
        <v>10</v>
      </c>
    </row>
    <row r="280" spans="2:8" x14ac:dyDescent="0.35">
      <c r="B280">
        <v>2015</v>
      </c>
      <c r="C280" t="s">
        <v>313</v>
      </c>
      <c r="D280" t="s">
        <v>93</v>
      </c>
      <c r="E280" t="s">
        <v>30</v>
      </c>
      <c r="F280" s="22">
        <v>1084</v>
      </c>
      <c r="G280" s="26">
        <v>18</v>
      </c>
    </row>
    <row r="281" spans="2:8" x14ac:dyDescent="0.35">
      <c r="B281">
        <v>2015</v>
      </c>
      <c r="C281" t="s">
        <v>313</v>
      </c>
      <c r="D281" t="s">
        <v>93</v>
      </c>
      <c r="E281" t="s">
        <v>47</v>
      </c>
      <c r="F281" s="22">
        <v>8</v>
      </c>
      <c r="G281" s="26">
        <v>35</v>
      </c>
    </row>
    <row r="282" spans="2:8" x14ac:dyDescent="0.35">
      <c r="B282">
        <v>2015</v>
      </c>
      <c r="C282" t="s">
        <v>313</v>
      </c>
      <c r="D282" t="s">
        <v>93</v>
      </c>
      <c r="E282" t="s">
        <v>56</v>
      </c>
      <c r="F282" s="22">
        <v>12</v>
      </c>
      <c r="G282" s="26">
        <v>55</v>
      </c>
    </row>
    <row r="283" spans="2:8" x14ac:dyDescent="0.35">
      <c r="B283">
        <v>2015</v>
      </c>
      <c r="C283" t="s">
        <v>313</v>
      </c>
      <c r="D283" t="s">
        <v>93</v>
      </c>
      <c r="E283" t="s">
        <v>59</v>
      </c>
      <c r="F283" s="22">
        <v>7387</v>
      </c>
      <c r="G283" s="26">
        <v>66</v>
      </c>
    </row>
    <row r="284" spans="2:8" x14ac:dyDescent="0.35">
      <c r="B284" s="8">
        <v>2015</v>
      </c>
      <c r="C284" s="8" t="s">
        <v>313</v>
      </c>
      <c r="D284" s="8" t="s">
        <v>93</v>
      </c>
      <c r="E284" s="8" t="s">
        <v>69</v>
      </c>
      <c r="F284" s="22">
        <v>591</v>
      </c>
      <c r="G284" s="26">
        <v>43092</v>
      </c>
      <c r="H284" s="8" t="s">
        <v>318</v>
      </c>
    </row>
    <row r="285" spans="2:8" x14ac:dyDescent="0.35">
      <c r="B285">
        <v>2015</v>
      </c>
      <c r="C285" t="s">
        <v>313</v>
      </c>
      <c r="D285" t="s">
        <v>93</v>
      </c>
      <c r="E285" t="s">
        <v>72</v>
      </c>
      <c r="F285" s="22">
        <v>13</v>
      </c>
      <c r="G285" s="26">
        <v>59</v>
      </c>
    </row>
    <row r="286" spans="2:8" x14ac:dyDescent="0.35">
      <c r="B286">
        <v>2015</v>
      </c>
      <c r="C286" t="s">
        <v>313</v>
      </c>
      <c r="D286" t="s">
        <v>93</v>
      </c>
      <c r="E286" t="s">
        <v>107</v>
      </c>
      <c r="F286" s="22">
        <v>534</v>
      </c>
      <c r="G286" s="26">
        <v>10</v>
      </c>
    </row>
    <row r="287" spans="2:8" x14ac:dyDescent="0.35">
      <c r="B287">
        <v>2015</v>
      </c>
      <c r="C287" t="s">
        <v>313</v>
      </c>
      <c r="D287" t="s">
        <v>93</v>
      </c>
      <c r="E287" t="s">
        <v>110</v>
      </c>
      <c r="F287" s="22">
        <v>53</v>
      </c>
      <c r="G287" s="26">
        <v>1</v>
      </c>
    </row>
    <row r="288" spans="2:8" x14ac:dyDescent="0.35">
      <c r="B288">
        <v>2015</v>
      </c>
      <c r="C288" t="s">
        <v>313</v>
      </c>
      <c r="D288" t="s">
        <v>93</v>
      </c>
      <c r="E288" t="s">
        <v>116</v>
      </c>
      <c r="F288" s="22">
        <v>10</v>
      </c>
      <c r="G288" s="26">
        <v>45</v>
      </c>
    </row>
    <row r="289" spans="2:7" x14ac:dyDescent="0.35">
      <c r="B289">
        <v>2015</v>
      </c>
      <c r="C289" t="s">
        <v>313</v>
      </c>
      <c r="D289" t="s">
        <v>93</v>
      </c>
      <c r="E289" t="s">
        <v>119</v>
      </c>
      <c r="F289" s="22">
        <v>6</v>
      </c>
      <c r="G289" s="26">
        <v>25</v>
      </c>
    </row>
    <row r="290" spans="2:7" x14ac:dyDescent="0.35">
      <c r="B290">
        <v>2015</v>
      </c>
      <c r="C290" t="s">
        <v>313</v>
      </c>
      <c r="D290" t="s">
        <v>93</v>
      </c>
      <c r="E290" t="s">
        <v>122</v>
      </c>
      <c r="F290" s="22">
        <v>9</v>
      </c>
      <c r="G290" s="26">
        <v>1</v>
      </c>
    </row>
    <row r="291" spans="2:7" x14ac:dyDescent="0.35">
      <c r="B291">
        <v>2015</v>
      </c>
      <c r="C291" t="s">
        <v>313</v>
      </c>
      <c r="D291" t="s">
        <v>93</v>
      </c>
      <c r="E291" t="s">
        <v>132</v>
      </c>
      <c r="F291" s="22">
        <v>26</v>
      </c>
      <c r="G291" s="26">
        <v>114</v>
      </c>
    </row>
    <row r="292" spans="2:7" x14ac:dyDescent="0.35">
      <c r="F292" s="22"/>
      <c r="G292" s="26"/>
    </row>
    <row r="293" spans="2:7" x14ac:dyDescent="0.35">
      <c r="B293">
        <v>2015</v>
      </c>
      <c r="C293" t="s">
        <v>313</v>
      </c>
      <c r="D293" t="s">
        <v>94</v>
      </c>
      <c r="E293" t="s">
        <v>314</v>
      </c>
      <c r="F293" s="22">
        <v>1472</v>
      </c>
      <c r="G293" s="26">
        <v>2</v>
      </c>
    </row>
    <row r="294" spans="2:7" x14ac:dyDescent="0.35">
      <c r="B294">
        <v>2015</v>
      </c>
      <c r="C294" t="s">
        <v>313</v>
      </c>
      <c r="D294" t="s">
        <v>94</v>
      </c>
      <c r="E294" t="s">
        <v>132</v>
      </c>
      <c r="F294" s="22">
        <v>1405</v>
      </c>
      <c r="G294" s="26">
        <v>2</v>
      </c>
    </row>
    <row r="295" spans="2:7" x14ac:dyDescent="0.35">
      <c r="B295">
        <v>2015</v>
      </c>
      <c r="C295" t="s">
        <v>313</v>
      </c>
      <c r="D295" t="s">
        <v>94</v>
      </c>
      <c r="E295" t="s">
        <v>511</v>
      </c>
      <c r="F295" s="22">
        <v>66</v>
      </c>
      <c r="G295" s="26">
        <v>0</v>
      </c>
    </row>
    <row r="296" spans="2:7" x14ac:dyDescent="0.35">
      <c r="F296" s="22"/>
      <c r="G296" s="26"/>
    </row>
    <row r="297" spans="2:7" x14ac:dyDescent="0.35">
      <c r="B297">
        <v>2015</v>
      </c>
      <c r="C297" t="s">
        <v>313</v>
      </c>
      <c r="D297" t="s">
        <v>95</v>
      </c>
      <c r="E297" t="s">
        <v>314</v>
      </c>
      <c r="F297" s="22">
        <v>1353</v>
      </c>
      <c r="G297" s="26">
        <v>3</v>
      </c>
    </row>
    <row r="298" spans="2:7" x14ac:dyDescent="0.35">
      <c r="B298">
        <v>2015</v>
      </c>
      <c r="C298" t="s">
        <v>313</v>
      </c>
      <c r="D298" t="s">
        <v>95</v>
      </c>
      <c r="E298" t="s">
        <v>26</v>
      </c>
      <c r="F298" s="22">
        <v>1209</v>
      </c>
      <c r="G298" s="26">
        <v>3</v>
      </c>
    </row>
    <row r="299" spans="2:7" x14ac:dyDescent="0.35">
      <c r="B299">
        <v>2015</v>
      </c>
      <c r="C299" t="s">
        <v>313</v>
      </c>
      <c r="D299" t="s">
        <v>95</v>
      </c>
      <c r="E299" t="s">
        <v>123</v>
      </c>
      <c r="F299" s="22">
        <v>144</v>
      </c>
      <c r="G299" s="26">
        <v>0</v>
      </c>
    </row>
    <row r="300" spans="2:7" x14ac:dyDescent="0.35">
      <c r="F300" s="22"/>
      <c r="G300" s="26"/>
    </row>
    <row r="301" spans="2:7" x14ac:dyDescent="0.35">
      <c r="B301">
        <v>2015</v>
      </c>
      <c r="C301" t="s">
        <v>313</v>
      </c>
      <c r="D301" t="s">
        <v>96</v>
      </c>
      <c r="E301" t="s">
        <v>314</v>
      </c>
      <c r="F301" s="22">
        <v>64974</v>
      </c>
      <c r="G301" s="26">
        <v>1012</v>
      </c>
    </row>
    <row r="302" spans="2:7" x14ac:dyDescent="0.35">
      <c r="B302">
        <v>2015</v>
      </c>
      <c r="C302" t="s">
        <v>313</v>
      </c>
      <c r="D302" t="s">
        <v>96</v>
      </c>
      <c r="E302" t="s">
        <v>72</v>
      </c>
      <c r="F302" s="22">
        <v>82</v>
      </c>
      <c r="G302" s="26">
        <v>2</v>
      </c>
    </row>
    <row r="303" spans="2:7" x14ac:dyDescent="0.35">
      <c r="B303">
        <v>2015</v>
      </c>
      <c r="C303" t="s">
        <v>313</v>
      </c>
      <c r="D303" t="s">
        <v>96</v>
      </c>
      <c r="E303" t="s">
        <v>88</v>
      </c>
      <c r="F303" s="22">
        <v>64892</v>
      </c>
      <c r="G303" s="26">
        <v>1010</v>
      </c>
    </row>
    <row r="304" spans="2:7" x14ac:dyDescent="0.35">
      <c r="F304" s="22"/>
      <c r="G304" s="26"/>
    </row>
    <row r="305" spans="2:7" x14ac:dyDescent="0.35">
      <c r="B305">
        <v>2015</v>
      </c>
      <c r="C305" t="s">
        <v>313</v>
      </c>
      <c r="D305" t="s">
        <v>99</v>
      </c>
      <c r="E305" t="s">
        <v>314</v>
      </c>
      <c r="F305" s="22">
        <v>7242</v>
      </c>
      <c r="G305" s="26">
        <v>52</v>
      </c>
    </row>
    <row r="306" spans="2:7" x14ac:dyDescent="0.35">
      <c r="B306">
        <v>2015</v>
      </c>
      <c r="C306" t="s">
        <v>313</v>
      </c>
      <c r="D306" t="s">
        <v>99</v>
      </c>
      <c r="E306" t="s">
        <v>123</v>
      </c>
      <c r="F306" s="22">
        <v>7242</v>
      </c>
      <c r="G306" s="26">
        <v>52</v>
      </c>
    </row>
    <row r="307" spans="2:7" x14ac:dyDescent="0.35">
      <c r="F307" s="22"/>
      <c r="G307" s="26"/>
    </row>
    <row r="308" spans="2:7" x14ac:dyDescent="0.35">
      <c r="B308">
        <v>2015</v>
      </c>
      <c r="C308" t="s">
        <v>313</v>
      </c>
      <c r="D308" t="s">
        <v>100</v>
      </c>
      <c r="E308" t="s">
        <v>314</v>
      </c>
      <c r="F308" s="22">
        <v>7838</v>
      </c>
      <c r="G308" s="26">
        <v>33</v>
      </c>
    </row>
    <row r="309" spans="2:7" x14ac:dyDescent="0.35">
      <c r="B309">
        <v>2015</v>
      </c>
      <c r="C309" t="s">
        <v>313</v>
      </c>
      <c r="D309" t="s">
        <v>100</v>
      </c>
      <c r="E309" t="s">
        <v>59</v>
      </c>
      <c r="F309" s="22">
        <v>4086</v>
      </c>
      <c r="G309" s="26">
        <v>19</v>
      </c>
    </row>
    <row r="310" spans="2:7" x14ac:dyDescent="0.35">
      <c r="B310">
        <v>2015</v>
      </c>
      <c r="C310" t="s">
        <v>313</v>
      </c>
      <c r="D310" t="s">
        <v>100</v>
      </c>
      <c r="E310" t="s">
        <v>123</v>
      </c>
      <c r="F310" s="22">
        <v>127</v>
      </c>
      <c r="G310" s="26">
        <v>1</v>
      </c>
    </row>
    <row r="311" spans="2:7" x14ac:dyDescent="0.35">
      <c r="B311">
        <v>2015</v>
      </c>
      <c r="C311" t="s">
        <v>313</v>
      </c>
      <c r="D311" t="s">
        <v>100</v>
      </c>
      <c r="E311" t="s">
        <v>511</v>
      </c>
      <c r="F311" s="22">
        <v>3625</v>
      </c>
      <c r="G311" s="26">
        <v>14</v>
      </c>
    </row>
    <row r="312" spans="2:7" x14ac:dyDescent="0.35">
      <c r="F312" s="22"/>
      <c r="G312" s="26"/>
    </row>
    <row r="313" spans="2:7" x14ac:dyDescent="0.35">
      <c r="B313">
        <v>2015</v>
      </c>
      <c r="C313" t="s">
        <v>313</v>
      </c>
      <c r="D313" t="s">
        <v>102</v>
      </c>
      <c r="E313" t="s">
        <v>314</v>
      </c>
      <c r="F313" s="22">
        <v>183282</v>
      </c>
      <c r="G313" s="26">
        <v>35392</v>
      </c>
    </row>
    <row r="314" spans="2:7" x14ac:dyDescent="0.35">
      <c r="B314">
        <v>2015</v>
      </c>
      <c r="C314" t="s">
        <v>313</v>
      </c>
      <c r="D314" t="s">
        <v>102</v>
      </c>
      <c r="E314" t="s">
        <v>30</v>
      </c>
      <c r="F314" s="22">
        <v>274</v>
      </c>
      <c r="G314" s="26">
        <v>55</v>
      </c>
    </row>
    <row r="315" spans="2:7" x14ac:dyDescent="0.35">
      <c r="B315">
        <v>2015</v>
      </c>
      <c r="C315" t="s">
        <v>313</v>
      </c>
      <c r="D315" t="s">
        <v>102</v>
      </c>
      <c r="E315" t="s">
        <v>74</v>
      </c>
      <c r="F315" s="22">
        <v>48772</v>
      </c>
      <c r="G315" s="26">
        <v>9751</v>
      </c>
    </row>
    <row r="316" spans="2:7" x14ac:dyDescent="0.35">
      <c r="B316">
        <v>2015</v>
      </c>
      <c r="C316" t="s">
        <v>313</v>
      </c>
      <c r="D316" t="s">
        <v>102</v>
      </c>
      <c r="E316" t="s">
        <v>68</v>
      </c>
      <c r="F316" s="22">
        <v>67106</v>
      </c>
      <c r="G316" s="26">
        <v>12986</v>
      </c>
    </row>
    <row r="317" spans="2:7" x14ac:dyDescent="0.35">
      <c r="B317">
        <v>2015</v>
      </c>
      <c r="C317" t="s">
        <v>313</v>
      </c>
      <c r="D317" t="s">
        <v>102</v>
      </c>
      <c r="E317" t="s">
        <v>511</v>
      </c>
      <c r="F317" s="22">
        <v>67130</v>
      </c>
      <c r="G317" s="26">
        <v>12600</v>
      </c>
    </row>
    <row r="318" spans="2:7" x14ac:dyDescent="0.35">
      <c r="F318" s="22"/>
      <c r="G318" s="26"/>
    </row>
    <row r="319" spans="2:7" x14ac:dyDescent="0.35">
      <c r="B319">
        <v>2015</v>
      </c>
      <c r="C319" t="s">
        <v>313</v>
      </c>
      <c r="D319" t="s">
        <v>103</v>
      </c>
      <c r="E319" t="s">
        <v>314</v>
      </c>
      <c r="F319" s="22">
        <v>17311</v>
      </c>
      <c r="G319" s="26">
        <v>244</v>
      </c>
    </row>
    <row r="320" spans="2:7" x14ac:dyDescent="0.35">
      <c r="B320">
        <v>2015</v>
      </c>
      <c r="C320" t="s">
        <v>313</v>
      </c>
      <c r="D320" t="s">
        <v>103</v>
      </c>
      <c r="E320" t="s">
        <v>71</v>
      </c>
      <c r="F320" s="22">
        <v>17311</v>
      </c>
      <c r="G320" s="26">
        <v>244</v>
      </c>
    </row>
    <row r="321" spans="2:7" x14ac:dyDescent="0.35">
      <c r="F321" s="22"/>
      <c r="G321" s="26"/>
    </row>
    <row r="322" spans="2:7" x14ac:dyDescent="0.35">
      <c r="B322">
        <v>2015</v>
      </c>
      <c r="C322" t="s">
        <v>313</v>
      </c>
      <c r="D322" t="s">
        <v>105</v>
      </c>
      <c r="E322" t="s">
        <v>314</v>
      </c>
      <c r="F322" s="22">
        <v>162538</v>
      </c>
      <c r="G322" s="26">
        <v>7446</v>
      </c>
    </row>
    <row r="323" spans="2:7" x14ac:dyDescent="0.35">
      <c r="B323">
        <v>2015</v>
      </c>
      <c r="C323" t="s">
        <v>313</v>
      </c>
      <c r="D323" t="s">
        <v>105</v>
      </c>
      <c r="E323" t="s">
        <v>23</v>
      </c>
      <c r="F323" s="22">
        <v>2064</v>
      </c>
      <c r="G323" s="26">
        <v>63</v>
      </c>
    </row>
    <row r="324" spans="2:7" x14ac:dyDescent="0.35">
      <c r="B324">
        <v>2015</v>
      </c>
      <c r="C324" t="s">
        <v>313</v>
      </c>
      <c r="D324" t="s">
        <v>105</v>
      </c>
      <c r="E324" t="s">
        <v>59</v>
      </c>
      <c r="F324" s="22">
        <v>126</v>
      </c>
      <c r="G324" s="26">
        <v>6</v>
      </c>
    </row>
    <row r="325" spans="2:7" x14ac:dyDescent="0.35">
      <c r="B325">
        <v>2015</v>
      </c>
      <c r="C325" t="s">
        <v>313</v>
      </c>
      <c r="D325" t="s">
        <v>105</v>
      </c>
      <c r="E325" t="s">
        <v>88</v>
      </c>
      <c r="F325" s="22">
        <v>160348</v>
      </c>
      <c r="G325" s="26">
        <v>7377</v>
      </c>
    </row>
    <row r="326" spans="2:7" x14ac:dyDescent="0.35">
      <c r="F326" s="22"/>
      <c r="G326" s="26"/>
    </row>
    <row r="327" spans="2:7" x14ac:dyDescent="0.35">
      <c r="B327">
        <v>2015</v>
      </c>
      <c r="C327" t="s">
        <v>313</v>
      </c>
      <c r="D327" t="s">
        <v>106</v>
      </c>
      <c r="E327" t="s">
        <v>314</v>
      </c>
      <c r="F327" s="22">
        <v>756488</v>
      </c>
      <c r="G327" s="26">
        <v>11730</v>
      </c>
    </row>
    <row r="328" spans="2:7" x14ac:dyDescent="0.35">
      <c r="B328">
        <v>2015</v>
      </c>
      <c r="C328" t="s">
        <v>313</v>
      </c>
      <c r="D328" t="s">
        <v>106</v>
      </c>
      <c r="E328" t="s">
        <v>88</v>
      </c>
      <c r="F328" s="22">
        <v>756488</v>
      </c>
      <c r="G328" s="26">
        <v>11730</v>
      </c>
    </row>
    <row r="329" spans="2:7" x14ac:dyDescent="0.35">
      <c r="F329" s="22"/>
      <c r="G329" s="26"/>
    </row>
    <row r="330" spans="2:7" x14ac:dyDescent="0.35">
      <c r="B330">
        <v>2015</v>
      </c>
      <c r="C330" t="s">
        <v>313</v>
      </c>
      <c r="D330" t="s">
        <v>107</v>
      </c>
      <c r="E330" t="s">
        <v>314</v>
      </c>
      <c r="F330" s="22">
        <v>370788</v>
      </c>
      <c r="G330" s="26">
        <v>36771</v>
      </c>
    </row>
    <row r="331" spans="2:7" x14ac:dyDescent="0.35">
      <c r="B331">
        <v>2015</v>
      </c>
      <c r="C331" t="s">
        <v>313</v>
      </c>
      <c r="D331" t="s">
        <v>107</v>
      </c>
      <c r="E331" t="s">
        <v>46</v>
      </c>
      <c r="F331" s="22">
        <v>8078</v>
      </c>
      <c r="G331" s="26">
        <v>129</v>
      </c>
    </row>
    <row r="332" spans="2:7" x14ac:dyDescent="0.35">
      <c r="B332">
        <v>2015</v>
      </c>
      <c r="C332" t="s">
        <v>313</v>
      </c>
      <c r="D332" t="s">
        <v>107</v>
      </c>
      <c r="E332" t="s">
        <v>56</v>
      </c>
      <c r="F332" s="22">
        <v>11413</v>
      </c>
      <c r="G332" s="26">
        <v>12006</v>
      </c>
    </row>
    <row r="333" spans="2:7" x14ac:dyDescent="0.35">
      <c r="B333">
        <v>2015</v>
      </c>
      <c r="C333" t="s">
        <v>313</v>
      </c>
      <c r="D333" t="s">
        <v>107</v>
      </c>
      <c r="E333" t="s">
        <v>59</v>
      </c>
      <c r="F333" s="22">
        <v>9556</v>
      </c>
      <c r="G333" s="26">
        <v>71</v>
      </c>
    </row>
    <row r="334" spans="2:7" x14ac:dyDescent="0.35">
      <c r="B334">
        <v>2015</v>
      </c>
      <c r="C334" t="s">
        <v>313</v>
      </c>
      <c r="D334" t="s">
        <v>107</v>
      </c>
      <c r="E334" t="s">
        <v>93</v>
      </c>
      <c r="F334" s="22">
        <v>340008</v>
      </c>
      <c r="G334" s="26">
        <v>24552</v>
      </c>
    </row>
    <row r="335" spans="2:7" x14ac:dyDescent="0.35">
      <c r="B335">
        <v>2015</v>
      </c>
      <c r="C335" t="s">
        <v>313</v>
      </c>
      <c r="D335" t="s">
        <v>107</v>
      </c>
      <c r="E335" t="s">
        <v>123</v>
      </c>
      <c r="F335" s="22">
        <v>312</v>
      </c>
      <c r="G335" s="26">
        <v>2</v>
      </c>
    </row>
    <row r="336" spans="2:7" x14ac:dyDescent="0.35">
      <c r="B336">
        <v>2015</v>
      </c>
      <c r="C336" t="s">
        <v>313</v>
      </c>
      <c r="D336" t="s">
        <v>107</v>
      </c>
      <c r="E336" t="s">
        <v>132</v>
      </c>
      <c r="F336" s="22">
        <v>1259</v>
      </c>
      <c r="G336" s="26">
        <v>10</v>
      </c>
    </row>
    <row r="337" spans="2:7" x14ac:dyDescent="0.35">
      <c r="B337">
        <v>2015</v>
      </c>
      <c r="C337" t="s">
        <v>313</v>
      </c>
      <c r="D337" t="s">
        <v>107</v>
      </c>
      <c r="E337" t="s">
        <v>511</v>
      </c>
      <c r="F337" s="22">
        <v>162</v>
      </c>
      <c r="G337" s="26">
        <v>1</v>
      </c>
    </row>
    <row r="338" spans="2:7" x14ac:dyDescent="0.35">
      <c r="F338" s="22"/>
      <c r="G338" s="26"/>
    </row>
    <row r="339" spans="2:7" x14ac:dyDescent="0.35">
      <c r="B339">
        <v>2015</v>
      </c>
      <c r="C339" t="s">
        <v>313</v>
      </c>
      <c r="D339" t="s">
        <v>108</v>
      </c>
      <c r="E339" t="s">
        <v>314</v>
      </c>
      <c r="F339" s="22">
        <v>37</v>
      </c>
      <c r="G339" s="26">
        <v>1</v>
      </c>
    </row>
    <row r="340" spans="2:7" x14ac:dyDescent="0.35">
      <c r="B340">
        <v>2015</v>
      </c>
      <c r="C340" t="s">
        <v>313</v>
      </c>
      <c r="D340" t="s">
        <v>108</v>
      </c>
      <c r="E340" t="s">
        <v>30</v>
      </c>
      <c r="F340" s="22">
        <v>37</v>
      </c>
      <c r="G340" s="26">
        <v>1</v>
      </c>
    </row>
    <row r="341" spans="2:7" x14ac:dyDescent="0.35">
      <c r="F341" s="22"/>
      <c r="G341" s="26"/>
    </row>
    <row r="342" spans="2:7" x14ac:dyDescent="0.35">
      <c r="B342">
        <v>2015</v>
      </c>
      <c r="C342" t="s">
        <v>313</v>
      </c>
      <c r="D342" t="s">
        <v>110</v>
      </c>
      <c r="E342" t="s">
        <v>314</v>
      </c>
      <c r="F342" s="22">
        <v>86229</v>
      </c>
      <c r="G342" s="26">
        <v>1593</v>
      </c>
    </row>
    <row r="343" spans="2:7" x14ac:dyDescent="0.35">
      <c r="B343">
        <v>2015</v>
      </c>
      <c r="C343" t="s">
        <v>313</v>
      </c>
      <c r="D343" t="s">
        <v>110</v>
      </c>
      <c r="E343" t="s">
        <v>59</v>
      </c>
      <c r="F343" s="22">
        <v>9409</v>
      </c>
      <c r="G343" s="26">
        <v>39</v>
      </c>
    </row>
    <row r="344" spans="2:7" x14ac:dyDescent="0.35">
      <c r="B344">
        <v>2015</v>
      </c>
      <c r="C344" t="s">
        <v>313</v>
      </c>
      <c r="D344" t="s">
        <v>110</v>
      </c>
      <c r="E344" t="s">
        <v>72</v>
      </c>
      <c r="F344" s="22">
        <v>76820</v>
      </c>
      <c r="G344" s="26">
        <v>1554</v>
      </c>
    </row>
    <row r="345" spans="2:7" x14ac:dyDescent="0.35">
      <c r="F345" s="22"/>
      <c r="G345" s="26"/>
    </row>
    <row r="346" spans="2:7" x14ac:dyDescent="0.35">
      <c r="B346">
        <v>2015</v>
      </c>
      <c r="C346" t="s">
        <v>313</v>
      </c>
      <c r="D346" t="s">
        <v>111</v>
      </c>
      <c r="E346" t="s">
        <v>314</v>
      </c>
      <c r="F346" s="22">
        <v>39250</v>
      </c>
      <c r="G346" s="26">
        <v>1140</v>
      </c>
    </row>
    <row r="347" spans="2:7" x14ac:dyDescent="0.35">
      <c r="B347">
        <v>2015</v>
      </c>
      <c r="C347" t="s">
        <v>313</v>
      </c>
      <c r="D347" t="s">
        <v>111</v>
      </c>
      <c r="E347" t="s">
        <v>75</v>
      </c>
      <c r="F347" s="22">
        <v>39250</v>
      </c>
      <c r="G347" s="26">
        <v>1140</v>
      </c>
    </row>
    <row r="348" spans="2:7" x14ac:dyDescent="0.35">
      <c r="F348" s="22"/>
      <c r="G348" s="26"/>
    </row>
    <row r="349" spans="2:7" x14ac:dyDescent="0.35">
      <c r="B349">
        <v>2015</v>
      </c>
      <c r="C349" t="s">
        <v>313</v>
      </c>
      <c r="D349" t="s">
        <v>112</v>
      </c>
      <c r="E349" t="s">
        <v>314</v>
      </c>
      <c r="F349" s="22">
        <v>39733</v>
      </c>
      <c r="G349" s="26">
        <v>559</v>
      </c>
    </row>
    <row r="350" spans="2:7" x14ac:dyDescent="0.35">
      <c r="B350">
        <v>2015</v>
      </c>
      <c r="C350" t="s">
        <v>313</v>
      </c>
      <c r="D350" t="s">
        <v>112</v>
      </c>
      <c r="E350" t="s">
        <v>511</v>
      </c>
      <c r="F350" s="22">
        <v>39733</v>
      </c>
      <c r="G350" s="26">
        <v>559</v>
      </c>
    </row>
    <row r="351" spans="2:7" x14ac:dyDescent="0.35">
      <c r="F351" s="22"/>
      <c r="G351" s="26"/>
    </row>
    <row r="352" spans="2:7" x14ac:dyDescent="0.35">
      <c r="B352">
        <v>2015</v>
      </c>
      <c r="C352" t="s">
        <v>313</v>
      </c>
      <c r="D352" t="s">
        <v>115</v>
      </c>
      <c r="E352" t="s">
        <v>314</v>
      </c>
      <c r="F352" s="22">
        <v>3549018</v>
      </c>
      <c r="G352" s="26">
        <v>125937</v>
      </c>
    </row>
    <row r="353" spans="2:7" x14ac:dyDescent="0.35">
      <c r="B353">
        <v>2015</v>
      </c>
      <c r="C353" t="s">
        <v>313</v>
      </c>
      <c r="D353" t="s">
        <v>115</v>
      </c>
      <c r="E353" t="s">
        <v>69</v>
      </c>
      <c r="F353" s="22">
        <v>1773194</v>
      </c>
      <c r="G353" s="26">
        <v>70427</v>
      </c>
    </row>
    <row r="354" spans="2:7" x14ac:dyDescent="0.35">
      <c r="B354">
        <v>2015</v>
      </c>
      <c r="C354" t="s">
        <v>313</v>
      </c>
      <c r="D354" t="s">
        <v>115</v>
      </c>
      <c r="E354" t="s">
        <v>74</v>
      </c>
      <c r="F354" s="22">
        <v>496835</v>
      </c>
      <c r="G354" s="26">
        <v>17250</v>
      </c>
    </row>
    <row r="355" spans="2:7" x14ac:dyDescent="0.35">
      <c r="B355">
        <v>2015</v>
      </c>
      <c r="C355" t="s">
        <v>313</v>
      </c>
      <c r="D355" t="s">
        <v>115</v>
      </c>
      <c r="E355" t="s">
        <v>123</v>
      </c>
      <c r="F355" s="22">
        <v>537981</v>
      </c>
      <c r="G355" s="26">
        <v>18630</v>
      </c>
    </row>
    <row r="356" spans="2:7" x14ac:dyDescent="0.35">
      <c r="B356">
        <v>2015</v>
      </c>
      <c r="C356" t="s">
        <v>313</v>
      </c>
      <c r="D356" t="s">
        <v>115</v>
      </c>
      <c r="E356" t="s">
        <v>125</v>
      </c>
      <c r="F356" s="22">
        <v>7405</v>
      </c>
      <c r="G356" s="26">
        <v>2553</v>
      </c>
    </row>
    <row r="357" spans="2:7" x14ac:dyDescent="0.35">
      <c r="B357">
        <v>2015</v>
      </c>
      <c r="C357" t="s">
        <v>313</v>
      </c>
      <c r="D357" t="s">
        <v>115</v>
      </c>
      <c r="E357" t="s">
        <v>130</v>
      </c>
      <c r="F357" s="22">
        <v>288809</v>
      </c>
      <c r="G357" s="26">
        <v>6728</v>
      </c>
    </row>
    <row r="358" spans="2:7" x14ac:dyDescent="0.35">
      <c r="B358">
        <v>2015</v>
      </c>
      <c r="C358" t="s">
        <v>313</v>
      </c>
      <c r="D358" t="s">
        <v>115</v>
      </c>
      <c r="E358" t="s">
        <v>511</v>
      </c>
      <c r="F358" s="22">
        <v>444794</v>
      </c>
      <c r="G358" s="26">
        <v>10350</v>
      </c>
    </row>
    <row r="359" spans="2:7" x14ac:dyDescent="0.35">
      <c r="F359" s="22"/>
      <c r="G359" s="26"/>
    </row>
    <row r="360" spans="2:7" x14ac:dyDescent="0.35">
      <c r="B360">
        <v>2015</v>
      </c>
      <c r="C360" t="s">
        <v>313</v>
      </c>
      <c r="D360" t="s">
        <v>116</v>
      </c>
      <c r="E360" t="s">
        <v>314</v>
      </c>
      <c r="F360" s="22">
        <v>34635</v>
      </c>
      <c r="G360" s="26">
        <v>5116</v>
      </c>
    </row>
    <row r="361" spans="2:7" x14ac:dyDescent="0.35">
      <c r="B361">
        <v>2015</v>
      </c>
      <c r="C361" t="s">
        <v>313</v>
      </c>
      <c r="D361" t="s">
        <v>116</v>
      </c>
      <c r="E361" t="s">
        <v>46</v>
      </c>
      <c r="F361" s="22">
        <v>2645</v>
      </c>
      <c r="G361" s="26">
        <v>71</v>
      </c>
    </row>
    <row r="362" spans="2:7" x14ac:dyDescent="0.35">
      <c r="B362">
        <v>2015</v>
      </c>
      <c r="C362" t="s">
        <v>313</v>
      </c>
      <c r="D362" t="s">
        <v>116</v>
      </c>
      <c r="E362" t="s">
        <v>59</v>
      </c>
      <c r="F362" s="22">
        <v>19463</v>
      </c>
      <c r="G362" s="26">
        <v>5004</v>
      </c>
    </row>
    <row r="363" spans="2:7" x14ac:dyDescent="0.35">
      <c r="B363">
        <v>2015</v>
      </c>
      <c r="C363" t="s">
        <v>313</v>
      </c>
      <c r="D363" t="s">
        <v>116</v>
      </c>
      <c r="E363" t="s">
        <v>316</v>
      </c>
      <c r="F363" s="22">
        <v>12305</v>
      </c>
      <c r="G363" s="26">
        <v>40</v>
      </c>
    </row>
    <row r="364" spans="2:7" x14ac:dyDescent="0.35">
      <c r="B364">
        <v>2015</v>
      </c>
      <c r="C364" t="s">
        <v>313</v>
      </c>
      <c r="D364" t="s">
        <v>116</v>
      </c>
      <c r="E364" t="s">
        <v>123</v>
      </c>
      <c r="F364" s="22">
        <v>222</v>
      </c>
      <c r="G364" s="26">
        <v>1</v>
      </c>
    </row>
    <row r="365" spans="2:7" x14ac:dyDescent="0.35">
      <c r="F365" s="22"/>
      <c r="G365" s="26"/>
    </row>
    <row r="366" spans="2:7" x14ac:dyDescent="0.35">
      <c r="B366">
        <v>2015</v>
      </c>
      <c r="C366" t="s">
        <v>313</v>
      </c>
      <c r="D366" t="s">
        <v>117</v>
      </c>
      <c r="E366" t="s">
        <v>314</v>
      </c>
      <c r="F366" s="22">
        <v>3786</v>
      </c>
      <c r="G366" s="26">
        <v>12</v>
      </c>
    </row>
    <row r="367" spans="2:7" x14ac:dyDescent="0.35">
      <c r="B367">
        <v>2015</v>
      </c>
      <c r="C367" t="s">
        <v>313</v>
      </c>
      <c r="D367" t="s">
        <v>117</v>
      </c>
      <c r="E367" t="s">
        <v>30</v>
      </c>
      <c r="F367" s="22">
        <v>111</v>
      </c>
      <c r="G367" s="26">
        <v>0</v>
      </c>
    </row>
    <row r="368" spans="2:7" x14ac:dyDescent="0.35">
      <c r="B368">
        <v>2015</v>
      </c>
      <c r="C368" t="s">
        <v>313</v>
      </c>
      <c r="D368" t="s">
        <v>117</v>
      </c>
      <c r="E368" t="s">
        <v>44</v>
      </c>
      <c r="F368" s="22">
        <v>210</v>
      </c>
      <c r="G368" s="26">
        <v>2</v>
      </c>
    </row>
    <row r="369" spans="2:7" x14ac:dyDescent="0.35">
      <c r="B369">
        <v>2015</v>
      </c>
      <c r="C369" t="s">
        <v>313</v>
      </c>
      <c r="D369" t="s">
        <v>117</v>
      </c>
      <c r="E369" t="s">
        <v>59</v>
      </c>
      <c r="F369" s="22">
        <v>2841</v>
      </c>
      <c r="G369" s="26">
        <v>9</v>
      </c>
    </row>
    <row r="370" spans="2:7" x14ac:dyDescent="0.35">
      <c r="B370">
        <v>2015</v>
      </c>
      <c r="C370" t="s">
        <v>313</v>
      </c>
      <c r="D370" t="s">
        <v>117</v>
      </c>
      <c r="E370" t="s">
        <v>511</v>
      </c>
      <c r="F370" s="22">
        <v>624</v>
      </c>
      <c r="G370" s="26">
        <v>0</v>
      </c>
    </row>
    <row r="371" spans="2:7" x14ac:dyDescent="0.35">
      <c r="F371" s="22"/>
      <c r="G371" s="26"/>
    </row>
    <row r="372" spans="2:7" x14ac:dyDescent="0.35">
      <c r="B372">
        <v>2015</v>
      </c>
      <c r="C372" t="s">
        <v>313</v>
      </c>
      <c r="D372" t="s">
        <v>118</v>
      </c>
      <c r="E372" t="s">
        <v>314</v>
      </c>
      <c r="F372" s="22">
        <v>2861705</v>
      </c>
      <c r="G372" s="26">
        <v>51547</v>
      </c>
    </row>
    <row r="373" spans="2:7" x14ac:dyDescent="0.35">
      <c r="B373">
        <v>2015</v>
      </c>
      <c r="C373" t="s">
        <v>313</v>
      </c>
      <c r="D373" t="s">
        <v>118</v>
      </c>
      <c r="E373" t="s">
        <v>74</v>
      </c>
      <c r="F373" s="22">
        <v>330535</v>
      </c>
      <c r="G373" s="26">
        <v>6900</v>
      </c>
    </row>
    <row r="374" spans="2:7" x14ac:dyDescent="0.35">
      <c r="B374">
        <v>2015</v>
      </c>
      <c r="C374" t="s">
        <v>313</v>
      </c>
      <c r="D374" t="s">
        <v>118</v>
      </c>
      <c r="E374" t="s">
        <v>88</v>
      </c>
      <c r="F374" s="22">
        <v>371895</v>
      </c>
      <c r="G374" s="26">
        <v>6900</v>
      </c>
    </row>
    <row r="375" spans="2:7" x14ac:dyDescent="0.35">
      <c r="B375">
        <v>2015</v>
      </c>
      <c r="C375" t="s">
        <v>313</v>
      </c>
      <c r="D375" t="s">
        <v>118</v>
      </c>
      <c r="E375" t="s">
        <v>68</v>
      </c>
      <c r="F375" s="22">
        <v>4309</v>
      </c>
      <c r="G375" s="26">
        <v>74</v>
      </c>
    </row>
    <row r="376" spans="2:7" x14ac:dyDescent="0.35">
      <c r="B376">
        <v>2015</v>
      </c>
      <c r="C376" t="s">
        <v>313</v>
      </c>
      <c r="D376" t="s">
        <v>118</v>
      </c>
      <c r="E376" t="s">
        <v>115</v>
      </c>
      <c r="F376" s="22">
        <v>256679</v>
      </c>
      <c r="G376" s="26">
        <v>5175</v>
      </c>
    </row>
    <row r="377" spans="2:7" x14ac:dyDescent="0.35">
      <c r="B377">
        <v>2015</v>
      </c>
      <c r="C377" t="s">
        <v>313</v>
      </c>
      <c r="D377" t="s">
        <v>118</v>
      </c>
      <c r="E377" t="s">
        <v>123</v>
      </c>
      <c r="F377" s="22">
        <v>1262961</v>
      </c>
      <c r="G377" s="26">
        <v>21565</v>
      </c>
    </row>
    <row r="378" spans="2:7" x14ac:dyDescent="0.35">
      <c r="B378">
        <v>2015</v>
      </c>
      <c r="C378" t="s">
        <v>313</v>
      </c>
      <c r="D378" t="s">
        <v>118</v>
      </c>
      <c r="E378" t="s">
        <v>131</v>
      </c>
      <c r="F378" s="22">
        <v>170995</v>
      </c>
      <c r="G378" s="26">
        <v>2308</v>
      </c>
    </row>
    <row r="379" spans="2:7" x14ac:dyDescent="0.35">
      <c r="B379">
        <v>2015</v>
      </c>
      <c r="C379" t="s">
        <v>313</v>
      </c>
      <c r="D379" t="s">
        <v>118</v>
      </c>
      <c r="E379" t="s">
        <v>511</v>
      </c>
      <c r="F379" s="22">
        <v>464331</v>
      </c>
      <c r="G379" s="26">
        <v>8625</v>
      </c>
    </row>
    <row r="380" spans="2:7" x14ac:dyDescent="0.35">
      <c r="F380" s="22"/>
      <c r="G380" s="26"/>
    </row>
    <row r="381" spans="2:7" x14ac:dyDescent="0.35">
      <c r="B381">
        <v>2015</v>
      </c>
      <c r="C381" t="s">
        <v>313</v>
      </c>
      <c r="D381" t="s">
        <v>119</v>
      </c>
      <c r="E381" t="s">
        <v>314</v>
      </c>
      <c r="F381" s="22">
        <v>223906</v>
      </c>
      <c r="G381" s="26">
        <v>7353</v>
      </c>
    </row>
    <row r="382" spans="2:7" x14ac:dyDescent="0.35">
      <c r="B382">
        <v>2015</v>
      </c>
      <c r="C382" t="s">
        <v>313</v>
      </c>
      <c r="D382" t="s">
        <v>119</v>
      </c>
      <c r="E382" t="s">
        <v>30</v>
      </c>
      <c r="F382" s="22">
        <v>1212</v>
      </c>
      <c r="G382" s="26">
        <v>13</v>
      </c>
    </row>
    <row r="383" spans="2:7" x14ac:dyDescent="0.35">
      <c r="B383">
        <v>2015</v>
      </c>
      <c r="C383" t="s">
        <v>313</v>
      </c>
      <c r="D383" t="s">
        <v>119</v>
      </c>
      <c r="E383" t="s">
        <v>158</v>
      </c>
      <c r="F383" s="22">
        <v>299</v>
      </c>
      <c r="G383" s="26">
        <v>7</v>
      </c>
    </row>
    <row r="384" spans="2:7" x14ac:dyDescent="0.35">
      <c r="B384">
        <v>2015</v>
      </c>
      <c r="C384" t="s">
        <v>313</v>
      </c>
      <c r="D384" t="s">
        <v>119</v>
      </c>
      <c r="E384" t="s">
        <v>59</v>
      </c>
      <c r="F384" s="22">
        <v>134864</v>
      </c>
      <c r="G384" s="26">
        <v>3025</v>
      </c>
    </row>
    <row r="385" spans="2:7" x14ac:dyDescent="0.35">
      <c r="B385">
        <v>2015</v>
      </c>
      <c r="C385" t="s">
        <v>313</v>
      </c>
      <c r="D385" t="s">
        <v>119</v>
      </c>
      <c r="E385" t="s">
        <v>72</v>
      </c>
      <c r="F385" s="22">
        <v>84148</v>
      </c>
      <c r="G385" s="26">
        <v>4307</v>
      </c>
    </row>
    <row r="386" spans="2:7" x14ac:dyDescent="0.35">
      <c r="B386">
        <v>2015</v>
      </c>
      <c r="C386" t="s">
        <v>313</v>
      </c>
      <c r="D386" t="s">
        <v>119</v>
      </c>
      <c r="E386" t="s">
        <v>132</v>
      </c>
      <c r="F386" s="22">
        <v>3383</v>
      </c>
      <c r="G386" s="26">
        <v>1</v>
      </c>
    </row>
    <row r="387" spans="2:7" x14ac:dyDescent="0.35">
      <c r="F387" s="22"/>
      <c r="G387" s="26"/>
    </row>
    <row r="388" spans="2:7" x14ac:dyDescent="0.35">
      <c r="B388">
        <v>2015</v>
      </c>
      <c r="C388" t="s">
        <v>313</v>
      </c>
      <c r="D388" t="s">
        <v>120</v>
      </c>
      <c r="E388" t="s">
        <v>314</v>
      </c>
      <c r="F388" s="22">
        <v>59500</v>
      </c>
      <c r="G388" s="26">
        <v>1394</v>
      </c>
    </row>
    <row r="389" spans="2:7" x14ac:dyDescent="0.35">
      <c r="B389">
        <v>2015</v>
      </c>
      <c r="C389" t="s">
        <v>313</v>
      </c>
      <c r="D389" t="s">
        <v>120</v>
      </c>
      <c r="E389" t="s">
        <v>68</v>
      </c>
      <c r="F389" s="22">
        <v>59500</v>
      </c>
      <c r="G389" s="26">
        <v>1394</v>
      </c>
    </row>
    <row r="390" spans="2:7" x14ac:dyDescent="0.35">
      <c r="F390" s="22"/>
      <c r="G390" s="26"/>
    </row>
    <row r="391" spans="2:7" x14ac:dyDescent="0.35">
      <c r="B391">
        <v>2015</v>
      </c>
      <c r="C391" t="s">
        <v>313</v>
      </c>
      <c r="D391" t="s">
        <v>121</v>
      </c>
      <c r="E391" t="s">
        <v>314</v>
      </c>
      <c r="F391" s="22">
        <v>706484</v>
      </c>
      <c r="G391" s="26">
        <v>79422</v>
      </c>
    </row>
    <row r="392" spans="2:7" x14ac:dyDescent="0.35">
      <c r="B392">
        <v>2015</v>
      </c>
      <c r="C392" t="s">
        <v>313</v>
      </c>
      <c r="D392" t="s">
        <v>121</v>
      </c>
      <c r="E392" t="s">
        <v>158</v>
      </c>
      <c r="F392" s="22">
        <v>274751</v>
      </c>
      <c r="G392" s="26">
        <v>28114</v>
      </c>
    </row>
    <row r="393" spans="2:7" x14ac:dyDescent="0.35">
      <c r="B393">
        <v>2015</v>
      </c>
      <c r="C393" t="s">
        <v>313</v>
      </c>
      <c r="D393" t="s">
        <v>121</v>
      </c>
      <c r="E393" t="s">
        <v>512</v>
      </c>
      <c r="F393" s="22">
        <v>359368</v>
      </c>
      <c r="G393" s="26">
        <v>45259</v>
      </c>
    </row>
    <row r="394" spans="2:7" x14ac:dyDescent="0.35">
      <c r="B394">
        <v>2015</v>
      </c>
      <c r="C394" t="s">
        <v>313</v>
      </c>
      <c r="D394" t="s">
        <v>121</v>
      </c>
      <c r="E394" t="s">
        <v>131</v>
      </c>
      <c r="F394" s="22">
        <v>32345</v>
      </c>
      <c r="G394" s="26">
        <v>3778</v>
      </c>
    </row>
    <row r="395" spans="2:7" x14ac:dyDescent="0.35">
      <c r="B395">
        <v>2015</v>
      </c>
      <c r="C395" t="s">
        <v>313</v>
      </c>
      <c r="D395" t="s">
        <v>121</v>
      </c>
      <c r="E395" t="s">
        <v>128</v>
      </c>
      <c r="F395" s="22">
        <v>40020</v>
      </c>
      <c r="G395" s="26">
        <v>2271</v>
      </c>
    </row>
    <row r="396" spans="2:7" x14ac:dyDescent="0.35">
      <c r="F396" s="22"/>
      <c r="G396" s="26"/>
    </row>
    <row r="397" spans="2:7" x14ac:dyDescent="0.35">
      <c r="B397">
        <v>2015</v>
      </c>
      <c r="C397" t="s">
        <v>313</v>
      </c>
      <c r="D397" t="s">
        <v>122</v>
      </c>
      <c r="E397" t="s">
        <v>314</v>
      </c>
      <c r="F397" s="22">
        <v>3913</v>
      </c>
      <c r="G397" s="26">
        <v>1045</v>
      </c>
    </row>
    <row r="398" spans="2:7" x14ac:dyDescent="0.35">
      <c r="B398">
        <v>2015</v>
      </c>
      <c r="C398" t="s">
        <v>313</v>
      </c>
      <c r="D398" t="s">
        <v>122</v>
      </c>
      <c r="E398" t="s">
        <v>59</v>
      </c>
      <c r="F398" s="22">
        <v>2253</v>
      </c>
      <c r="G398" s="26">
        <v>32</v>
      </c>
    </row>
    <row r="399" spans="2:7" x14ac:dyDescent="0.35">
      <c r="B399">
        <v>2015</v>
      </c>
      <c r="C399" t="s">
        <v>313</v>
      </c>
      <c r="D399" t="s">
        <v>122</v>
      </c>
      <c r="E399" t="s">
        <v>123</v>
      </c>
      <c r="F399" s="22">
        <v>711</v>
      </c>
      <c r="G399" s="26">
        <v>1000</v>
      </c>
    </row>
    <row r="400" spans="2:7" x14ac:dyDescent="0.35">
      <c r="B400">
        <v>2015</v>
      </c>
      <c r="C400" t="s">
        <v>313</v>
      </c>
      <c r="D400" t="s">
        <v>122</v>
      </c>
      <c r="E400" t="s">
        <v>511</v>
      </c>
      <c r="F400" s="22">
        <v>949</v>
      </c>
      <c r="G400" s="26">
        <v>13</v>
      </c>
    </row>
    <row r="401" spans="2:7" x14ac:dyDescent="0.35">
      <c r="F401" s="22"/>
      <c r="G401" s="26"/>
    </row>
    <row r="402" spans="2:7" x14ac:dyDescent="0.35">
      <c r="B402">
        <v>2015</v>
      </c>
      <c r="C402" t="s">
        <v>313</v>
      </c>
      <c r="D402" t="s">
        <v>123</v>
      </c>
      <c r="E402" t="s">
        <v>314</v>
      </c>
      <c r="F402" s="22">
        <v>484</v>
      </c>
      <c r="G402" s="26">
        <v>7</v>
      </c>
    </row>
    <row r="403" spans="2:7" x14ac:dyDescent="0.35">
      <c r="B403">
        <v>2015</v>
      </c>
      <c r="C403" t="s">
        <v>313</v>
      </c>
      <c r="D403" t="s">
        <v>123</v>
      </c>
      <c r="E403" t="s">
        <v>59</v>
      </c>
      <c r="F403" s="22">
        <v>484</v>
      </c>
      <c r="G403" s="26">
        <v>7</v>
      </c>
    </row>
    <row r="404" spans="2:7" x14ac:dyDescent="0.35">
      <c r="F404" s="22"/>
      <c r="G404" s="26"/>
    </row>
    <row r="405" spans="2:7" x14ac:dyDescent="0.35">
      <c r="B405">
        <v>2015</v>
      </c>
      <c r="C405" t="s">
        <v>313</v>
      </c>
      <c r="D405" t="s">
        <v>332</v>
      </c>
      <c r="E405" t="s">
        <v>314</v>
      </c>
      <c r="F405" s="22">
        <v>20771</v>
      </c>
      <c r="G405" s="26">
        <v>1203</v>
      </c>
    </row>
    <row r="406" spans="2:7" x14ac:dyDescent="0.35">
      <c r="B406">
        <v>2015</v>
      </c>
      <c r="C406" t="s">
        <v>313</v>
      </c>
      <c r="D406" t="s">
        <v>332</v>
      </c>
      <c r="E406" t="s">
        <v>68</v>
      </c>
      <c r="F406" s="22">
        <v>29</v>
      </c>
      <c r="G406" s="26">
        <v>2</v>
      </c>
    </row>
    <row r="407" spans="2:7" x14ac:dyDescent="0.35">
      <c r="B407">
        <v>2015</v>
      </c>
      <c r="C407" t="s">
        <v>313</v>
      </c>
      <c r="D407" t="s">
        <v>332</v>
      </c>
      <c r="E407" t="s">
        <v>123</v>
      </c>
      <c r="F407" s="22">
        <v>20742</v>
      </c>
      <c r="G407" s="26">
        <v>1201</v>
      </c>
    </row>
    <row r="408" spans="2:7" x14ac:dyDescent="0.35">
      <c r="B408">
        <v>2015</v>
      </c>
      <c r="C408" t="s">
        <v>313</v>
      </c>
      <c r="D408" t="s">
        <v>125</v>
      </c>
      <c r="E408" t="s">
        <v>314</v>
      </c>
      <c r="F408" s="22">
        <v>54219</v>
      </c>
      <c r="G408" s="26">
        <v>862</v>
      </c>
    </row>
    <row r="409" spans="2:7" x14ac:dyDescent="0.35">
      <c r="B409">
        <v>2015</v>
      </c>
      <c r="C409" t="s">
        <v>313</v>
      </c>
      <c r="D409" t="s">
        <v>125</v>
      </c>
      <c r="E409" t="s">
        <v>74</v>
      </c>
      <c r="F409" s="22">
        <v>54219</v>
      </c>
      <c r="G409" s="26">
        <v>862</v>
      </c>
    </row>
    <row r="410" spans="2:7" x14ac:dyDescent="0.35">
      <c r="F410" s="22"/>
      <c r="G410" s="26"/>
    </row>
    <row r="411" spans="2:7" x14ac:dyDescent="0.35">
      <c r="B411">
        <v>2015</v>
      </c>
      <c r="C411" t="s">
        <v>313</v>
      </c>
      <c r="D411" t="s">
        <v>126</v>
      </c>
      <c r="E411" t="s">
        <v>314</v>
      </c>
      <c r="F411" s="22">
        <v>490647</v>
      </c>
      <c r="G411" s="26">
        <v>43750</v>
      </c>
    </row>
    <row r="412" spans="2:7" x14ac:dyDescent="0.35">
      <c r="B412">
        <v>2015</v>
      </c>
      <c r="C412" t="s">
        <v>313</v>
      </c>
      <c r="D412" t="s">
        <v>126</v>
      </c>
      <c r="E412" t="s">
        <v>158</v>
      </c>
      <c r="F412" s="22">
        <v>352459</v>
      </c>
      <c r="G412" s="26">
        <v>31133</v>
      </c>
    </row>
    <row r="413" spans="2:7" x14ac:dyDescent="0.35">
      <c r="B413">
        <v>2015</v>
      </c>
      <c r="C413" t="s">
        <v>313</v>
      </c>
      <c r="D413" t="s">
        <v>126</v>
      </c>
      <c r="E413" t="s">
        <v>68</v>
      </c>
      <c r="F413" s="22">
        <v>68144</v>
      </c>
      <c r="G413" s="26">
        <v>6210</v>
      </c>
    </row>
    <row r="414" spans="2:7" x14ac:dyDescent="0.35">
      <c r="B414">
        <v>2015</v>
      </c>
      <c r="C414" t="s">
        <v>313</v>
      </c>
      <c r="D414" t="s">
        <v>126</v>
      </c>
      <c r="E414" t="s">
        <v>115</v>
      </c>
      <c r="F414" s="22">
        <v>1893</v>
      </c>
      <c r="G414" s="26">
        <v>197</v>
      </c>
    </row>
    <row r="415" spans="2:7" x14ac:dyDescent="0.35">
      <c r="B415">
        <v>2015</v>
      </c>
      <c r="C415" t="s">
        <v>313</v>
      </c>
      <c r="D415" t="s">
        <v>126</v>
      </c>
      <c r="E415" t="s">
        <v>128</v>
      </c>
      <c r="F415" s="22">
        <v>68152</v>
      </c>
      <c r="G415" s="26">
        <v>6210</v>
      </c>
    </row>
    <row r="416" spans="2:7" x14ac:dyDescent="0.35">
      <c r="F416" s="22"/>
      <c r="G416" s="26"/>
    </row>
    <row r="417" spans="2:7" x14ac:dyDescent="0.35">
      <c r="B417">
        <v>2015</v>
      </c>
      <c r="C417" t="s">
        <v>313</v>
      </c>
      <c r="D417" t="s">
        <v>127</v>
      </c>
      <c r="E417" t="s">
        <v>314</v>
      </c>
      <c r="F417" s="22">
        <v>352</v>
      </c>
      <c r="G417" s="26">
        <v>4</v>
      </c>
    </row>
    <row r="418" spans="2:7" x14ac:dyDescent="0.35">
      <c r="B418">
        <v>2015</v>
      </c>
      <c r="C418" t="s">
        <v>313</v>
      </c>
      <c r="D418" t="s">
        <v>127</v>
      </c>
      <c r="E418" t="s">
        <v>59</v>
      </c>
      <c r="F418" s="22">
        <v>230</v>
      </c>
      <c r="G418" s="26">
        <v>3</v>
      </c>
    </row>
    <row r="419" spans="2:7" x14ac:dyDescent="0.35">
      <c r="B419">
        <v>2015</v>
      </c>
      <c r="C419" t="s">
        <v>313</v>
      </c>
      <c r="D419" t="s">
        <v>127</v>
      </c>
      <c r="E419" t="s">
        <v>511</v>
      </c>
      <c r="F419" s="22">
        <v>121</v>
      </c>
      <c r="G419" s="26">
        <v>1</v>
      </c>
    </row>
    <row r="420" spans="2:7" x14ac:dyDescent="0.35">
      <c r="B420">
        <v>2015</v>
      </c>
      <c r="C420" t="s">
        <v>313</v>
      </c>
      <c r="D420" t="s">
        <v>128</v>
      </c>
      <c r="E420" t="s">
        <v>314</v>
      </c>
      <c r="F420" s="22">
        <v>121827</v>
      </c>
      <c r="G420" s="26">
        <v>3169</v>
      </c>
    </row>
    <row r="421" spans="2:7" x14ac:dyDescent="0.35">
      <c r="B421">
        <v>2015</v>
      </c>
      <c r="C421" t="s">
        <v>313</v>
      </c>
      <c r="D421" t="s">
        <v>128</v>
      </c>
      <c r="E421" t="s">
        <v>59</v>
      </c>
      <c r="F421" s="22">
        <v>285</v>
      </c>
      <c r="G421" s="26">
        <v>2</v>
      </c>
    </row>
    <row r="422" spans="2:7" x14ac:dyDescent="0.35">
      <c r="B422">
        <v>2015</v>
      </c>
      <c r="C422" t="s">
        <v>313</v>
      </c>
      <c r="D422" t="s">
        <v>128</v>
      </c>
      <c r="E422" t="s">
        <v>123</v>
      </c>
      <c r="F422" s="22">
        <v>121542</v>
      </c>
      <c r="G422" s="26">
        <v>3167</v>
      </c>
    </row>
    <row r="423" spans="2:7" x14ac:dyDescent="0.35">
      <c r="F423" s="22"/>
      <c r="G423" s="26"/>
    </row>
    <row r="424" spans="2:7" x14ac:dyDescent="0.35">
      <c r="B424">
        <v>2015</v>
      </c>
      <c r="C424" t="s">
        <v>313</v>
      </c>
      <c r="D424" t="s">
        <v>129</v>
      </c>
      <c r="E424" t="s">
        <v>314</v>
      </c>
      <c r="F424" s="22">
        <v>1040</v>
      </c>
      <c r="G424" s="26">
        <v>155</v>
      </c>
    </row>
    <row r="425" spans="2:7" x14ac:dyDescent="0.35">
      <c r="B425">
        <v>2015</v>
      </c>
      <c r="C425" t="s">
        <v>313</v>
      </c>
      <c r="D425" t="s">
        <v>129</v>
      </c>
      <c r="E425" t="s">
        <v>84</v>
      </c>
      <c r="F425" s="22">
        <v>1040</v>
      </c>
      <c r="G425" s="26">
        <v>155</v>
      </c>
    </row>
    <row r="426" spans="2:7" x14ac:dyDescent="0.35">
      <c r="F426" s="22"/>
      <c r="G426" s="26"/>
    </row>
    <row r="427" spans="2:7" x14ac:dyDescent="0.35">
      <c r="B427">
        <v>2015</v>
      </c>
      <c r="C427" t="s">
        <v>313</v>
      </c>
      <c r="D427" t="s">
        <v>132</v>
      </c>
      <c r="E427" t="s">
        <v>314</v>
      </c>
      <c r="F427" s="22">
        <v>84208</v>
      </c>
      <c r="G427" s="26">
        <v>2800</v>
      </c>
    </row>
    <row r="428" spans="2:7" x14ac:dyDescent="0.35">
      <c r="B428">
        <v>2015</v>
      </c>
      <c r="C428" t="s">
        <v>313</v>
      </c>
      <c r="D428" t="s">
        <v>132</v>
      </c>
      <c r="E428" t="s">
        <v>30</v>
      </c>
      <c r="F428" s="22">
        <v>1426</v>
      </c>
      <c r="G428" s="26">
        <v>27</v>
      </c>
    </row>
    <row r="429" spans="2:7" x14ac:dyDescent="0.35">
      <c r="B429">
        <v>2015</v>
      </c>
      <c r="C429" t="s">
        <v>313</v>
      </c>
      <c r="D429" t="s">
        <v>132</v>
      </c>
      <c r="E429" t="s">
        <v>59</v>
      </c>
      <c r="F429" s="22">
        <v>34957</v>
      </c>
      <c r="G429" s="26">
        <v>1925</v>
      </c>
    </row>
    <row r="430" spans="2:7" x14ac:dyDescent="0.35">
      <c r="B430">
        <v>2015</v>
      </c>
      <c r="C430" t="s">
        <v>313</v>
      </c>
      <c r="D430" t="s">
        <v>132</v>
      </c>
      <c r="E430" t="s">
        <v>93</v>
      </c>
      <c r="F430" s="22">
        <v>46572</v>
      </c>
      <c r="G430" s="26">
        <v>840</v>
      </c>
    </row>
    <row r="431" spans="2:7" x14ac:dyDescent="0.35">
      <c r="B431">
        <v>2015</v>
      </c>
      <c r="C431" t="s">
        <v>313</v>
      </c>
      <c r="D431" t="s">
        <v>132</v>
      </c>
      <c r="E431" t="s">
        <v>123</v>
      </c>
      <c r="F431" s="22">
        <v>1252</v>
      </c>
      <c r="G431" s="26">
        <v>8</v>
      </c>
    </row>
    <row r="432" spans="2:7" x14ac:dyDescent="0.35">
      <c r="F432" s="22"/>
      <c r="G432" s="26"/>
    </row>
    <row r="433" spans="2:7" x14ac:dyDescent="0.35">
      <c r="B433">
        <v>2015</v>
      </c>
      <c r="C433" t="s">
        <v>313</v>
      </c>
      <c r="D433" t="s">
        <v>511</v>
      </c>
      <c r="E433" t="s">
        <v>314</v>
      </c>
      <c r="F433" s="22">
        <v>609332</v>
      </c>
      <c r="G433" s="26">
        <v>25848</v>
      </c>
    </row>
    <row r="434" spans="2:7" x14ac:dyDescent="0.35">
      <c r="B434">
        <v>2015</v>
      </c>
      <c r="C434" t="s">
        <v>313</v>
      </c>
      <c r="D434" t="s">
        <v>511</v>
      </c>
      <c r="E434" t="s">
        <v>40</v>
      </c>
      <c r="F434" s="22">
        <v>136503</v>
      </c>
      <c r="G434" s="26">
        <v>8306</v>
      </c>
    </row>
    <row r="435" spans="2:7" x14ac:dyDescent="0.35">
      <c r="B435">
        <v>2015</v>
      </c>
      <c r="C435" t="s">
        <v>313</v>
      </c>
      <c r="D435" t="s">
        <v>511</v>
      </c>
      <c r="E435" t="s">
        <v>56</v>
      </c>
      <c r="F435" s="22">
        <v>48002</v>
      </c>
      <c r="G435" s="26">
        <v>7052</v>
      </c>
    </row>
    <row r="436" spans="2:7" x14ac:dyDescent="0.35">
      <c r="B436">
        <v>2015</v>
      </c>
      <c r="C436" t="s">
        <v>313</v>
      </c>
      <c r="D436" t="s">
        <v>511</v>
      </c>
      <c r="E436" t="s">
        <v>59</v>
      </c>
      <c r="F436" s="22">
        <v>151920</v>
      </c>
      <c r="G436" s="26">
        <v>4317</v>
      </c>
    </row>
    <row r="437" spans="2:7" x14ac:dyDescent="0.35">
      <c r="B437">
        <v>2015</v>
      </c>
      <c r="C437" t="s">
        <v>313</v>
      </c>
      <c r="D437" t="s">
        <v>511</v>
      </c>
      <c r="E437" t="s">
        <v>68</v>
      </c>
      <c r="F437" s="22">
        <v>11350</v>
      </c>
      <c r="G437" s="26">
        <v>200</v>
      </c>
    </row>
    <row r="438" spans="2:7" x14ac:dyDescent="0.35">
      <c r="B438">
        <v>2015</v>
      </c>
      <c r="C438" t="s">
        <v>313</v>
      </c>
      <c r="D438" t="s">
        <v>511</v>
      </c>
      <c r="E438" t="s">
        <v>123</v>
      </c>
      <c r="F438" s="22">
        <v>261557</v>
      </c>
      <c r="G438" s="26">
        <v>5973</v>
      </c>
    </row>
    <row r="439" spans="2:7" x14ac:dyDescent="0.35">
      <c r="F439" s="22"/>
      <c r="G439" s="26"/>
    </row>
    <row r="440" spans="2:7" x14ac:dyDescent="0.35">
      <c r="B440">
        <v>2015</v>
      </c>
      <c r="C440" t="s">
        <v>313</v>
      </c>
      <c r="D440" t="s">
        <v>133</v>
      </c>
      <c r="E440" t="s">
        <v>314</v>
      </c>
      <c r="F440" s="22">
        <v>327720</v>
      </c>
      <c r="G440" s="26">
        <v>5520</v>
      </c>
    </row>
    <row r="441" spans="2:7" x14ac:dyDescent="0.35">
      <c r="B441">
        <v>2015</v>
      </c>
      <c r="C441" t="s">
        <v>313</v>
      </c>
      <c r="D441" t="s">
        <v>133</v>
      </c>
      <c r="E441" t="s">
        <v>88</v>
      </c>
      <c r="F441" s="22">
        <v>327720</v>
      </c>
      <c r="G441" s="26">
        <v>5520</v>
      </c>
    </row>
    <row r="442" spans="2:7" x14ac:dyDescent="0.35">
      <c r="F442" s="22"/>
      <c r="G442" s="26"/>
    </row>
    <row r="443" spans="2:7" x14ac:dyDescent="0.35">
      <c r="B443">
        <v>2015</v>
      </c>
      <c r="C443" t="s">
        <v>313</v>
      </c>
      <c r="D443" t="s">
        <v>136</v>
      </c>
      <c r="E443" t="s">
        <v>314</v>
      </c>
      <c r="F443" s="22">
        <v>215</v>
      </c>
      <c r="G443" s="26">
        <v>45</v>
      </c>
    </row>
    <row r="444" spans="2:7" x14ac:dyDescent="0.35">
      <c r="B444">
        <v>2015</v>
      </c>
      <c r="C444" t="s">
        <v>313</v>
      </c>
      <c r="D444" t="s">
        <v>136</v>
      </c>
      <c r="E444" t="s">
        <v>118</v>
      </c>
      <c r="F444" s="22">
        <v>215</v>
      </c>
      <c r="G444" s="26">
        <v>45</v>
      </c>
    </row>
    <row r="445" spans="2:7" x14ac:dyDescent="0.35">
      <c r="F445" s="22"/>
      <c r="G445" s="26"/>
    </row>
    <row r="446" spans="2:7" x14ac:dyDescent="0.35">
      <c r="B446">
        <v>2015</v>
      </c>
      <c r="C446" t="s">
        <v>313</v>
      </c>
      <c r="D446" t="s">
        <v>137</v>
      </c>
      <c r="E446" t="s">
        <v>314</v>
      </c>
      <c r="F446" s="22">
        <v>96</v>
      </c>
      <c r="G446" s="26">
        <v>9</v>
      </c>
    </row>
    <row r="447" spans="2:7" x14ac:dyDescent="0.35">
      <c r="B447">
        <v>2015</v>
      </c>
      <c r="C447" t="s">
        <v>313</v>
      </c>
      <c r="D447" t="s">
        <v>137</v>
      </c>
      <c r="E447" t="s">
        <v>118</v>
      </c>
      <c r="F447" s="22">
        <v>96</v>
      </c>
      <c r="G447" s="26">
        <v>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966"/>
  <sheetViews>
    <sheetView zoomScale="90" zoomScaleNormal="90" workbookViewId="0">
      <selection activeCell="C5" sqref="C5"/>
    </sheetView>
  </sheetViews>
  <sheetFormatPr defaultRowHeight="14.5" x14ac:dyDescent="0.35"/>
  <cols>
    <col min="1" max="1" width="2.453125" customWidth="1"/>
    <col min="2" max="2" width="6.453125" customWidth="1"/>
    <col min="3" max="3" width="10.08984375" customWidth="1"/>
    <col min="4" max="4" width="19.08984375" customWidth="1"/>
    <col min="5" max="5" width="19.54296875" customWidth="1"/>
    <col min="6" max="7" width="10.54296875" customWidth="1"/>
    <col min="8" max="8" width="3.1796875" customWidth="1"/>
  </cols>
  <sheetData>
    <row r="2" spans="2:8" ht="18.5" x14ac:dyDescent="0.45">
      <c r="B2" s="42" t="s">
        <v>321</v>
      </c>
    </row>
    <row r="3" spans="2:8" x14ac:dyDescent="0.35">
      <c r="B3" s="3" t="s">
        <v>330</v>
      </c>
    </row>
    <row r="4" spans="2:8" x14ac:dyDescent="0.35">
      <c r="B4" s="3" t="s">
        <v>309</v>
      </c>
    </row>
    <row r="6" spans="2:8" ht="32.75" customHeight="1" x14ac:dyDescent="0.35">
      <c r="B6" s="78" t="s">
        <v>310</v>
      </c>
      <c r="C6" s="78" t="s">
        <v>319</v>
      </c>
      <c r="D6" s="78" t="s">
        <v>311</v>
      </c>
      <c r="E6" s="78" t="s">
        <v>312</v>
      </c>
      <c r="F6" s="79" t="s">
        <v>320</v>
      </c>
      <c r="G6" s="79" t="s">
        <v>16</v>
      </c>
      <c r="H6" s="78"/>
    </row>
    <row r="7" spans="2:8" x14ac:dyDescent="0.35">
      <c r="B7" s="3">
        <v>2008</v>
      </c>
      <c r="C7" s="3" t="s">
        <v>313</v>
      </c>
      <c r="D7" s="3" t="s">
        <v>150</v>
      </c>
      <c r="E7" s="3" t="s">
        <v>314</v>
      </c>
      <c r="F7" s="22">
        <v>1565</v>
      </c>
      <c r="G7" s="3">
        <v>30</v>
      </c>
    </row>
    <row r="8" spans="2:8" x14ac:dyDescent="0.35">
      <c r="B8" s="3">
        <v>2008</v>
      </c>
      <c r="C8" s="3" t="s">
        <v>313</v>
      </c>
      <c r="D8" s="3" t="s">
        <v>150</v>
      </c>
      <c r="E8" s="3" t="s">
        <v>128</v>
      </c>
      <c r="F8" s="22">
        <v>1565</v>
      </c>
      <c r="G8" s="3">
        <v>30</v>
      </c>
    </row>
    <row r="9" spans="2:8" x14ac:dyDescent="0.35">
      <c r="B9" s="3"/>
      <c r="C9" s="3"/>
      <c r="D9" s="3"/>
      <c r="E9" s="3"/>
      <c r="F9" s="22"/>
      <c r="G9" s="3"/>
    </row>
    <row r="10" spans="2:8" x14ac:dyDescent="0.35">
      <c r="B10" s="3">
        <v>2008</v>
      </c>
      <c r="C10" s="3" t="s">
        <v>313</v>
      </c>
      <c r="D10" s="3" t="s">
        <v>20</v>
      </c>
      <c r="E10" s="3" t="s">
        <v>314</v>
      </c>
      <c r="F10" s="22">
        <v>6364</v>
      </c>
      <c r="G10" s="3">
        <v>326</v>
      </c>
    </row>
    <row r="11" spans="2:8" x14ac:dyDescent="0.35">
      <c r="B11" s="3">
        <v>2008</v>
      </c>
      <c r="C11" s="3" t="s">
        <v>313</v>
      </c>
      <c r="D11" s="3" t="s">
        <v>20</v>
      </c>
      <c r="E11" s="3" t="s">
        <v>56</v>
      </c>
      <c r="F11" s="22">
        <v>568</v>
      </c>
      <c r="G11" s="3">
        <v>20</v>
      </c>
    </row>
    <row r="12" spans="2:8" x14ac:dyDescent="0.35">
      <c r="B12" s="3">
        <v>2008</v>
      </c>
      <c r="C12" s="3" t="s">
        <v>313</v>
      </c>
      <c r="D12" s="3" t="s">
        <v>20</v>
      </c>
      <c r="E12" s="3" t="s">
        <v>59</v>
      </c>
      <c r="F12" s="22">
        <v>5193</v>
      </c>
      <c r="G12" s="3">
        <v>300</v>
      </c>
    </row>
    <row r="13" spans="2:8" x14ac:dyDescent="0.35">
      <c r="B13" s="3">
        <v>2008</v>
      </c>
      <c r="C13" s="3" t="s">
        <v>313</v>
      </c>
      <c r="D13" s="3" t="s">
        <v>20</v>
      </c>
      <c r="E13" s="3" t="s">
        <v>132</v>
      </c>
      <c r="F13" s="22">
        <v>603</v>
      </c>
      <c r="G13" s="3">
        <v>6</v>
      </c>
    </row>
    <row r="14" spans="2:8" x14ac:dyDescent="0.35">
      <c r="B14" s="3"/>
      <c r="C14" s="3"/>
      <c r="D14" s="3"/>
      <c r="E14" s="3"/>
      <c r="F14" s="22"/>
      <c r="G14" s="3"/>
    </row>
    <row r="15" spans="2:8" x14ac:dyDescent="0.35">
      <c r="B15" s="3">
        <v>2008</v>
      </c>
      <c r="C15" s="3" t="s">
        <v>313</v>
      </c>
      <c r="D15" s="3" t="s">
        <v>23</v>
      </c>
      <c r="E15" s="3" t="s">
        <v>314</v>
      </c>
      <c r="F15" s="22">
        <v>422505</v>
      </c>
      <c r="G15" s="26">
        <v>24066</v>
      </c>
    </row>
    <row r="16" spans="2:8" x14ac:dyDescent="0.35">
      <c r="B16" s="3">
        <v>2008</v>
      </c>
      <c r="C16" s="3" t="s">
        <v>322</v>
      </c>
      <c r="D16" s="3" t="s">
        <v>23</v>
      </c>
      <c r="E16" s="3" t="s">
        <v>314</v>
      </c>
      <c r="F16" s="22">
        <v>31446</v>
      </c>
      <c r="G16" s="3">
        <v>431</v>
      </c>
    </row>
    <row r="17" spans="2:7" x14ac:dyDescent="0.35">
      <c r="B17" s="3">
        <v>2008</v>
      </c>
      <c r="C17" s="3" t="s">
        <v>322</v>
      </c>
      <c r="D17" s="3" t="s">
        <v>23</v>
      </c>
      <c r="E17" s="3" t="s">
        <v>41</v>
      </c>
      <c r="F17" s="22">
        <v>29930</v>
      </c>
      <c r="G17" s="3">
        <v>410</v>
      </c>
    </row>
    <row r="18" spans="2:7" x14ac:dyDescent="0.35">
      <c r="B18" s="3">
        <v>2008</v>
      </c>
      <c r="C18" s="3" t="s">
        <v>313</v>
      </c>
      <c r="D18" s="3" t="s">
        <v>23</v>
      </c>
      <c r="E18" s="3" t="s">
        <v>59</v>
      </c>
      <c r="F18" s="22">
        <v>399</v>
      </c>
      <c r="G18" s="3">
        <v>12</v>
      </c>
    </row>
    <row r="19" spans="2:7" x14ac:dyDescent="0.35">
      <c r="B19" s="3">
        <v>2008</v>
      </c>
      <c r="C19" s="3" t="s">
        <v>313</v>
      </c>
      <c r="D19" s="3" t="s">
        <v>23</v>
      </c>
      <c r="E19" s="3" t="s">
        <v>88</v>
      </c>
      <c r="F19" s="22">
        <v>132815</v>
      </c>
      <c r="G19" s="26">
        <v>5727</v>
      </c>
    </row>
    <row r="20" spans="2:7" x14ac:dyDescent="0.35">
      <c r="B20" s="3">
        <v>2008</v>
      </c>
      <c r="C20" s="3" t="s">
        <v>322</v>
      </c>
      <c r="D20" s="3" t="s">
        <v>23</v>
      </c>
      <c r="E20" s="3" t="s">
        <v>105</v>
      </c>
      <c r="F20" s="22">
        <v>1441</v>
      </c>
      <c r="G20" s="3">
        <v>20</v>
      </c>
    </row>
    <row r="21" spans="2:7" x14ac:dyDescent="0.35">
      <c r="B21" s="3">
        <v>2008</v>
      </c>
      <c r="C21" s="3" t="s">
        <v>313</v>
      </c>
      <c r="D21" s="3" t="s">
        <v>23</v>
      </c>
      <c r="E21" s="3" t="s">
        <v>119</v>
      </c>
      <c r="F21" s="22">
        <v>232470</v>
      </c>
      <c r="G21" s="26">
        <v>15841</v>
      </c>
    </row>
    <row r="22" spans="2:7" x14ac:dyDescent="0.35">
      <c r="B22" s="3">
        <v>2008</v>
      </c>
      <c r="C22" s="3" t="s">
        <v>313</v>
      </c>
      <c r="D22" s="3" t="s">
        <v>23</v>
      </c>
      <c r="E22" s="3" t="s">
        <v>511</v>
      </c>
      <c r="F22" s="22">
        <v>56821</v>
      </c>
      <c r="G22" s="26">
        <v>2486</v>
      </c>
    </row>
    <row r="23" spans="2:7" x14ac:dyDescent="0.35">
      <c r="B23" s="3">
        <v>2008</v>
      </c>
      <c r="C23" s="3" t="s">
        <v>322</v>
      </c>
      <c r="D23" s="3" t="s">
        <v>23</v>
      </c>
      <c r="E23" s="3" t="s">
        <v>133</v>
      </c>
      <c r="F23" s="22">
        <v>75</v>
      </c>
      <c r="G23" s="3">
        <v>1</v>
      </c>
    </row>
    <row r="24" spans="2:7" x14ac:dyDescent="0.35">
      <c r="B24" s="3"/>
      <c r="C24" s="3"/>
      <c r="D24" s="3"/>
      <c r="E24" s="3"/>
      <c r="F24" s="22"/>
      <c r="G24" s="3"/>
    </row>
    <row r="25" spans="2:7" x14ac:dyDescent="0.35">
      <c r="B25" s="3">
        <v>2008</v>
      </c>
      <c r="C25" s="3" t="s">
        <v>313</v>
      </c>
      <c r="D25" s="3" t="s">
        <v>26</v>
      </c>
      <c r="E25" s="3" t="s">
        <v>314</v>
      </c>
      <c r="F25" s="22">
        <v>550772</v>
      </c>
      <c r="G25" s="26">
        <v>33390</v>
      </c>
    </row>
    <row r="26" spans="2:7" x14ac:dyDescent="0.35">
      <c r="B26" s="3">
        <v>2008</v>
      </c>
      <c r="C26" s="3" t="s">
        <v>322</v>
      </c>
      <c r="D26" s="3" t="s">
        <v>26</v>
      </c>
      <c r="E26" s="3" t="s">
        <v>314</v>
      </c>
      <c r="F26" s="22">
        <v>91369</v>
      </c>
      <c r="G26" s="26">
        <v>2528</v>
      </c>
    </row>
    <row r="27" spans="2:7" x14ac:dyDescent="0.35">
      <c r="B27" s="3">
        <v>2008</v>
      </c>
      <c r="C27" s="3" t="s">
        <v>313</v>
      </c>
      <c r="D27" s="3" t="s">
        <v>26</v>
      </c>
      <c r="E27" s="3" t="s">
        <v>56</v>
      </c>
      <c r="F27" s="22">
        <v>7402</v>
      </c>
      <c r="G27" s="3">
        <v>8</v>
      </c>
    </row>
    <row r="28" spans="2:7" x14ac:dyDescent="0.35">
      <c r="B28" s="3">
        <v>2008</v>
      </c>
      <c r="C28" s="3" t="s">
        <v>313</v>
      </c>
      <c r="D28" s="3" t="s">
        <v>26</v>
      </c>
      <c r="E28" s="3" t="s">
        <v>59</v>
      </c>
      <c r="F28" s="22">
        <v>6351</v>
      </c>
      <c r="G28" s="3">
        <v>304</v>
      </c>
    </row>
    <row r="29" spans="2:7" x14ac:dyDescent="0.35">
      <c r="B29" s="3">
        <v>2008</v>
      </c>
      <c r="C29" s="3" t="s">
        <v>322</v>
      </c>
      <c r="D29" s="3" t="s">
        <v>26</v>
      </c>
      <c r="E29" s="3" t="s">
        <v>95</v>
      </c>
      <c r="F29" s="22">
        <v>4056</v>
      </c>
      <c r="G29" s="3">
        <v>15</v>
      </c>
    </row>
    <row r="30" spans="2:7" x14ac:dyDescent="0.35">
      <c r="B30" s="3">
        <v>2008</v>
      </c>
      <c r="C30" s="3" t="s">
        <v>322</v>
      </c>
      <c r="D30" s="3" t="s">
        <v>26</v>
      </c>
      <c r="E30" s="3" t="s">
        <v>170</v>
      </c>
      <c r="F30" s="22">
        <v>86913</v>
      </c>
      <c r="G30" s="26">
        <v>2505</v>
      </c>
    </row>
    <row r="31" spans="2:7" x14ac:dyDescent="0.35">
      <c r="B31" s="3">
        <v>2008</v>
      </c>
      <c r="C31" s="3" t="s">
        <v>322</v>
      </c>
      <c r="D31" s="3" t="s">
        <v>26</v>
      </c>
      <c r="E31" s="3" t="s">
        <v>171</v>
      </c>
      <c r="F31" s="22">
        <v>400</v>
      </c>
      <c r="G31" s="3">
        <v>8</v>
      </c>
    </row>
    <row r="32" spans="2:7" x14ac:dyDescent="0.35">
      <c r="B32" s="3">
        <v>2008</v>
      </c>
      <c r="C32" s="3" t="s">
        <v>313</v>
      </c>
      <c r="D32" s="3" t="s">
        <v>26</v>
      </c>
      <c r="E32" s="3" t="s">
        <v>132</v>
      </c>
      <c r="F32" s="22">
        <v>304360</v>
      </c>
      <c r="G32" s="26">
        <v>17273</v>
      </c>
    </row>
    <row r="33" spans="2:7" x14ac:dyDescent="0.35">
      <c r="B33" s="3">
        <v>2008</v>
      </c>
      <c r="C33" s="3" t="s">
        <v>313</v>
      </c>
      <c r="D33" s="3" t="s">
        <v>26</v>
      </c>
      <c r="E33" s="3" t="s">
        <v>511</v>
      </c>
      <c r="F33" s="22">
        <v>232659</v>
      </c>
      <c r="G33" s="26">
        <v>15805</v>
      </c>
    </row>
    <row r="34" spans="2:7" x14ac:dyDescent="0.35">
      <c r="B34" s="3"/>
      <c r="C34" s="3"/>
      <c r="D34" s="3"/>
      <c r="E34" s="3"/>
      <c r="F34" s="22"/>
      <c r="G34" s="26"/>
    </row>
    <row r="35" spans="2:7" x14ac:dyDescent="0.35">
      <c r="B35" s="3">
        <v>2008</v>
      </c>
      <c r="C35" s="3" t="s">
        <v>313</v>
      </c>
      <c r="D35" s="3" t="s">
        <v>27</v>
      </c>
      <c r="E35" s="3" t="s">
        <v>314</v>
      </c>
      <c r="F35" s="22">
        <v>23879</v>
      </c>
      <c r="G35" s="3">
        <v>587</v>
      </c>
    </row>
    <row r="36" spans="2:7" x14ac:dyDescent="0.35">
      <c r="B36" s="3">
        <v>2008</v>
      </c>
      <c r="C36" s="3" t="s">
        <v>322</v>
      </c>
      <c r="D36" s="3" t="s">
        <v>27</v>
      </c>
      <c r="E36" s="3" t="s">
        <v>314</v>
      </c>
      <c r="F36" s="22">
        <v>2694</v>
      </c>
      <c r="G36" s="3">
        <v>565</v>
      </c>
    </row>
    <row r="37" spans="2:7" x14ac:dyDescent="0.35">
      <c r="B37" s="3">
        <v>2008</v>
      </c>
      <c r="C37" s="3" t="s">
        <v>313</v>
      </c>
      <c r="D37" s="3" t="s">
        <v>27</v>
      </c>
      <c r="E37" s="3" t="s">
        <v>30</v>
      </c>
      <c r="F37" s="22">
        <v>59</v>
      </c>
      <c r="G37" s="3">
        <v>1</v>
      </c>
    </row>
    <row r="38" spans="2:7" x14ac:dyDescent="0.35">
      <c r="B38" s="3">
        <v>2008</v>
      </c>
      <c r="C38" s="3" t="s">
        <v>313</v>
      </c>
      <c r="D38" s="3" t="s">
        <v>27</v>
      </c>
      <c r="E38" s="3" t="s">
        <v>158</v>
      </c>
      <c r="F38" s="22">
        <v>936</v>
      </c>
      <c r="G38" s="3">
        <v>23</v>
      </c>
    </row>
    <row r="39" spans="2:7" x14ac:dyDescent="0.35">
      <c r="B39" s="3">
        <v>2008</v>
      </c>
      <c r="C39" s="3" t="s">
        <v>313</v>
      </c>
      <c r="D39" s="3" t="s">
        <v>27</v>
      </c>
      <c r="E39" s="3" t="s">
        <v>59</v>
      </c>
      <c r="F39" s="22">
        <v>20391</v>
      </c>
      <c r="G39" s="3">
        <v>501</v>
      </c>
    </row>
    <row r="40" spans="2:7" x14ac:dyDescent="0.35">
      <c r="B40" s="3">
        <v>2008</v>
      </c>
      <c r="C40" s="3" t="s">
        <v>322</v>
      </c>
      <c r="D40" s="3" t="s">
        <v>27</v>
      </c>
      <c r="E40" s="3" t="s">
        <v>59</v>
      </c>
      <c r="F40" s="22">
        <v>129</v>
      </c>
      <c r="G40" s="3">
        <v>27</v>
      </c>
    </row>
    <row r="41" spans="2:7" x14ac:dyDescent="0.35">
      <c r="B41" s="3">
        <v>2008</v>
      </c>
      <c r="C41" s="3" t="s">
        <v>322</v>
      </c>
      <c r="D41" s="3" t="s">
        <v>27</v>
      </c>
      <c r="E41" s="3" t="s">
        <v>66</v>
      </c>
      <c r="F41" s="22">
        <v>1578</v>
      </c>
      <c r="G41" s="3">
        <v>331</v>
      </c>
    </row>
    <row r="42" spans="2:7" x14ac:dyDescent="0.35">
      <c r="B42" s="3">
        <v>2008</v>
      </c>
      <c r="C42" s="3" t="s">
        <v>322</v>
      </c>
      <c r="D42" s="3" t="s">
        <v>27</v>
      </c>
      <c r="E42" s="3" t="s">
        <v>110</v>
      </c>
      <c r="F42" s="22">
        <v>34</v>
      </c>
      <c r="G42" s="3">
        <v>7</v>
      </c>
    </row>
    <row r="43" spans="2:7" x14ac:dyDescent="0.35">
      <c r="B43" s="3">
        <v>2008</v>
      </c>
      <c r="C43" s="3" t="s">
        <v>322</v>
      </c>
      <c r="D43" s="3" t="s">
        <v>27</v>
      </c>
      <c r="E43" s="3" t="s">
        <v>113</v>
      </c>
      <c r="F43" s="22">
        <v>953</v>
      </c>
      <c r="G43" s="3">
        <v>200</v>
      </c>
    </row>
    <row r="44" spans="2:7" x14ac:dyDescent="0.35">
      <c r="B44" s="3">
        <v>2008</v>
      </c>
      <c r="C44" s="3" t="s">
        <v>313</v>
      </c>
      <c r="D44" s="3" t="s">
        <v>27</v>
      </c>
      <c r="E44" s="3" t="s">
        <v>123</v>
      </c>
      <c r="F44" s="22">
        <v>242</v>
      </c>
      <c r="G44" s="3">
        <v>6</v>
      </c>
    </row>
    <row r="45" spans="2:7" x14ac:dyDescent="0.35">
      <c r="B45" s="3">
        <v>2008</v>
      </c>
      <c r="C45" s="3" t="s">
        <v>313</v>
      </c>
      <c r="D45" s="3" t="s">
        <v>27</v>
      </c>
      <c r="E45" s="3" t="s">
        <v>511</v>
      </c>
      <c r="F45" s="22">
        <v>2251</v>
      </c>
      <c r="G45" s="3">
        <v>55</v>
      </c>
    </row>
    <row r="46" spans="2:7" x14ac:dyDescent="0.35">
      <c r="B46" s="3"/>
      <c r="C46" s="3"/>
      <c r="D46" s="3"/>
      <c r="E46" s="3"/>
      <c r="F46" s="22"/>
      <c r="G46" s="3"/>
    </row>
    <row r="47" spans="2:7" x14ac:dyDescent="0.35">
      <c r="B47" s="3">
        <v>2008</v>
      </c>
      <c r="C47" s="3" t="s">
        <v>313</v>
      </c>
      <c r="D47" s="3" t="s">
        <v>151</v>
      </c>
      <c r="E47" s="3" t="s">
        <v>314</v>
      </c>
      <c r="F47" s="22">
        <v>246260</v>
      </c>
      <c r="G47" s="26">
        <v>20000</v>
      </c>
    </row>
    <row r="48" spans="2:7" x14ac:dyDescent="0.35">
      <c r="B48" s="3">
        <v>2008</v>
      </c>
      <c r="C48" s="3" t="s">
        <v>313</v>
      </c>
      <c r="D48" s="3" t="s">
        <v>151</v>
      </c>
      <c r="E48" s="3" t="s">
        <v>130</v>
      </c>
      <c r="F48" s="22">
        <v>246260</v>
      </c>
      <c r="G48" s="26">
        <v>20000</v>
      </c>
    </row>
    <row r="49" spans="2:7" x14ac:dyDescent="0.35">
      <c r="B49" s="3"/>
      <c r="C49" s="3"/>
      <c r="D49" s="3"/>
      <c r="E49" s="3"/>
      <c r="F49" s="22"/>
      <c r="G49" s="26"/>
    </row>
    <row r="50" spans="2:7" x14ac:dyDescent="0.35">
      <c r="B50" s="3">
        <v>2008</v>
      </c>
      <c r="C50" s="3" t="s">
        <v>313</v>
      </c>
      <c r="D50" s="3" t="s">
        <v>153</v>
      </c>
      <c r="E50" s="3" t="s">
        <v>314</v>
      </c>
      <c r="F50" s="22">
        <v>61</v>
      </c>
      <c r="G50" s="3">
        <v>70</v>
      </c>
    </row>
    <row r="51" spans="2:7" x14ac:dyDescent="0.35">
      <c r="B51" s="3">
        <v>2008</v>
      </c>
      <c r="C51" s="3" t="s">
        <v>313</v>
      </c>
      <c r="D51" s="3" t="s">
        <v>153</v>
      </c>
      <c r="E51" s="3" t="s">
        <v>164</v>
      </c>
      <c r="F51" s="22">
        <v>61</v>
      </c>
      <c r="G51" s="3">
        <v>70</v>
      </c>
    </row>
    <row r="52" spans="2:7" x14ac:dyDescent="0.35">
      <c r="B52" s="3"/>
      <c r="C52" s="3"/>
      <c r="D52" s="3"/>
      <c r="E52" s="3"/>
      <c r="F52" s="22"/>
      <c r="G52" s="3"/>
    </row>
    <row r="53" spans="2:7" x14ac:dyDescent="0.35">
      <c r="B53" s="3">
        <v>2008</v>
      </c>
      <c r="C53" s="3" t="s">
        <v>313</v>
      </c>
      <c r="D53" s="3" t="s">
        <v>154</v>
      </c>
      <c r="E53" s="3" t="s">
        <v>314</v>
      </c>
      <c r="F53" s="22">
        <v>15835</v>
      </c>
      <c r="G53" s="3">
        <v>546</v>
      </c>
    </row>
    <row r="54" spans="2:7" x14ac:dyDescent="0.35">
      <c r="B54" s="3">
        <v>2008</v>
      </c>
      <c r="C54" s="3" t="s">
        <v>313</v>
      </c>
      <c r="D54" s="3" t="s">
        <v>154</v>
      </c>
      <c r="E54" s="3" t="s">
        <v>68</v>
      </c>
      <c r="F54" s="22">
        <v>155</v>
      </c>
      <c r="G54" s="3">
        <v>1</v>
      </c>
    </row>
    <row r="55" spans="2:7" x14ac:dyDescent="0.35">
      <c r="B55" s="3">
        <v>2008</v>
      </c>
      <c r="C55" s="3" t="s">
        <v>313</v>
      </c>
      <c r="D55" s="3" t="s">
        <v>154</v>
      </c>
      <c r="E55" s="3" t="s">
        <v>119</v>
      </c>
      <c r="F55" s="22">
        <v>13214</v>
      </c>
      <c r="G55" s="3">
        <v>444</v>
      </c>
    </row>
    <row r="56" spans="2:7" x14ac:dyDescent="0.35">
      <c r="B56" s="3">
        <v>2008</v>
      </c>
      <c r="C56" s="3" t="s">
        <v>313</v>
      </c>
      <c r="D56" s="3" t="s">
        <v>154</v>
      </c>
      <c r="E56" s="3" t="s">
        <v>125</v>
      </c>
      <c r="F56" s="22">
        <v>31</v>
      </c>
      <c r="G56" s="3">
        <v>1</v>
      </c>
    </row>
    <row r="57" spans="2:7" x14ac:dyDescent="0.35">
      <c r="B57" s="3">
        <v>2008</v>
      </c>
      <c r="C57" s="3" t="s">
        <v>313</v>
      </c>
      <c r="D57" s="3" t="s">
        <v>154</v>
      </c>
      <c r="E57" s="3" t="s">
        <v>132</v>
      </c>
      <c r="F57" s="22">
        <v>2436</v>
      </c>
      <c r="G57" s="3">
        <v>100</v>
      </c>
    </row>
    <row r="58" spans="2:7" x14ac:dyDescent="0.35">
      <c r="B58" s="3"/>
      <c r="C58" s="3"/>
      <c r="D58" s="3"/>
      <c r="E58" s="3"/>
      <c r="F58" s="22"/>
      <c r="G58" s="3"/>
    </row>
    <row r="59" spans="2:7" x14ac:dyDescent="0.35">
      <c r="B59" s="3">
        <v>2008</v>
      </c>
      <c r="C59" s="3" t="s">
        <v>313</v>
      </c>
      <c r="D59" s="3" t="s">
        <v>28</v>
      </c>
      <c r="E59" s="3" t="s">
        <v>314</v>
      </c>
      <c r="F59" s="22">
        <v>170</v>
      </c>
      <c r="G59" s="3">
        <v>7</v>
      </c>
    </row>
    <row r="60" spans="2:7" x14ac:dyDescent="0.35">
      <c r="B60" s="3">
        <v>2008</v>
      </c>
      <c r="C60" s="3" t="s">
        <v>322</v>
      </c>
      <c r="D60" s="3" t="s">
        <v>28</v>
      </c>
      <c r="E60" s="3" t="s">
        <v>314</v>
      </c>
      <c r="F60" s="22">
        <v>125</v>
      </c>
      <c r="G60" s="3">
        <v>3</v>
      </c>
    </row>
    <row r="61" spans="2:7" x14ac:dyDescent="0.35">
      <c r="B61" s="3">
        <v>2008</v>
      </c>
      <c r="C61" s="3" t="s">
        <v>322</v>
      </c>
      <c r="D61" s="3" t="s">
        <v>28</v>
      </c>
      <c r="E61" s="3" t="s">
        <v>196</v>
      </c>
      <c r="F61" s="22">
        <v>125</v>
      </c>
      <c r="G61" s="3">
        <v>3</v>
      </c>
    </row>
    <row r="62" spans="2:7" x14ac:dyDescent="0.35">
      <c r="B62" s="3">
        <v>2008</v>
      </c>
      <c r="C62" s="3" t="s">
        <v>313</v>
      </c>
      <c r="D62" s="3" t="s">
        <v>28</v>
      </c>
      <c r="E62" s="3" t="s">
        <v>132</v>
      </c>
      <c r="F62" s="22">
        <v>123</v>
      </c>
      <c r="G62" s="3">
        <v>1</v>
      </c>
    </row>
    <row r="63" spans="2:7" x14ac:dyDescent="0.35">
      <c r="B63" s="3">
        <v>2008</v>
      </c>
      <c r="C63" s="3" t="s">
        <v>313</v>
      </c>
      <c r="D63" s="3" t="s">
        <v>28</v>
      </c>
      <c r="E63" s="3" t="s">
        <v>511</v>
      </c>
      <c r="F63" s="22">
        <v>48</v>
      </c>
      <c r="G63" s="3">
        <v>6</v>
      </c>
    </row>
    <row r="64" spans="2:7" x14ac:dyDescent="0.35">
      <c r="B64" s="3"/>
      <c r="C64" s="3"/>
      <c r="D64" s="3"/>
      <c r="E64" s="3"/>
      <c r="F64" s="22"/>
      <c r="G64" s="3"/>
    </row>
    <row r="65" spans="2:7" x14ac:dyDescent="0.35">
      <c r="B65" s="3">
        <v>2008</v>
      </c>
      <c r="C65" s="3" t="s">
        <v>313</v>
      </c>
      <c r="D65" s="3" t="s">
        <v>30</v>
      </c>
      <c r="E65" s="3" t="s">
        <v>314</v>
      </c>
      <c r="F65" s="22">
        <v>1971251</v>
      </c>
      <c r="G65" s="26">
        <v>131422</v>
      </c>
    </row>
    <row r="66" spans="2:7" x14ac:dyDescent="0.35">
      <c r="B66" s="3">
        <v>2008</v>
      </c>
      <c r="C66" s="3" t="s">
        <v>322</v>
      </c>
      <c r="D66" s="3" t="s">
        <v>30</v>
      </c>
      <c r="E66" s="3" t="s">
        <v>314</v>
      </c>
      <c r="F66" s="22">
        <v>1511662</v>
      </c>
      <c r="G66" s="26">
        <v>107211</v>
      </c>
    </row>
    <row r="67" spans="2:7" x14ac:dyDescent="0.35">
      <c r="B67" s="3">
        <v>2008</v>
      </c>
      <c r="C67" s="3" t="s">
        <v>322</v>
      </c>
      <c r="D67" s="3" t="s">
        <v>30</v>
      </c>
      <c r="E67" s="3" t="s">
        <v>20</v>
      </c>
      <c r="F67" s="22">
        <v>8645</v>
      </c>
      <c r="G67" s="3">
        <v>51</v>
      </c>
    </row>
    <row r="68" spans="2:7" x14ac:dyDescent="0.35">
      <c r="B68" s="3">
        <v>2008</v>
      </c>
      <c r="C68" s="3" t="s">
        <v>322</v>
      </c>
      <c r="D68" s="3" t="s">
        <v>30</v>
      </c>
      <c r="E68" s="3" t="s">
        <v>55</v>
      </c>
      <c r="F68" s="22">
        <v>1014</v>
      </c>
      <c r="G68" s="3">
        <v>6</v>
      </c>
    </row>
    <row r="69" spans="2:7" x14ac:dyDescent="0.35">
      <c r="B69" s="3">
        <v>2008</v>
      </c>
      <c r="C69" s="3" t="s">
        <v>313</v>
      </c>
      <c r="D69" s="3" t="s">
        <v>30</v>
      </c>
      <c r="E69" s="3" t="s">
        <v>56</v>
      </c>
      <c r="F69" s="22">
        <v>876</v>
      </c>
      <c r="G69" s="3">
        <v>4</v>
      </c>
    </row>
    <row r="70" spans="2:7" x14ac:dyDescent="0.35">
      <c r="B70" s="3">
        <v>2008</v>
      </c>
      <c r="C70" s="3" t="s">
        <v>322</v>
      </c>
      <c r="D70" s="3" t="s">
        <v>30</v>
      </c>
      <c r="E70" s="3" t="s">
        <v>56</v>
      </c>
      <c r="F70" s="22">
        <v>1210</v>
      </c>
      <c r="G70" s="3">
        <v>9</v>
      </c>
    </row>
    <row r="71" spans="2:7" x14ac:dyDescent="0.35">
      <c r="B71" s="3">
        <v>2008</v>
      </c>
      <c r="C71" s="3" t="s">
        <v>313</v>
      </c>
      <c r="D71" s="3" t="s">
        <v>30</v>
      </c>
      <c r="E71" s="3" t="s">
        <v>59</v>
      </c>
      <c r="F71" s="22">
        <v>66944</v>
      </c>
      <c r="G71" s="3">
        <v>772</v>
      </c>
    </row>
    <row r="72" spans="2:7" x14ac:dyDescent="0.35">
      <c r="B72" s="3">
        <v>2008</v>
      </c>
      <c r="C72" s="3" t="s">
        <v>322</v>
      </c>
      <c r="D72" s="3" t="s">
        <v>30</v>
      </c>
      <c r="E72" s="3" t="s">
        <v>59</v>
      </c>
      <c r="F72" s="22">
        <v>86</v>
      </c>
      <c r="G72" s="3">
        <v>3</v>
      </c>
    </row>
    <row r="73" spans="2:7" x14ac:dyDescent="0.35">
      <c r="B73" s="3">
        <v>2008</v>
      </c>
      <c r="C73" s="3" t="s">
        <v>322</v>
      </c>
      <c r="D73" s="3" t="s">
        <v>30</v>
      </c>
      <c r="E73" s="3" t="s">
        <v>86</v>
      </c>
      <c r="F73" s="22">
        <v>90</v>
      </c>
      <c r="G73" s="3">
        <v>1</v>
      </c>
    </row>
    <row r="74" spans="2:7" x14ac:dyDescent="0.35">
      <c r="B74" s="3">
        <v>2008</v>
      </c>
      <c r="C74" s="3" t="s">
        <v>313</v>
      </c>
      <c r="D74" s="3" t="s">
        <v>30</v>
      </c>
      <c r="E74" s="3" t="s">
        <v>93</v>
      </c>
      <c r="F74" s="22">
        <v>182744</v>
      </c>
      <c r="G74" s="26">
        <v>8042</v>
      </c>
    </row>
    <row r="75" spans="2:7" x14ac:dyDescent="0.35">
      <c r="B75" s="3">
        <v>2008</v>
      </c>
      <c r="C75" s="3" t="s">
        <v>322</v>
      </c>
      <c r="D75" s="3" t="s">
        <v>30</v>
      </c>
      <c r="E75" s="3" t="s">
        <v>93</v>
      </c>
      <c r="F75" s="22">
        <v>1208145</v>
      </c>
      <c r="G75" s="26">
        <v>88607</v>
      </c>
    </row>
    <row r="76" spans="2:7" x14ac:dyDescent="0.35">
      <c r="B76" s="3">
        <v>2008</v>
      </c>
      <c r="C76" s="3" t="s">
        <v>322</v>
      </c>
      <c r="D76" s="3" t="s">
        <v>30</v>
      </c>
      <c r="E76" s="3" t="s">
        <v>172</v>
      </c>
      <c r="F76" s="22">
        <v>468</v>
      </c>
      <c r="G76" s="3">
        <v>1</v>
      </c>
    </row>
    <row r="77" spans="2:7" x14ac:dyDescent="0.35">
      <c r="B77" s="3">
        <v>2008</v>
      </c>
      <c r="C77" s="3" t="s">
        <v>313</v>
      </c>
      <c r="D77" s="3" t="s">
        <v>30</v>
      </c>
      <c r="E77" s="3" t="s">
        <v>68</v>
      </c>
      <c r="F77" s="22">
        <v>1181896</v>
      </c>
      <c r="G77" s="26">
        <v>87043</v>
      </c>
    </row>
    <row r="78" spans="2:7" x14ac:dyDescent="0.35">
      <c r="B78" s="3">
        <v>2008</v>
      </c>
      <c r="C78" s="3" t="s">
        <v>322</v>
      </c>
      <c r="D78" s="3" t="s">
        <v>30</v>
      </c>
      <c r="E78" s="3" t="s">
        <v>135</v>
      </c>
      <c r="F78" s="22">
        <v>258245</v>
      </c>
      <c r="G78" s="26">
        <v>17250</v>
      </c>
    </row>
    <row r="79" spans="2:7" x14ac:dyDescent="0.35">
      <c r="B79" s="3">
        <v>2008</v>
      </c>
      <c r="C79" s="3" t="s">
        <v>313</v>
      </c>
      <c r="D79" s="3" t="s">
        <v>30</v>
      </c>
      <c r="E79" s="3" t="s">
        <v>119</v>
      </c>
      <c r="F79" s="22">
        <v>304</v>
      </c>
      <c r="G79" s="3">
        <v>2</v>
      </c>
    </row>
    <row r="80" spans="2:7" x14ac:dyDescent="0.35">
      <c r="B80" s="3">
        <v>2008</v>
      </c>
      <c r="C80" s="3" t="s">
        <v>313</v>
      </c>
      <c r="D80" s="3" t="s">
        <v>30</v>
      </c>
      <c r="E80" s="3" t="s">
        <v>123</v>
      </c>
      <c r="F80" s="22">
        <v>1110</v>
      </c>
      <c r="G80" s="3">
        <v>12</v>
      </c>
    </row>
    <row r="81" spans="2:7" x14ac:dyDescent="0.35">
      <c r="B81" s="3">
        <v>2008</v>
      </c>
      <c r="C81" s="3" t="s">
        <v>322</v>
      </c>
      <c r="D81" s="3" t="s">
        <v>30</v>
      </c>
      <c r="E81" s="3" t="s">
        <v>126</v>
      </c>
      <c r="F81" s="22">
        <v>32220</v>
      </c>
      <c r="G81" s="26">
        <v>1276</v>
      </c>
    </row>
    <row r="82" spans="2:7" x14ac:dyDescent="0.35">
      <c r="B82" s="3">
        <v>2008</v>
      </c>
      <c r="C82" s="3" t="s">
        <v>322</v>
      </c>
      <c r="D82" s="3" t="s">
        <v>30</v>
      </c>
      <c r="E82" s="3" t="s">
        <v>127</v>
      </c>
      <c r="F82" s="22">
        <v>1449</v>
      </c>
      <c r="G82" s="3">
        <v>4</v>
      </c>
    </row>
    <row r="83" spans="2:7" x14ac:dyDescent="0.35">
      <c r="B83" s="3">
        <v>2008</v>
      </c>
      <c r="C83" s="3" t="s">
        <v>313</v>
      </c>
      <c r="D83" s="3" t="s">
        <v>30</v>
      </c>
      <c r="E83" s="3" t="s">
        <v>132</v>
      </c>
      <c r="F83" s="22">
        <v>536691</v>
      </c>
      <c r="G83" s="26">
        <v>35541</v>
      </c>
    </row>
    <row r="84" spans="2:7" x14ac:dyDescent="0.35">
      <c r="B84" s="3">
        <v>2008</v>
      </c>
      <c r="C84" s="3" t="s">
        <v>322</v>
      </c>
      <c r="D84" s="3" t="s">
        <v>30</v>
      </c>
      <c r="E84" s="3" t="s">
        <v>132</v>
      </c>
      <c r="F84" s="22">
        <v>91</v>
      </c>
      <c r="G84" s="3">
        <v>3</v>
      </c>
    </row>
    <row r="85" spans="2:7" x14ac:dyDescent="0.35">
      <c r="B85" s="3">
        <v>2008</v>
      </c>
      <c r="C85" s="3" t="s">
        <v>313</v>
      </c>
      <c r="D85" s="3" t="s">
        <v>30</v>
      </c>
      <c r="E85" s="3" t="s">
        <v>511</v>
      </c>
      <c r="F85" s="22">
        <v>686</v>
      </c>
      <c r="G85" s="3">
        <v>6</v>
      </c>
    </row>
    <row r="86" spans="2:7" x14ac:dyDescent="0.35">
      <c r="B86" s="3"/>
      <c r="C86" s="3"/>
      <c r="D86" s="3"/>
      <c r="E86" s="3"/>
      <c r="F86" s="22"/>
      <c r="G86" s="3"/>
    </row>
    <row r="87" spans="2:7" x14ac:dyDescent="0.35">
      <c r="B87" s="3">
        <v>2008</v>
      </c>
      <c r="C87" s="3" t="s">
        <v>313</v>
      </c>
      <c r="D87" s="3" t="s">
        <v>156</v>
      </c>
      <c r="E87" s="3" t="s">
        <v>314</v>
      </c>
      <c r="F87" s="22">
        <v>656</v>
      </c>
      <c r="G87" s="3">
        <v>9</v>
      </c>
    </row>
    <row r="88" spans="2:7" x14ac:dyDescent="0.35">
      <c r="B88" s="3">
        <v>2008</v>
      </c>
      <c r="C88" s="3" t="s">
        <v>313</v>
      </c>
      <c r="D88" s="3" t="s">
        <v>156</v>
      </c>
      <c r="E88" s="3" t="s">
        <v>68</v>
      </c>
      <c r="F88" s="22">
        <v>656</v>
      </c>
      <c r="G88" s="3">
        <v>9</v>
      </c>
    </row>
    <row r="89" spans="2:7" x14ac:dyDescent="0.35">
      <c r="B89" s="3"/>
      <c r="C89" s="3"/>
      <c r="D89" s="3"/>
      <c r="E89" s="3"/>
      <c r="F89" s="22"/>
      <c r="G89" s="3"/>
    </row>
    <row r="90" spans="2:7" x14ac:dyDescent="0.35">
      <c r="B90" s="3">
        <v>2008</v>
      </c>
      <c r="C90" s="3" t="s">
        <v>313</v>
      </c>
      <c r="D90" s="3" t="s">
        <v>514</v>
      </c>
      <c r="E90" s="3" t="s">
        <v>314</v>
      </c>
      <c r="F90" s="22">
        <v>17501</v>
      </c>
      <c r="G90" s="3">
        <v>238</v>
      </c>
    </row>
    <row r="91" spans="2:7" x14ac:dyDescent="0.35">
      <c r="B91" s="3">
        <v>2008</v>
      </c>
      <c r="C91" s="3" t="s">
        <v>313</v>
      </c>
      <c r="D91" s="3" t="s">
        <v>514</v>
      </c>
      <c r="E91" s="3" t="s">
        <v>68</v>
      </c>
      <c r="F91" s="22">
        <v>5496</v>
      </c>
      <c r="G91" s="3">
        <v>100</v>
      </c>
    </row>
    <row r="92" spans="2:7" x14ac:dyDescent="0.35">
      <c r="B92" s="3">
        <v>2008</v>
      </c>
      <c r="C92" s="3" t="s">
        <v>313</v>
      </c>
      <c r="D92" s="3" t="s">
        <v>514</v>
      </c>
      <c r="E92" s="3" t="s">
        <v>511</v>
      </c>
      <c r="F92" s="22">
        <v>12005</v>
      </c>
      <c r="G92" s="3">
        <v>138</v>
      </c>
    </row>
    <row r="93" spans="2:7" x14ac:dyDescent="0.35">
      <c r="B93" s="3"/>
      <c r="C93" s="3"/>
      <c r="D93" s="3"/>
      <c r="E93" s="3"/>
      <c r="F93" s="22"/>
      <c r="G93" s="3"/>
    </row>
    <row r="94" spans="2:7" x14ac:dyDescent="0.35">
      <c r="B94" s="3">
        <v>2008</v>
      </c>
      <c r="C94" s="3" t="s">
        <v>313</v>
      </c>
      <c r="D94" s="3" t="s">
        <v>32</v>
      </c>
      <c r="E94" s="3" t="s">
        <v>314</v>
      </c>
      <c r="F94" s="22">
        <v>650</v>
      </c>
      <c r="G94" s="3">
        <v>12</v>
      </c>
    </row>
    <row r="95" spans="2:7" x14ac:dyDescent="0.35">
      <c r="B95" s="3">
        <v>2008</v>
      </c>
      <c r="C95" s="3" t="s">
        <v>313</v>
      </c>
      <c r="D95" s="3" t="s">
        <v>32</v>
      </c>
      <c r="E95" s="3" t="s">
        <v>44</v>
      </c>
      <c r="F95" s="22">
        <v>239</v>
      </c>
      <c r="G95" s="3">
        <v>8</v>
      </c>
    </row>
    <row r="96" spans="2:7" x14ac:dyDescent="0.35">
      <c r="B96" s="3">
        <v>2008</v>
      </c>
      <c r="C96" s="3" t="s">
        <v>313</v>
      </c>
      <c r="D96" s="3" t="s">
        <v>32</v>
      </c>
      <c r="E96" s="3" t="s">
        <v>46</v>
      </c>
      <c r="F96" s="22">
        <v>12</v>
      </c>
      <c r="G96" s="3">
        <v>0</v>
      </c>
    </row>
    <row r="97" spans="2:7" x14ac:dyDescent="0.35">
      <c r="B97" s="3">
        <v>2008</v>
      </c>
      <c r="C97" s="3" t="s">
        <v>313</v>
      </c>
      <c r="D97" s="3" t="s">
        <v>32</v>
      </c>
      <c r="E97" s="3" t="s">
        <v>59</v>
      </c>
      <c r="F97" s="22">
        <v>328</v>
      </c>
      <c r="G97" s="3">
        <v>3</v>
      </c>
    </row>
    <row r="98" spans="2:7" x14ac:dyDescent="0.35">
      <c r="B98" s="3">
        <v>2008</v>
      </c>
      <c r="C98" s="3" t="s">
        <v>313</v>
      </c>
      <c r="D98" s="3" t="s">
        <v>32</v>
      </c>
      <c r="E98" s="3" t="s">
        <v>117</v>
      </c>
      <c r="F98" s="22">
        <v>71</v>
      </c>
      <c r="G98" s="3">
        <v>1</v>
      </c>
    </row>
    <row r="99" spans="2:7" x14ac:dyDescent="0.35">
      <c r="B99" s="3"/>
      <c r="C99" s="3"/>
      <c r="D99" s="3"/>
      <c r="E99" s="3"/>
      <c r="F99" s="22"/>
      <c r="G99" s="3"/>
    </row>
    <row r="100" spans="2:7" x14ac:dyDescent="0.35">
      <c r="B100" s="3">
        <v>2008</v>
      </c>
      <c r="C100" s="3" t="s">
        <v>313</v>
      </c>
      <c r="D100" s="3" t="s">
        <v>33</v>
      </c>
      <c r="E100" s="3" t="s">
        <v>314</v>
      </c>
      <c r="F100" s="22">
        <v>684</v>
      </c>
      <c r="G100" s="3">
        <v>27</v>
      </c>
    </row>
    <row r="101" spans="2:7" x14ac:dyDescent="0.35">
      <c r="B101" s="3">
        <v>2008</v>
      </c>
      <c r="C101" s="3" t="s">
        <v>313</v>
      </c>
      <c r="D101" s="3" t="s">
        <v>33</v>
      </c>
      <c r="E101" s="3" t="s">
        <v>118</v>
      </c>
      <c r="F101" s="22">
        <v>684</v>
      </c>
      <c r="G101" s="3">
        <v>27</v>
      </c>
    </row>
    <row r="102" spans="2:7" x14ac:dyDescent="0.35">
      <c r="B102" s="3"/>
      <c r="C102" s="3"/>
      <c r="D102" s="3"/>
      <c r="E102" s="3"/>
      <c r="F102" s="22"/>
      <c r="G102" s="3"/>
    </row>
    <row r="103" spans="2:7" x14ac:dyDescent="0.35">
      <c r="B103" s="3">
        <v>2008</v>
      </c>
      <c r="C103" s="3" t="s">
        <v>313</v>
      </c>
      <c r="D103" s="3" t="s">
        <v>34</v>
      </c>
      <c r="E103" s="3" t="s">
        <v>314</v>
      </c>
      <c r="F103" s="22">
        <v>676794</v>
      </c>
      <c r="G103" s="26">
        <v>23895</v>
      </c>
    </row>
    <row r="104" spans="2:7" x14ac:dyDescent="0.35">
      <c r="B104" s="3">
        <v>2008</v>
      </c>
      <c r="C104" s="3" t="s">
        <v>322</v>
      </c>
      <c r="D104" s="3" t="s">
        <v>34</v>
      </c>
      <c r="E104" s="3" t="s">
        <v>314</v>
      </c>
      <c r="F104" s="22">
        <v>38064</v>
      </c>
      <c r="G104" s="26">
        <v>3795</v>
      </c>
    </row>
    <row r="105" spans="2:7" x14ac:dyDescent="0.35">
      <c r="B105" s="3">
        <v>2008</v>
      </c>
      <c r="C105" s="3" t="s">
        <v>322</v>
      </c>
      <c r="D105" s="3" t="s">
        <v>34</v>
      </c>
      <c r="E105" s="3" t="s">
        <v>23</v>
      </c>
      <c r="F105" s="22">
        <v>38064</v>
      </c>
      <c r="G105" s="26">
        <v>3795</v>
      </c>
    </row>
    <row r="106" spans="2:7" x14ac:dyDescent="0.35">
      <c r="B106" s="3">
        <v>2008</v>
      </c>
      <c r="C106" s="3" t="s">
        <v>313</v>
      </c>
      <c r="D106" s="3" t="s">
        <v>34</v>
      </c>
      <c r="E106" s="3" t="s">
        <v>59</v>
      </c>
      <c r="F106" s="22">
        <v>100945</v>
      </c>
      <c r="G106" s="26">
        <v>1018</v>
      </c>
    </row>
    <row r="107" spans="2:7" x14ac:dyDescent="0.35">
      <c r="B107" s="3">
        <v>2008</v>
      </c>
      <c r="C107" s="3" t="s">
        <v>313</v>
      </c>
      <c r="D107" s="3" t="s">
        <v>34</v>
      </c>
      <c r="E107" s="3" t="s">
        <v>74</v>
      </c>
      <c r="F107" s="22">
        <v>34602</v>
      </c>
      <c r="G107" s="26">
        <v>2070</v>
      </c>
    </row>
    <row r="108" spans="2:7" x14ac:dyDescent="0.35">
      <c r="B108" s="3">
        <v>2008</v>
      </c>
      <c r="C108" s="3" t="s">
        <v>313</v>
      </c>
      <c r="D108" s="3" t="s">
        <v>34</v>
      </c>
      <c r="E108" s="3" t="s">
        <v>323</v>
      </c>
      <c r="F108" s="22">
        <v>239344</v>
      </c>
      <c r="G108" s="26">
        <v>11558</v>
      </c>
    </row>
    <row r="109" spans="2:7" x14ac:dyDescent="0.35">
      <c r="B109" s="3">
        <v>2008</v>
      </c>
      <c r="C109" s="3" t="s">
        <v>313</v>
      </c>
      <c r="D109" s="3" t="s">
        <v>34</v>
      </c>
      <c r="E109" s="3" t="s">
        <v>88</v>
      </c>
      <c r="F109" s="22">
        <v>38999</v>
      </c>
      <c r="G109" s="26">
        <v>2070</v>
      </c>
    </row>
    <row r="110" spans="2:7" x14ac:dyDescent="0.35">
      <c r="B110" s="3">
        <v>2008</v>
      </c>
      <c r="C110" s="3" t="s">
        <v>313</v>
      </c>
      <c r="D110" s="3" t="s">
        <v>34</v>
      </c>
      <c r="E110" s="3" t="s">
        <v>511</v>
      </c>
      <c r="F110" s="22">
        <v>262904</v>
      </c>
      <c r="G110" s="26">
        <v>7179</v>
      </c>
    </row>
    <row r="111" spans="2:7" x14ac:dyDescent="0.35">
      <c r="B111" s="3"/>
      <c r="C111" s="3"/>
      <c r="D111" s="3"/>
      <c r="E111" s="3"/>
      <c r="F111" s="22"/>
      <c r="G111" s="26"/>
    </row>
    <row r="112" spans="2:7" x14ac:dyDescent="0.35">
      <c r="B112" s="3">
        <v>2008</v>
      </c>
      <c r="C112" s="3" t="s">
        <v>313</v>
      </c>
      <c r="D112" s="3" t="s">
        <v>36</v>
      </c>
      <c r="E112" s="3" t="s">
        <v>314</v>
      </c>
      <c r="F112" s="22">
        <v>1644</v>
      </c>
      <c r="G112" s="3">
        <v>6</v>
      </c>
    </row>
    <row r="113" spans="2:7" x14ac:dyDescent="0.35">
      <c r="B113" s="3">
        <v>2008</v>
      </c>
      <c r="C113" s="3" t="s">
        <v>313</v>
      </c>
      <c r="D113" s="3" t="s">
        <v>36</v>
      </c>
      <c r="E113" s="3" t="s">
        <v>59</v>
      </c>
      <c r="F113" s="22">
        <v>1644</v>
      </c>
      <c r="G113" s="3">
        <v>6</v>
      </c>
    </row>
    <row r="114" spans="2:7" x14ac:dyDescent="0.35">
      <c r="B114" s="3"/>
      <c r="C114" s="3"/>
      <c r="D114" s="3"/>
      <c r="E114" s="3"/>
      <c r="F114" s="22"/>
      <c r="G114" s="3"/>
    </row>
    <row r="115" spans="2:7" x14ac:dyDescent="0.35">
      <c r="B115" s="3">
        <v>2008</v>
      </c>
      <c r="C115" s="3" t="s">
        <v>313</v>
      </c>
      <c r="D115" s="3" t="s">
        <v>37</v>
      </c>
      <c r="E115" s="3" t="s">
        <v>314</v>
      </c>
      <c r="F115" s="22">
        <v>1400</v>
      </c>
      <c r="G115" s="3">
        <v>15</v>
      </c>
    </row>
    <row r="116" spans="2:7" x14ac:dyDescent="0.35">
      <c r="B116" s="3">
        <v>2008</v>
      </c>
      <c r="C116" s="3" t="s">
        <v>313</v>
      </c>
      <c r="D116" s="3" t="s">
        <v>37</v>
      </c>
      <c r="E116" s="3" t="s">
        <v>98</v>
      </c>
      <c r="F116" s="22">
        <v>1400</v>
      </c>
      <c r="G116" s="3">
        <v>15</v>
      </c>
    </row>
    <row r="117" spans="2:7" x14ac:dyDescent="0.35">
      <c r="B117" s="3"/>
      <c r="C117" s="3"/>
      <c r="D117" s="3"/>
      <c r="E117" s="3"/>
      <c r="F117" s="22"/>
      <c r="G117" s="3"/>
    </row>
    <row r="118" spans="2:7" x14ac:dyDescent="0.35">
      <c r="B118" s="3">
        <v>2008</v>
      </c>
      <c r="C118" s="3" t="s">
        <v>313</v>
      </c>
      <c r="D118" s="3" t="s">
        <v>39</v>
      </c>
      <c r="E118" s="3" t="s">
        <v>314</v>
      </c>
      <c r="F118" s="22">
        <v>30</v>
      </c>
      <c r="G118" s="3">
        <v>0</v>
      </c>
    </row>
    <row r="119" spans="2:7" x14ac:dyDescent="0.35">
      <c r="B119" s="3">
        <v>2008</v>
      </c>
      <c r="C119" s="3" t="s">
        <v>313</v>
      </c>
      <c r="D119" s="3" t="s">
        <v>39</v>
      </c>
      <c r="E119" s="3" t="s">
        <v>511</v>
      </c>
      <c r="F119" s="22">
        <v>30</v>
      </c>
      <c r="G119" s="3">
        <v>0</v>
      </c>
    </row>
    <row r="120" spans="2:7" x14ac:dyDescent="0.35">
      <c r="B120" s="3"/>
      <c r="C120" s="3"/>
      <c r="D120" s="3"/>
      <c r="E120" s="3"/>
      <c r="F120" s="22"/>
      <c r="G120" s="3"/>
    </row>
    <row r="121" spans="2:7" x14ac:dyDescent="0.35">
      <c r="B121" s="3">
        <v>2008</v>
      </c>
      <c r="C121" s="3" t="s">
        <v>313</v>
      </c>
      <c r="D121" s="3" t="s">
        <v>40</v>
      </c>
      <c r="E121" s="3" t="s">
        <v>314</v>
      </c>
      <c r="F121" s="22">
        <v>142142</v>
      </c>
      <c r="G121" s="26">
        <v>18791</v>
      </c>
    </row>
    <row r="122" spans="2:7" x14ac:dyDescent="0.35">
      <c r="B122" s="3">
        <v>2008</v>
      </c>
      <c r="C122" s="3" t="s">
        <v>322</v>
      </c>
      <c r="D122" s="3" t="s">
        <v>40</v>
      </c>
      <c r="E122" s="3" t="s">
        <v>314</v>
      </c>
      <c r="F122" s="22">
        <v>33069</v>
      </c>
      <c r="G122" s="3">
        <v>0</v>
      </c>
    </row>
    <row r="123" spans="2:7" x14ac:dyDescent="0.35">
      <c r="B123" s="3">
        <v>2008</v>
      </c>
      <c r="C123" s="3" t="s">
        <v>313</v>
      </c>
      <c r="D123" s="3" t="s">
        <v>40</v>
      </c>
      <c r="E123" s="3" t="s">
        <v>158</v>
      </c>
      <c r="F123" s="22">
        <v>19910</v>
      </c>
      <c r="G123" s="26">
        <v>1798</v>
      </c>
    </row>
    <row r="124" spans="2:7" x14ac:dyDescent="0.35">
      <c r="B124" s="3">
        <v>2008</v>
      </c>
      <c r="C124" s="3" t="s">
        <v>313</v>
      </c>
      <c r="D124" s="3" t="s">
        <v>40</v>
      </c>
      <c r="E124" s="3" t="s">
        <v>93</v>
      </c>
      <c r="F124" s="22">
        <v>1095</v>
      </c>
      <c r="G124" s="3">
        <v>111</v>
      </c>
    </row>
    <row r="125" spans="2:7" x14ac:dyDescent="0.35">
      <c r="B125" s="3">
        <v>2008</v>
      </c>
      <c r="C125" s="3" t="s">
        <v>313</v>
      </c>
      <c r="D125" s="3" t="s">
        <v>40</v>
      </c>
      <c r="E125" s="3" t="s">
        <v>132</v>
      </c>
      <c r="F125" s="22">
        <v>1402</v>
      </c>
      <c r="G125" s="3">
        <v>141</v>
      </c>
    </row>
    <row r="126" spans="2:7" x14ac:dyDescent="0.35">
      <c r="B126" s="3">
        <v>2008</v>
      </c>
      <c r="C126" s="3" t="s">
        <v>313</v>
      </c>
      <c r="D126" s="3" t="s">
        <v>40</v>
      </c>
      <c r="E126" s="3" t="s">
        <v>511</v>
      </c>
      <c r="F126" s="22">
        <v>119736</v>
      </c>
      <c r="G126" s="26">
        <v>16741</v>
      </c>
    </row>
    <row r="127" spans="2:7" x14ac:dyDescent="0.35">
      <c r="B127" s="3">
        <v>2008</v>
      </c>
      <c r="C127" s="3" t="s">
        <v>322</v>
      </c>
      <c r="D127" s="3" t="s">
        <v>40</v>
      </c>
      <c r="E127" s="3" t="s">
        <v>511</v>
      </c>
      <c r="F127" s="22">
        <v>33069</v>
      </c>
      <c r="G127" s="3">
        <v>0</v>
      </c>
    </row>
    <row r="128" spans="2:7" x14ac:dyDescent="0.35">
      <c r="B128" s="3"/>
      <c r="C128" s="3"/>
      <c r="D128" s="3"/>
      <c r="E128" s="3"/>
      <c r="F128" s="22"/>
      <c r="G128" s="3"/>
    </row>
    <row r="129" spans="2:7" x14ac:dyDescent="0.35">
      <c r="B129" s="3">
        <v>2008</v>
      </c>
      <c r="C129" s="3" t="s">
        <v>313</v>
      </c>
      <c r="D129" s="3" t="s">
        <v>41</v>
      </c>
      <c r="E129" s="3" t="s">
        <v>314</v>
      </c>
      <c r="F129" s="22">
        <v>45574</v>
      </c>
      <c r="G129" s="3">
        <v>476</v>
      </c>
    </row>
    <row r="130" spans="2:7" x14ac:dyDescent="0.35">
      <c r="B130" s="3">
        <v>2008</v>
      </c>
      <c r="C130" s="3" t="s">
        <v>313</v>
      </c>
      <c r="D130" s="3" t="s">
        <v>41</v>
      </c>
      <c r="E130" s="3" t="s">
        <v>23</v>
      </c>
      <c r="F130" s="22">
        <v>30789</v>
      </c>
      <c r="G130" s="3">
        <v>410</v>
      </c>
    </row>
    <row r="131" spans="2:7" x14ac:dyDescent="0.35">
      <c r="B131" s="3">
        <v>2008</v>
      </c>
      <c r="C131" s="3" t="s">
        <v>313</v>
      </c>
      <c r="D131" s="3" t="s">
        <v>41</v>
      </c>
      <c r="E131" s="3" t="s">
        <v>59</v>
      </c>
      <c r="F131" s="22">
        <v>11817</v>
      </c>
      <c r="G131" s="3">
        <v>49</v>
      </c>
    </row>
    <row r="132" spans="2:7" x14ac:dyDescent="0.35">
      <c r="B132" s="3">
        <v>2008</v>
      </c>
      <c r="C132" s="3" t="s">
        <v>313</v>
      </c>
      <c r="D132" s="3" t="s">
        <v>41</v>
      </c>
      <c r="E132" s="3" t="s">
        <v>93</v>
      </c>
      <c r="F132" s="22">
        <v>2968</v>
      </c>
      <c r="G132" s="3">
        <v>18</v>
      </c>
    </row>
    <row r="133" spans="2:7" x14ac:dyDescent="0.35">
      <c r="B133" s="3">
        <v>2008</v>
      </c>
      <c r="C133" s="3" t="s">
        <v>313</v>
      </c>
      <c r="D133" s="3" t="s">
        <v>158</v>
      </c>
      <c r="E133" s="3" t="s">
        <v>314</v>
      </c>
      <c r="F133" s="22">
        <v>2250720</v>
      </c>
      <c r="G133" s="26">
        <v>169677</v>
      </c>
    </row>
    <row r="134" spans="2:7" x14ac:dyDescent="0.35">
      <c r="B134" s="3">
        <v>2008</v>
      </c>
      <c r="C134" s="3" t="s">
        <v>313</v>
      </c>
      <c r="D134" s="3" t="s">
        <v>158</v>
      </c>
      <c r="E134" s="3" t="s">
        <v>323</v>
      </c>
      <c r="F134" s="22">
        <v>2250720</v>
      </c>
      <c r="G134" s="26">
        <v>169677</v>
      </c>
    </row>
    <row r="135" spans="2:7" x14ac:dyDescent="0.35">
      <c r="B135" s="3"/>
      <c r="C135" s="3"/>
      <c r="D135" s="3"/>
      <c r="E135" s="3"/>
      <c r="F135" s="22"/>
      <c r="G135" s="26"/>
    </row>
    <row r="136" spans="2:7" x14ac:dyDescent="0.35">
      <c r="B136" s="3">
        <v>2008</v>
      </c>
      <c r="C136" s="3" t="s">
        <v>313</v>
      </c>
      <c r="D136" s="3" t="s">
        <v>42</v>
      </c>
      <c r="E136" s="3" t="s">
        <v>314</v>
      </c>
      <c r="F136" s="22">
        <v>1598880</v>
      </c>
      <c r="G136" s="26">
        <v>79039</v>
      </c>
    </row>
    <row r="137" spans="2:7" x14ac:dyDescent="0.35">
      <c r="B137" s="3">
        <v>2008</v>
      </c>
      <c r="C137" s="3" t="s">
        <v>313</v>
      </c>
      <c r="D137" s="3" t="s">
        <v>42</v>
      </c>
      <c r="E137" s="3" t="s">
        <v>59</v>
      </c>
      <c r="F137" s="22">
        <v>167283</v>
      </c>
      <c r="G137" s="26">
        <v>8626</v>
      </c>
    </row>
    <row r="138" spans="2:7" x14ac:dyDescent="0.35">
      <c r="B138" s="3">
        <v>2008</v>
      </c>
      <c r="C138" s="3" t="s">
        <v>313</v>
      </c>
      <c r="D138" s="3" t="s">
        <v>42</v>
      </c>
      <c r="E138" s="3" t="s">
        <v>72</v>
      </c>
      <c r="F138" s="22">
        <v>224</v>
      </c>
      <c r="G138" s="3">
        <v>1</v>
      </c>
    </row>
    <row r="139" spans="2:7" x14ac:dyDescent="0.35">
      <c r="B139" s="3">
        <v>2008</v>
      </c>
      <c r="C139" s="3" t="s">
        <v>313</v>
      </c>
      <c r="D139" s="3" t="s">
        <v>42</v>
      </c>
      <c r="E139" s="3" t="s">
        <v>323</v>
      </c>
      <c r="F139" s="22">
        <v>30861</v>
      </c>
      <c r="G139" s="26">
        <v>1277</v>
      </c>
    </row>
    <row r="140" spans="2:7" x14ac:dyDescent="0.35">
      <c r="B140" s="3">
        <v>2008</v>
      </c>
      <c r="C140" s="3" t="s">
        <v>313</v>
      </c>
      <c r="D140" s="3" t="s">
        <v>42</v>
      </c>
      <c r="E140" s="3" t="s">
        <v>88</v>
      </c>
      <c r="F140" s="22">
        <v>237052</v>
      </c>
      <c r="G140" s="26">
        <v>13337</v>
      </c>
    </row>
    <row r="141" spans="2:7" x14ac:dyDescent="0.35">
      <c r="B141" s="3">
        <v>2008</v>
      </c>
      <c r="C141" s="3" t="s">
        <v>313</v>
      </c>
      <c r="D141" s="3" t="s">
        <v>42</v>
      </c>
      <c r="E141" s="3" t="s">
        <v>93</v>
      </c>
      <c r="F141" s="22">
        <v>515606</v>
      </c>
      <c r="G141" s="26">
        <v>25358</v>
      </c>
    </row>
    <row r="142" spans="2:7" x14ac:dyDescent="0.35">
      <c r="B142" s="3">
        <v>2008</v>
      </c>
      <c r="C142" s="3" t="s">
        <v>313</v>
      </c>
      <c r="D142" s="3" t="s">
        <v>42</v>
      </c>
      <c r="E142" s="3" t="s">
        <v>111</v>
      </c>
      <c r="F142" s="22">
        <v>71706</v>
      </c>
      <c r="G142" s="26">
        <v>3105</v>
      </c>
    </row>
    <row r="143" spans="2:7" x14ac:dyDescent="0.35">
      <c r="B143" s="3">
        <v>2008</v>
      </c>
      <c r="C143" s="3" t="s">
        <v>313</v>
      </c>
      <c r="D143" s="3" t="s">
        <v>42</v>
      </c>
      <c r="E143" s="3" t="s">
        <v>119</v>
      </c>
      <c r="F143" s="22">
        <v>402652</v>
      </c>
      <c r="G143" s="26">
        <v>19044</v>
      </c>
    </row>
    <row r="144" spans="2:7" x14ac:dyDescent="0.35">
      <c r="B144" s="3">
        <v>2008</v>
      </c>
      <c r="C144" s="3" t="s">
        <v>313</v>
      </c>
      <c r="D144" s="3" t="s">
        <v>42</v>
      </c>
      <c r="E144" s="3" t="s">
        <v>132</v>
      </c>
      <c r="F144" s="22">
        <v>30012</v>
      </c>
      <c r="G144" s="26">
        <v>1380</v>
      </c>
    </row>
    <row r="145" spans="2:7" x14ac:dyDescent="0.35">
      <c r="B145" s="3">
        <v>2008</v>
      </c>
      <c r="C145" s="3" t="s">
        <v>313</v>
      </c>
      <c r="D145" s="3" t="s">
        <v>42</v>
      </c>
      <c r="E145" s="3" t="s">
        <v>511</v>
      </c>
      <c r="F145" s="22">
        <v>143483</v>
      </c>
      <c r="G145" s="26">
        <v>6912</v>
      </c>
    </row>
    <row r="146" spans="2:7" x14ac:dyDescent="0.35">
      <c r="B146" s="3"/>
      <c r="C146" s="3"/>
      <c r="D146" s="3"/>
      <c r="E146" s="3"/>
      <c r="F146" s="22"/>
      <c r="G146" s="26"/>
    </row>
    <row r="147" spans="2:7" x14ac:dyDescent="0.35">
      <c r="B147" s="3">
        <v>2008</v>
      </c>
      <c r="C147" s="3" t="s">
        <v>313</v>
      </c>
      <c r="D147" s="3" t="s">
        <v>43</v>
      </c>
      <c r="E147" s="3" t="s">
        <v>314</v>
      </c>
      <c r="F147" s="22">
        <v>1334</v>
      </c>
      <c r="G147" s="3">
        <v>56</v>
      </c>
    </row>
    <row r="148" spans="2:7" x14ac:dyDescent="0.35">
      <c r="B148" s="3">
        <v>2008</v>
      </c>
      <c r="C148" s="3" t="s">
        <v>313</v>
      </c>
      <c r="D148" s="3" t="s">
        <v>43</v>
      </c>
      <c r="E148" s="3" t="s">
        <v>511</v>
      </c>
      <c r="F148" s="22">
        <v>1334</v>
      </c>
      <c r="G148" s="3">
        <v>56</v>
      </c>
    </row>
    <row r="149" spans="2:7" x14ac:dyDescent="0.35">
      <c r="B149" s="3"/>
      <c r="C149" s="3"/>
      <c r="D149" s="3"/>
      <c r="E149" s="3"/>
      <c r="F149" s="22"/>
      <c r="G149" s="3"/>
    </row>
    <row r="150" spans="2:7" x14ac:dyDescent="0.35">
      <c r="B150" s="3">
        <v>2008</v>
      </c>
      <c r="C150" s="3" t="s">
        <v>313</v>
      </c>
      <c r="D150" s="3" t="s">
        <v>44</v>
      </c>
      <c r="E150" s="3" t="s">
        <v>314</v>
      </c>
      <c r="F150" s="22">
        <v>1863</v>
      </c>
      <c r="G150" s="3">
        <v>12</v>
      </c>
    </row>
    <row r="151" spans="2:7" x14ac:dyDescent="0.35">
      <c r="B151" s="3">
        <v>2008</v>
      </c>
      <c r="C151" s="3" t="s">
        <v>322</v>
      </c>
      <c r="D151" s="3" t="s">
        <v>44</v>
      </c>
      <c r="E151" s="3" t="s">
        <v>314</v>
      </c>
      <c r="F151" s="22">
        <v>118</v>
      </c>
      <c r="G151" s="3">
        <v>1</v>
      </c>
    </row>
    <row r="152" spans="2:7" x14ac:dyDescent="0.35">
      <c r="B152" s="3">
        <v>2008</v>
      </c>
      <c r="C152" s="3" t="s">
        <v>313</v>
      </c>
      <c r="D152" s="3" t="s">
        <v>44</v>
      </c>
      <c r="E152" s="3" t="s">
        <v>27</v>
      </c>
      <c r="F152" s="22">
        <v>170</v>
      </c>
      <c r="G152" s="3">
        <v>1</v>
      </c>
    </row>
    <row r="153" spans="2:7" x14ac:dyDescent="0.35">
      <c r="B153" s="3">
        <v>2008</v>
      </c>
      <c r="C153" s="3" t="s">
        <v>322</v>
      </c>
      <c r="D153" s="3" t="s">
        <v>44</v>
      </c>
      <c r="E153" s="3" t="s">
        <v>32</v>
      </c>
      <c r="F153" s="22">
        <v>118</v>
      </c>
      <c r="G153" s="3">
        <v>1</v>
      </c>
    </row>
    <row r="154" spans="2:7" x14ac:dyDescent="0.35">
      <c r="B154" s="3">
        <v>2008</v>
      </c>
      <c r="C154" s="3" t="s">
        <v>313</v>
      </c>
      <c r="D154" s="3" t="s">
        <v>44</v>
      </c>
      <c r="E154" s="3" t="s">
        <v>46</v>
      </c>
      <c r="F154" s="22">
        <v>185</v>
      </c>
      <c r="G154" s="3">
        <v>4</v>
      </c>
    </row>
    <row r="155" spans="2:7" x14ac:dyDescent="0.35">
      <c r="B155" s="3">
        <v>2008</v>
      </c>
      <c r="C155" s="3" t="s">
        <v>313</v>
      </c>
      <c r="D155" s="3" t="s">
        <v>44</v>
      </c>
      <c r="E155" s="3" t="s">
        <v>93</v>
      </c>
      <c r="F155" s="22">
        <v>1508</v>
      </c>
      <c r="G155" s="3">
        <v>7</v>
      </c>
    </row>
    <row r="156" spans="2:7" x14ac:dyDescent="0.35">
      <c r="B156" s="3"/>
      <c r="C156" s="3"/>
      <c r="D156" s="3"/>
      <c r="E156" s="3"/>
      <c r="F156" s="22"/>
      <c r="G156" s="3"/>
    </row>
    <row r="157" spans="2:7" x14ac:dyDescent="0.35">
      <c r="B157" s="3">
        <v>2008</v>
      </c>
      <c r="C157" s="3" t="s">
        <v>313</v>
      </c>
      <c r="D157" s="3" t="s">
        <v>45</v>
      </c>
      <c r="E157" s="3" t="s">
        <v>314</v>
      </c>
      <c r="F157" s="22">
        <v>62</v>
      </c>
      <c r="G157" s="3">
        <v>1</v>
      </c>
    </row>
    <row r="158" spans="2:7" x14ac:dyDescent="0.35">
      <c r="B158" s="3">
        <v>2008</v>
      </c>
      <c r="C158" s="3" t="s">
        <v>313</v>
      </c>
      <c r="D158" s="3" t="s">
        <v>45</v>
      </c>
      <c r="E158" s="3" t="s">
        <v>59</v>
      </c>
      <c r="F158" s="22">
        <v>62</v>
      </c>
      <c r="G158" s="3">
        <v>1</v>
      </c>
    </row>
    <row r="159" spans="2:7" x14ac:dyDescent="0.35">
      <c r="B159" s="3"/>
      <c r="C159" s="3"/>
      <c r="D159" s="3"/>
      <c r="E159" s="3"/>
      <c r="F159" s="22"/>
      <c r="G159" s="3"/>
    </row>
    <row r="160" spans="2:7" x14ac:dyDescent="0.35">
      <c r="B160" s="3">
        <v>2008</v>
      </c>
      <c r="C160" s="3" t="s">
        <v>313</v>
      </c>
      <c r="D160" s="3" t="s">
        <v>46</v>
      </c>
      <c r="E160" s="3" t="s">
        <v>314</v>
      </c>
      <c r="F160" s="22">
        <v>37728</v>
      </c>
      <c r="G160" s="26">
        <v>3565</v>
      </c>
    </row>
    <row r="161" spans="2:7" x14ac:dyDescent="0.35">
      <c r="B161" s="3">
        <v>2008</v>
      </c>
      <c r="C161" s="3" t="s">
        <v>322</v>
      </c>
      <c r="D161" s="3" t="s">
        <v>46</v>
      </c>
      <c r="E161" s="3" t="s">
        <v>314</v>
      </c>
      <c r="F161" s="22">
        <v>369557</v>
      </c>
      <c r="G161" s="26">
        <v>6283</v>
      </c>
    </row>
    <row r="162" spans="2:7" x14ac:dyDescent="0.35">
      <c r="B162" s="3">
        <v>2008</v>
      </c>
      <c r="C162" s="3" t="s">
        <v>322</v>
      </c>
      <c r="D162" s="3" t="s">
        <v>46</v>
      </c>
      <c r="E162" s="3" t="s">
        <v>36</v>
      </c>
      <c r="F162" s="22">
        <v>361</v>
      </c>
      <c r="G162" s="3">
        <v>6</v>
      </c>
    </row>
    <row r="163" spans="2:7" x14ac:dyDescent="0.35">
      <c r="B163" s="3">
        <v>2008</v>
      </c>
      <c r="C163" s="3" t="s">
        <v>322</v>
      </c>
      <c r="D163" s="3" t="s">
        <v>46</v>
      </c>
      <c r="E163" s="3" t="s">
        <v>44</v>
      </c>
      <c r="F163" s="22">
        <v>182</v>
      </c>
      <c r="G163" s="3">
        <v>4</v>
      </c>
    </row>
    <row r="164" spans="2:7" x14ac:dyDescent="0.35">
      <c r="B164" s="3">
        <v>2008</v>
      </c>
      <c r="C164" s="3" t="s">
        <v>322</v>
      </c>
      <c r="D164" s="3" t="s">
        <v>46</v>
      </c>
      <c r="E164" s="3" t="s">
        <v>47</v>
      </c>
      <c r="F164" s="22">
        <v>43</v>
      </c>
      <c r="G164" s="3">
        <v>1</v>
      </c>
    </row>
    <row r="165" spans="2:7" x14ac:dyDescent="0.35">
      <c r="B165" s="3">
        <v>2008</v>
      </c>
      <c r="C165" s="3" t="s">
        <v>313</v>
      </c>
      <c r="D165" s="3" t="s">
        <v>46</v>
      </c>
      <c r="E165" s="3" t="s">
        <v>59</v>
      </c>
      <c r="F165" s="22">
        <v>136</v>
      </c>
      <c r="G165" s="3">
        <v>7</v>
      </c>
    </row>
    <row r="166" spans="2:7" x14ac:dyDescent="0.35">
      <c r="B166" s="3">
        <v>2008</v>
      </c>
      <c r="C166" s="3" t="s">
        <v>322</v>
      </c>
      <c r="D166" s="3" t="s">
        <v>46</v>
      </c>
      <c r="E166" s="3" t="s">
        <v>59</v>
      </c>
      <c r="F166" s="22">
        <v>4125</v>
      </c>
      <c r="G166" s="3">
        <v>119</v>
      </c>
    </row>
    <row r="167" spans="2:7" x14ac:dyDescent="0.35">
      <c r="B167" s="3">
        <v>2008</v>
      </c>
      <c r="C167" s="3" t="s">
        <v>322</v>
      </c>
      <c r="D167" s="3" t="s">
        <v>46</v>
      </c>
      <c r="E167" s="3" t="s">
        <v>61</v>
      </c>
      <c r="F167" s="22">
        <v>2627</v>
      </c>
      <c r="G167" s="3">
        <v>55</v>
      </c>
    </row>
    <row r="168" spans="2:7" x14ac:dyDescent="0.35">
      <c r="B168" s="3">
        <v>2008</v>
      </c>
      <c r="C168" s="3" t="s">
        <v>313</v>
      </c>
      <c r="D168" s="3" t="s">
        <v>46</v>
      </c>
      <c r="E168" s="3" t="s">
        <v>66</v>
      </c>
      <c r="F168" s="22">
        <v>6409</v>
      </c>
      <c r="G168" s="3">
        <v>600</v>
      </c>
    </row>
    <row r="169" spans="2:7" x14ac:dyDescent="0.35">
      <c r="B169" s="3">
        <v>2008</v>
      </c>
      <c r="C169" s="3" t="s">
        <v>322</v>
      </c>
      <c r="D169" s="3" t="s">
        <v>46</v>
      </c>
      <c r="E169" s="3" t="s">
        <v>66</v>
      </c>
      <c r="F169" s="22">
        <v>35816</v>
      </c>
      <c r="G169" s="26">
        <v>1271</v>
      </c>
    </row>
    <row r="170" spans="2:7" x14ac:dyDescent="0.35">
      <c r="B170" s="3">
        <v>2008</v>
      </c>
      <c r="C170" s="3" t="s">
        <v>322</v>
      </c>
      <c r="D170" s="3" t="s">
        <v>46</v>
      </c>
      <c r="E170" s="3" t="s">
        <v>79</v>
      </c>
      <c r="F170" s="22">
        <v>131</v>
      </c>
      <c r="G170" s="3">
        <v>2</v>
      </c>
    </row>
    <row r="171" spans="2:7" x14ac:dyDescent="0.35">
      <c r="B171" s="3">
        <v>2008</v>
      </c>
      <c r="C171" s="3" t="s">
        <v>322</v>
      </c>
      <c r="D171" s="3" t="s">
        <v>46</v>
      </c>
      <c r="E171" s="3" t="s">
        <v>107</v>
      </c>
      <c r="F171" s="22">
        <v>529</v>
      </c>
      <c r="G171" s="3">
        <v>15</v>
      </c>
    </row>
    <row r="172" spans="2:7" x14ac:dyDescent="0.35">
      <c r="B172" s="3">
        <v>2008</v>
      </c>
      <c r="C172" s="3" t="s">
        <v>322</v>
      </c>
      <c r="D172" s="3" t="s">
        <v>46</v>
      </c>
      <c r="E172" s="3" t="s">
        <v>108</v>
      </c>
      <c r="F172" s="22">
        <v>254</v>
      </c>
      <c r="G172" s="3">
        <v>6</v>
      </c>
    </row>
    <row r="173" spans="2:7" x14ac:dyDescent="0.35">
      <c r="B173" s="3">
        <v>2008</v>
      </c>
      <c r="C173" s="3" t="s">
        <v>322</v>
      </c>
      <c r="D173" s="3" t="s">
        <v>46</v>
      </c>
      <c r="E173" s="3" t="s">
        <v>111</v>
      </c>
      <c r="F173" s="22">
        <v>1704</v>
      </c>
      <c r="G173" s="3">
        <v>7</v>
      </c>
    </row>
    <row r="174" spans="2:7" x14ac:dyDescent="0.35">
      <c r="B174" s="3">
        <v>2008</v>
      </c>
      <c r="C174" s="3" t="s">
        <v>322</v>
      </c>
      <c r="D174" s="3" t="s">
        <v>46</v>
      </c>
      <c r="E174" s="3" t="s">
        <v>113</v>
      </c>
      <c r="F174" s="22">
        <v>26306</v>
      </c>
      <c r="G174" s="26">
        <v>1000</v>
      </c>
    </row>
    <row r="175" spans="2:7" x14ac:dyDescent="0.35">
      <c r="B175" s="3">
        <v>2008</v>
      </c>
      <c r="C175" s="3" t="s">
        <v>313</v>
      </c>
      <c r="D175" s="3" t="s">
        <v>46</v>
      </c>
      <c r="E175" s="3" t="s">
        <v>116</v>
      </c>
      <c r="F175" s="22">
        <v>29666</v>
      </c>
      <c r="G175" s="26">
        <v>2950</v>
      </c>
    </row>
    <row r="176" spans="2:7" x14ac:dyDescent="0.35">
      <c r="B176" s="3">
        <v>2008</v>
      </c>
      <c r="C176" s="3" t="s">
        <v>322</v>
      </c>
      <c r="D176" s="3" t="s">
        <v>46</v>
      </c>
      <c r="E176" s="3" t="s">
        <v>116</v>
      </c>
      <c r="F176" s="22">
        <v>43112</v>
      </c>
      <c r="G176" s="26">
        <v>1597</v>
      </c>
    </row>
    <row r="177" spans="2:7" x14ac:dyDescent="0.35">
      <c r="B177" s="3">
        <v>2008</v>
      </c>
      <c r="C177" s="3" t="s">
        <v>322</v>
      </c>
      <c r="D177" s="3" t="s">
        <v>46</v>
      </c>
      <c r="E177" s="3" t="s">
        <v>122</v>
      </c>
      <c r="F177" s="22">
        <v>254367</v>
      </c>
      <c r="G177" s="26">
        <v>2200</v>
      </c>
    </row>
    <row r="178" spans="2:7" x14ac:dyDescent="0.35">
      <c r="B178" s="3">
        <v>2008</v>
      </c>
      <c r="C178" s="3" t="s">
        <v>313</v>
      </c>
      <c r="D178" s="3" t="s">
        <v>46</v>
      </c>
      <c r="E178" s="3" t="s">
        <v>123</v>
      </c>
      <c r="F178" s="22">
        <v>266</v>
      </c>
      <c r="G178" s="3">
        <v>2</v>
      </c>
    </row>
    <row r="179" spans="2:7" x14ac:dyDescent="0.35">
      <c r="B179" s="3">
        <v>2008</v>
      </c>
      <c r="C179" s="3" t="s">
        <v>313</v>
      </c>
      <c r="D179" s="3" t="s">
        <v>46</v>
      </c>
      <c r="E179" s="3" t="s">
        <v>132</v>
      </c>
      <c r="F179" s="22">
        <v>20</v>
      </c>
      <c r="G179" s="3">
        <v>1</v>
      </c>
    </row>
    <row r="180" spans="2:7" x14ac:dyDescent="0.35">
      <c r="B180" s="3">
        <v>2008</v>
      </c>
      <c r="C180" s="3" t="s">
        <v>313</v>
      </c>
      <c r="D180" s="3" t="s">
        <v>46</v>
      </c>
      <c r="E180" s="3" t="s">
        <v>511</v>
      </c>
      <c r="F180" s="22">
        <v>1231</v>
      </c>
      <c r="G180" s="3">
        <v>5</v>
      </c>
    </row>
    <row r="181" spans="2:7" x14ac:dyDescent="0.35">
      <c r="B181" s="3"/>
      <c r="C181" s="3"/>
      <c r="D181" s="3"/>
      <c r="E181" s="3"/>
      <c r="F181" s="22"/>
      <c r="G181" s="3"/>
    </row>
    <row r="182" spans="2:7" x14ac:dyDescent="0.35">
      <c r="B182" s="3">
        <v>2008</v>
      </c>
      <c r="C182" s="3" t="s">
        <v>313</v>
      </c>
      <c r="D182" s="3" t="s">
        <v>47</v>
      </c>
      <c r="E182" s="3" t="s">
        <v>314</v>
      </c>
      <c r="F182" s="22">
        <v>14964</v>
      </c>
      <c r="G182" s="3">
        <v>375</v>
      </c>
    </row>
    <row r="183" spans="2:7" x14ac:dyDescent="0.35">
      <c r="B183" s="3">
        <v>2008</v>
      </c>
      <c r="C183" s="3" t="s">
        <v>322</v>
      </c>
      <c r="D183" s="3" t="s">
        <v>47</v>
      </c>
      <c r="E183" s="3" t="s">
        <v>314</v>
      </c>
      <c r="F183" s="22">
        <v>117</v>
      </c>
      <c r="G183" s="3">
        <v>3</v>
      </c>
    </row>
    <row r="184" spans="2:7" x14ac:dyDescent="0.35">
      <c r="B184" s="3">
        <v>2008</v>
      </c>
      <c r="C184" s="3" t="s">
        <v>313</v>
      </c>
      <c r="D184" s="3" t="s">
        <v>47</v>
      </c>
      <c r="E184" s="3" t="s">
        <v>30</v>
      </c>
      <c r="F184" s="22">
        <v>8</v>
      </c>
      <c r="G184" s="3">
        <v>4</v>
      </c>
    </row>
    <row r="185" spans="2:7" x14ac:dyDescent="0.35">
      <c r="B185" s="3">
        <v>2008</v>
      </c>
      <c r="C185" s="3" t="s">
        <v>313</v>
      </c>
      <c r="D185" s="3" t="s">
        <v>47</v>
      </c>
      <c r="E185" s="3" t="s">
        <v>59</v>
      </c>
      <c r="F185" s="22">
        <v>5511</v>
      </c>
      <c r="G185" s="3">
        <v>178</v>
      </c>
    </row>
    <row r="186" spans="2:7" x14ac:dyDescent="0.35">
      <c r="B186" s="3">
        <v>2008</v>
      </c>
      <c r="C186" s="3" t="s">
        <v>322</v>
      </c>
      <c r="D186" s="3" t="s">
        <v>47</v>
      </c>
      <c r="E186" s="3" t="s">
        <v>59</v>
      </c>
      <c r="F186" s="22">
        <v>46</v>
      </c>
      <c r="G186" s="3">
        <v>1</v>
      </c>
    </row>
    <row r="187" spans="2:7" x14ac:dyDescent="0.35">
      <c r="B187" s="3">
        <v>2008</v>
      </c>
      <c r="C187" s="3" t="s">
        <v>313</v>
      </c>
      <c r="D187" s="3" t="s">
        <v>47</v>
      </c>
      <c r="E187" s="3" t="s">
        <v>93</v>
      </c>
      <c r="F187" s="22">
        <v>4707</v>
      </c>
      <c r="G187" s="3">
        <v>115</v>
      </c>
    </row>
    <row r="188" spans="2:7" x14ac:dyDescent="0.35">
      <c r="B188" s="3">
        <v>2008</v>
      </c>
      <c r="C188" s="3" t="s">
        <v>313</v>
      </c>
      <c r="D188" s="3" t="s">
        <v>47</v>
      </c>
      <c r="E188" s="3" t="s">
        <v>122</v>
      </c>
      <c r="F188" s="22">
        <v>4208</v>
      </c>
      <c r="G188" s="3">
        <v>72</v>
      </c>
    </row>
    <row r="189" spans="2:7" x14ac:dyDescent="0.35">
      <c r="B189" s="3">
        <v>2008</v>
      </c>
      <c r="C189" s="3" t="s">
        <v>322</v>
      </c>
      <c r="D189" s="3" t="s">
        <v>47</v>
      </c>
      <c r="E189" s="3" t="s">
        <v>122</v>
      </c>
      <c r="F189" s="22">
        <v>71</v>
      </c>
      <c r="G189" s="3">
        <v>2</v>
      </c>
    </row>
    <row r="190" spans="2:7" x14ac:dyDescent="0.35">
      <c r="B190" s="3">
        <v>2008</v>
      </c>
      <c r="C190" s="3" t="s">
        <v>313</v>
      </c>
      <c r="D190" s="3" t="s">
        <v>47</v>
      </c>
      <c r="E190" s="3" t="s">
        <v>511</v>
      </c>
      <c r="F190" s="22">
        <v>529</v>
      </c>
      <c r="G190" s="3">
        <v>6</v>
      </c>
    </row>
    <row r="191" spans="2:7" x14ac:dyDescent="0.35">
      <c r="B191" s="3"/>
      <c r="C191" s="3"/>
      <c r="D191" s="3"/>
      <c r="E191" s="3"/>
      <c r="F191" s="22"/>
      <c r="G191" s="3"/>
    </row>
    <row r="192" spans="2:7" x14ac:dyDescent="0.35">
      <c r="B192" s="3">
        <v>2008</v>
      </c>
      <c r="C192" s="3" t="s">
        <v>313</v>
      </c>
      <c r="D192" s="3" t="s">
        <v>48</v>
      </c>
      <c r="E192" s="3" t="s">
        <v>314</v>
      </c>
      <c r="F192" s="22">
        <v>22</v>
      </c>
      <c r="G192" s="3">
        <v>0</v>
      </c>
    </row>
    <row r="193" spans="2:7" x14ac:dyDescent="0.35">
      <c r="B193" s="3">
        <v>2008</v>
      </c>
      <c r="C193" s="3" t="s">
        <v>313</v>
      </c>
      <c r="D193" s="3" t="s">
        <v>48</v>
      </c>
      <c r="E193" s="3" t="s">
        <v>511</v>
      </c>
      <c r="F193" s="22">
        <v>22</v>
      </c>
      <c r="G193" s="3">
        <v>0</v>
      </c>
    </row>
    <row r="194" spans="2:7" x14ac:dyDescent="0.35">
      <c r="B194" s="3"/>
      <c r="C194" s="3"/>
      <c r="D194" s="3"/>
      <c r="E194" s="3"/>
      <c r="F194" s="22"/>
      <c r="G194" s="3"/>
    </row>
    <row r="195" spans="2:7" x14ac:dyDescent="0.35">
      <c r="B195" s="3">
        <v>2008</v>
      </c>
      <c r="C195" s="3" t="s">
        <v>313</v>
      </c>
      <c r="D195" s="3" t="s">
        <v>49</v>
      </c>
      <c r="E195" s="3" t="s">
        <v>314</v>
      </c>
      <c r="F195" s="22">
        <v>278910</v>
      </c>
      <c r="G195" s="26">
        <v>13613</v>
      </c>
    </row>
    <row r="196" spans="2:7" x14ac:dyDescent="0.35">
      <c r="B196" s="3">
        <v>2008</v>
      </c>
      <c r="C196" s="3" t="s">
        <v>313</v>
      </c>
      <c r="D196" s="3" t="s">
        <v>49</v>
      </c>
      <c r="E196" s="3" t="s">
        <v>30</v>
      </c>
      <c r="F196" s="22">
        <v>108732</v>
      </c>
      <c r="G196" s="26">
        <v>5684</v>
      </c>
    </row>
    <row r="197" spans="2:7" x14ac:dyDescent="0.35">
      <c r="B197" s="3">
        <v>2008</v>
      </c>
      <c r="C197" s="3" t="s">
        <v>313</v>
      </c>
      <c r="D197" s="3" t="s">
        <v>49</v>
      </c>
      <c r="E197" s="3" t="s">
        <v>59</v>
      </c>
      <c r="F197" s="22">
        <v>34971</v>
      </c>
      <c r="G197" s="26">
        <v>1656</v>
      </c>
    </row>
    <row r="198" spans="2:7" x14ac:dyDescent="0.35">
      <c r="B198" s="3">
        <v>2008</v>
      </c>
      <c r="C198" s="3" t="s">
        <v>313</v>
      </c>
      <c r="D198" s="3" t="s">
        <v>49</v>
      </c>
      <c r="E198" s="3" t="s">
        <v>88</v>
      </c>
      <c r="F198" s="22">
        <v>3853</v>
      </c>
      <c r="G198" s="3">
        <v>123</v>
      </c>
    </row>
    <row r="199" spans="2:7" x14ac:dyDescent="0.35">
      <c r="B199" s="3">
        <v>2008</v>
      </c>
      <c r="C199" s="3" t="s">
        <v>313</v>
      </c>
      <c r="D199" s="3" t="s">
        <v>49</v>
      </c>
      <c r="E199" s="3" t="s">
        <v>93</v>
      </c>
      <c r="F199" s="22">
        <v>35684</v>
      </c>
      <c r="G199" s="26">
        <v>1764</v>
      </c>
    </row>
    <row r="200" spans="2:7" x14ac:dyDescent="0.35">
      <c r="B200" s="3">
        <v>2008</v>
      </c>
      <c r="C200" s="3" t="s">
        <v>313</v>
      </c>
      <c r="D200" s="3" t="s">
        <v>49</v>
      </c>
      <c r="E200" s="3" t="s">
        <v>119</v>
      </c>
      <c r="F200" s="22">
        <v>95670</v>
      </c>
      <c r="G200" s="26">
        <v>4386</v>
      </c>
    </row>
    <row r="201" spans="2:7" x14ac:dyDescent="0.35">
      <c r="B201" s="3"/>
      <c r="C201" s="3"/>
      <c r="D201" s="3"/>
      <c r="E201" s="3"/>
      <c r="F201" s="22"/>
      <c r="G201" s="26"/>
    </row>
    <row r="202" spans="2:7" x14ac:dyDescent="0.35">
      <c r="B202" s="3">
        <v>2008</v>
      </c>
      <c r="C202" s="3" t="s">
        <v>313</v>
      </c>
      <c r="D202" s="3" t="s">
        <v>50</v>
      </c>
      <c r="E202" s="3" t="s">
        <v>314</v>
      </c>
      <c r="F202" s="22">
        <v>107350</v>
      </c>
      <c r="G202" s="26">
        <v>7535</v>
      </c>
    </row>
    <row r="203" spans="2:7" x14ac:dyDescent="0.35">
      <c r="B203" s="3">
        <v>2008</v>
      </c>
      <c r="C203" s="3" t="s">
        <v>313</v>
      </c>
      <c r="D203" s="3" t="s">
        <v>50</v>
      </c>
      <c r="E203" s="3" t="s">
        <v>93</v>
      </c>
      <c r="F203" s="22">
        <v>14627</v>
      </c>
      <c r="G203" s="26">
        <v>4020</v>
      </c>
    </row>
    <row r="204" spans="2:7" x14ac:dyDescent="0.35">
      <c r="B204" s="3">
        <v>2008</v>
      </c>
      <c r="C204" s="3" t="s">
        <v>313</v>
      </c>
      <c r="D204" s="3" t="s">
        <v>50</v>
      </c>
      <c r="E204" s="3" t="s">
        <v>119</v>
      </c>
      <c r="F204" s="22">
        <v>92723</v>
      </c>
      <c r="G204" s="26">
        <v>3515</v>
      </c>
    </row>
    <row r="205" spans="2:7" x14ac:dyDescent="0.35">
      <c r="B205" s="3"/>
      <c r="C205" s="3"/>
      <c r="D205" s="3"/>
      <c r="E205" s="3"/>
      <c r="F205" s="22"/>
      <c r="G205" s="26"/>
    </row>
    <row r="206" spans="2:7" x14ac:dyDescent="0.35">
      <c r="B206" s="3">
        <v>2008</v>
      </c>
      <c r="C206" s="3" t="s">
        <v>313</v>
      </c>
      <c r="D206" s="3" t="s">
        <v>51</v>
      </c>
      <c r="E206" s="3" t="s">
        <v>314</v>
      </c>
      <c r="F206" s="22">
        <v>21811</v>
      </c>
      <c r="G206" s="26">
        <v>1313</v>
      </c>
    </row>
    <row r="207" spans="2:7" x14ac:dyDescent="0.35">
      <c r="B207" s="3">
        <v>2008</v>
      </c>
      <c r="C207" s="3" t="s">
        <v>313</v>
      </c>
      <c r="D207" s="3" t="s">
        <v>51</v>
      </c>
      <c r="E207" s="3" t="s">
        <v>62</v>
      </c>
      <c r="F207" s="22">
        <v>52</v>
      </c>
      <c r="G207" s="3">
        <v>66</v>
      </c>
    </row>
    <row r="208" spans="2:7" x14ac:dyDescent="0.35">
      <c r="B208" s="3">
        <v>2008</v>
      </c>
      <c r="C208" s="3" t="s">
        <v>313</v>
      </c>
      <c r="D208" s="3" t="s">
        <v>51</v>
      </c>
      <c r="E208" s="3" t="s">
        <v>88</v>
      </c>
      <c r="F208" s="22">
        <v>21759</v>
      </c>
      <c r="G208" s="26">
        <v>1247</v>
      </c>
    </row>
    <row r="209" spans="2:7" x14ac:dyDescent="0.35">
      <c r="B209" s="3"/>
      <c r="C209" s="3"/>
      <c r="D209" s="3"/>
      <c r="E209" s="3"/>
      <c r="F209" s="22"/>
      <c r="G209" s="26"/>
    </row>
    <row r="210" spans="2:7" x14ac:dyDescent="0.35">
      <c r="B210" s="3">
        <v>2008</v>
      </c>
      <c r="C210" s="3" t="s">
        <v>313</v>
      </c>
      <c r="D210" s="3" t="s">
        <v>52</v>
      </c>
      <c r="E210" s="3" t="s">
        <v>314</v>
      </c>
      <c r="F210" s="22">
        <v>256</v>
      </c>
      <c r="G210" s="3">
        <v>1</v>
      </c>
    </row>
    <row r="211" spans="2:7" x14ac:dyDescent="0.35">
      <c r="B211" s="3">
        <v>2008</v>
      </c>
      <c r="C211" s="3" t="s">
        <v>313</v>
      </c>
      <c r="D211" s="3" t="s">
        <v>52</v>
      </c>
      <c r="E211" s="3" t="s">
        <v>59</v>
      </c>
      <c r="F211" s="22">
        <v>99</v>
      </c>
      <c r="G211" s="3">
        <v>0</v>
      </c>
    </row>
    <row r="212" spans="2:7" x14ac:dyDescent="0.35">
      <c r="B212" s="3">
        <v>2008</v>
      </c>
      <c r="C212" s="3" t="s">
        <v>313</v>
      </c>
      <c r="D212" s="3" t="s">
        <v>52</v>
      </c>
      <c r="E212" s="3" t="s">
        <v>122</v>
      </c>
      <c r="F212" s="22">
        <v>73</v>
      </c>
      <c r="G212" s="3">
        <v>1</v>
      </c>
    </row>
    <row r="213" spans="2:7" x14ac:dyDescent="0.35">
      <c r="B213" s="3">
        <v>2008</v>
      </c>
      <c r="C213" s="3" t="s">
        <v>313</v>
      </c>
      <c r="D213" s="3" t="s">
        <v>52</v>
      </c>
      <c r="E213" s="3" t="s">
        <v>511</v>
      </c>
      <c r="F213" s="22">
        <v>84</v>
      </c>
      <c r="G213" s="3">
        <v>0</v>
      </c>
    </row>
    <row r="214" spans="2:7" x14ac:dyDescent="0.35">
      <c r="B214" s="3"/>
      <c r="C214" s="3"/>
      <c r="D214" s="3"/>
      <c r="E214" s="3"/>
      <c r="F214" s="22"/>
      <c r="G214" s="3"/>
    </row>
    <row r="215" spans="2:7" x14ac:dyDescent="0.35">
      <c r="B215" s="3">
        <v>2008</v>
      </c>
      <c r="C215" s="3" t="s">
        <v>313</v>
      </c>
      <c r="D215" s="3" t="s">
        <v>53</v>
      </c>
      <c r="E215" s="3" t="s">
        <v>314</v>
      </c>
      <c r="F215" s="22">
        <v>1545</v>
      </c>
      <c r="G215" s="3">
        <v>197</v>
      </c>
    </row>
    <row r="216" spans="2:7" x14ac:dyDescent="0.35">
      <c r="B216" s="3">
        <v>2008</v>
      </c>
      <c r="C216" s="3" t="s">
        <v>313</v>
      </c>
      <c r="D216" s="3" t="s">
        <v>53</v>
      </c>
      <c r="E216" s="3" t="s">
        <v>59</v>
      </c>
      <c r="F216" s="22">
        <v>146</v>
      </c>
      <c r="G216" s="3">
        <v>49</v>
      </c>
    </row>
    <row r="217" spans="2:7" x14ac:dyDescent="0.35">
      <c r="B217" s="3">
        <v>2008</v>
      </c>
      <c r="C217" s="3" t="s">
        <v>313</v>
      </c>
      <c r="D217" s="3" t="s">
        <v>53</v>
      </c>
      <c r="E217" s="3" t="s">
        <v>72</v>
      </c>
      <c r="F217" s="22">
        <v>89</v>
      </c>
      <c r="G217" s="3">
        <v>54</v>
      </c>
    </row>
    <row r="218" spans="2:7" x14ac:dyDescent="0.35">
      <c r="B218" s="3">
        <v>2008</v>
      </c>
      <c r="C218" s="3" t="s">
        <v>313</v>
      </c>
      <c r="D218" s="3" t="s">
        <v>53</v>
      </c>
      <c r="E218" s="3" t="s">
        <v>68</v>
      </c>
      <c r="F218" s="22">
        <v>874</v>
      </c>
      <c r="G218" s="3">
        <v>84</v>
      </c>
    </row>
    <row r="219" spans="2:7" x14ac:dyDescent="0.35">
      <c r="B219" s="3">
        <v>2008</v>
      </c>
      <c r="C219" s="3" t="s">
        <v>313</v>
      </c>
      <c r="D219" s="3" t="s">
        <v>53</v>
      </c>
      <c r="E219" s="3" t="s">
        <v>122</v>
      </c>
      <c r="F219" s="22">
        <v>358</v>
      </c>
      <c r="G219" s="3">
        <v>9</v>
      </c>
    </row>
    <row r="220" spans="2:7" x14ac:dyDescent="0.35">
      <c r="B220" s="3">
        <v>2008</v>
      </c>
      <c r="C220" s="3" t="s">
        <v>313</v>
      </c>
      <c r="D220" s="3" t="s">
        <v>53</v>
      </c>
      <c r="E220" s="3" t="s">
        <v>132</v>
      </c>
      <c r="F220" s="22">
        <v>77</v>
      </c>
      <c r="G220" s="3">
        <v>1</v>
      </c>
    </row>
    <row r="221" spans="2:7" x14ac:dyDescent="0.35">
      <c r="B221" s="3"/>
      <c r="C221" s="3"/>
      <c r="D221" s="3"/>
      <c r="E221" s="3"/>
      <c r="F221" s="22"/>
      <c r="G221" s="3"/>
    </row>
    <row r="222" spans="2:7" x14ac:dyDescent="0.35">
      <c r="B222" s="3">
        <v>2008</v>
      </c>
      <c r="C222" s="3" t="s">
        <v>313</v>
      </c>
      <c r="D222" s="3" t="s">
        <v>54</v>
      </c>
      <c r="E222" s="3" t="s">
        <v>314</v>
      </c>
      <c r="F222" s="22">
        <v>2324</v>
      </c>
      <c r="G222" s="3">
        <v>45</v>
      </c>
    </row>
    <row r="223" spans="2:7" x14ac:dyDescent="0.35">
      <c r="B223" s="3">
        <v>2008</v>
      </c>
      <c r="C223" s="3" t="s">
        <v>313</v>
      </c>
      <c r="D223" s="3" t="s">
        <v>54</v>
      </c>
      <c r="E223" s="3" t="s">
        <v>95</v>
      </c>
      <c r="F223" s="22">
        <v>2324</v>
      </c>
      <c r="G223" s="3">
        <v>45</v>
      </c>
    </row>
    <row r="224" spans="2:7" x14ac:dyDescent="0.35">
      <c r="B224" s="3"/>
      <c r="C224" s="3"/>
      <c r="D224" s="3"/>
      <c r="E224" s="3"/>
      <c r="F224" s="22"/>
      <c r="G224" s="3"/>
    </row>
    <row r="225" spans="2:7" x14ac:dyDescent="0.35">
      <c r="B225" s="3">
        <v>2008</v>
      </c>
      <c r="C225" s="3" t="s">
        <v>313</v>
      </c>
      <c r="D225" s="3" t="s">
        <v>55</v>
      </c>
      <c r="E225" s="3" t="s">
        <v>314</v>
      </c>
      <c r="F225" s="22">
        <v>11760</v>
      </c>
      <c r="G225" s="3">
        <v>209</v>
      </c>
    </row>
    <row r="226" spans="2:7" x14ac:dyDescent="0.35">
      <c r="B226" s="3">
        <v>2008</v>
      </c>
      <c r="C226" s="3" t="s">
        <v>322</v>
      </c>
      <c r="D226" s="3" t="s">
        <v>55</v>
      </c>
      <c r="E226" s="3" t="s">
        <v>314</v>
      </c>
      <c r="F226" s="22">
        <v>417054</v>
      </c>
      <c r="G226" s="26">
        <v>35193</v>
      </c>
    </row>
    <row r="227" spans="2:7" x14ac:dyDescent="0.35">
      <c r="B227" s="3">
        <v>2008</v>
      </c>
      <c r="C227" s="3" t="s">
        <v>313</v>
      </c>
      <c r="D227" s="3" t="s">
        <v>55</v>
      </c>
      <c r="E227" s="3" t="s">
        <v>30</v>
      </c>
      <c r="F227" s="22">
        <v>1126</v>
      </c>
      <c r="G227" s="3">
        <v>12</v>
      </c>
    </row>
    <row r="228" spans="2:7" x14ac:dyDescent="0.35">
      <c r="B228" s="3">
        <v>2008</v>
      </c>
      <c r="C228" s="3" t="s">
        <v>322</v>
      </c>
      <c r="D228" s="3" t="s">
        <v>55</v>
      </c>
      <c r="E228" s="3" t="s">
        <v>52</v>
      </c>
      <c r="F228" s="22">
        <v>71</v>
      </c>
      <c r="G228" s="3">
        <v>1</v>
      </c>
    </row>
    <row r="229" spans="2:7" x14ac:dyDescent="0.35">
      <c r="B229" s="3">
        <v>2008</v>
      </c>
      <c r="C229" s="3" t="s">
        <v>313</v>
      </c>
      <c r="D229" s="3" t="s">
        <v>55</v>
      </c>
      <c r="E229" s="3" t="s">
        <v>59</v>
      </c>
      <c r="F229" s="22">
        <v>6898</v>
      </c>
      <c r="G229" s="3">
        <v>135</v>
      </c>
    </row>
    <row r="230" spans="2:7" x14ac:dyDescent="0.35">
      <c r="B230" s="3">
        <v>2008</v>
      </c>
      <c r="C230" s="3" t="s">
        <v>313</v>
      </c>
      <c r="D230" s="3" t="s">
        <v>55</v>
      </c>
      <c r="E230" s="3" t="s">
        <v>93</v>
      </c>
      <c r="F230" s="22">
        <v>1025</v>
      </c>
      <c r="G230" s="3">
        <v>18</v>
      </c>
    </row>
    <row r="231" spans="2:7" x14ac:dyDescent="0.35">
      <c r="B231" s="3">
        <v>2008</v>
      </c>
      <c r="C231" s="3" t="s">
        <v>322</v>
      </c>
      <c r="D231" s="3" t="s">
        <v>55</v>
      </c>
      <c r="E231" s="3" t="s">
        <v>93</v>
      </c>
      <c r="F231" s="22">
        <v>416961</v>
      </c>
      <c r="G231" s="26">
        <v>35190</v>
      </c>
    </row>
    <row r="232" spans="2:7" x14ac:dyDescent="0.35">
      <c r="B232" s="3">
        <v>2008</v>
      </c>
      <c r="C232" s="3" t="s">
        <v>313</v>
      </c>
      <c r="D232" s="3" t="s">
        <v>55</v>
      </c>
      <c r="E232" s="3" t="s">
        <v>122</v>
      </c>
      <c r="F232" s="22">
        <v>1056</v>
      </c>
      <c r="G232" s="3">
        <v>9</v>
      </c>
    </row>
    <row r="233" spans="2:7" x14ac:dyDescent="0.35">
      <c r="B233" s="3">
        <v>2008</v>
      </c>
      <c r="C233" s="3" t="s">
        <v>322</v>
      </c>
      <c r="D233" s="3" t="s">
        <v>55</v>
      </c>
      <c r="E233" s="3" t="s">
        <v>122</v>
      </c>
      <c r="F233" s="22">
        <v>22</v>
      </c>
      <c r="G233" s="3">
        <v>2</v>
      </c>
    </row>
    <row r="234" spans="2:7" x14ac:dyDescent="0.35">
      <c r="B234" s="3">
        <v>2008</v>
      </c>
      <c r="C234" s="3" t="s">
        <v>313</v>
      </c>
      <c r="D234" s="3" t="s">
        <v>55</v>
      </c>
      <c r="E234" s="3" t="s">
        <v>511</v>
      </c>
      <c r="F234" s="22">
        <v>1655</v>
      </c>
      <c r="G234" s="3">
        <v>35</v>
      </c>
    </row>
    <row r="235" spans="2:7" x14ac:dyDescent="0.35">
      <c r="B235" s="3"/>
      <c r="C235" s="3"/>
      <c r="D235" s="3"/>
      <c r="E235" s="3"/>
      <c r="F235" s="22"/>
      <c r="G235" s="3"/>
    </row>
    <row r="236" spans="2:7" x14ac:dyDescent="0.35">
      <c r="B236" s="3">
        <v>2008</v>
      </c>
      <c r="C236" s="3" t="s">
        <v>313</v>
      </c>
      <c r="D236" s="3" t="s">
        <v>56</v>
      </c>
      <c r="E236" s="3" t="s">
        <v>314</v>
      </c>
      <c r="F236" s="22">
        <v>396369</v>
      </c>
      <c r="G236" s="26">
        <v>106295</v>
      </c>
    </row>
    <row r="237" spans="2:7" x14ac:dyDescent="0.35">
      <c r="B237" s="3">
        <v>2008</v>
      </c>
      <c r="C237" s="3" t="s">
        <v>322</v>
      </c>
      <c r="D237" s="3" t="s">
        <v>56</v>
      </c>
      <c r="E237" s="3" t="s">
        <v>314</v>
      </c>
      <c r="F237" s="22">
        <v>81131</v>
      </c>
      <c r="G237" s="26">
        <v>3224</v>
      </c>
    </row>
    <row r="238" spans="2:7" x14ac:dyDescent="0.35">
      <c r="B238" s="3">
        <v>2008</v>
      </c>
      <c r="C238" s="3" t="s">
        <v>322</v>
      </c>
      <c r="D238" s="3" t="s">
        <v>56</v>
      </c>
      <c r="E238" s="3" t="s">
        <v>26</v>
      </c>
      <c r="F238" s="22">
        <v>4425</v>
      </c>
      <c r="G238" s="3">
        <v>176</v>
      </c>
    </row>
    <row r="239" spans="2:7" x14ac:dyDescent="0.35">
      <c r="B239" s="3">
        <v>2008</v>
      </c>
      <c r="C239" s="3" t="s">
        <v>313</v>
      </c>
      <c r="D239" s="3" t="s">
        <v>56</v>
      </c>
      <c r="E239" s="3" t="s">
        <v>30</v>
      </c>
      <c r="F239" s="22">
        <v>16208</v>
      </c>
      <c r="G239" s="26">
        <v>5200</v>
      </c>
    </row>
    <row r="240" spans="2:7" x14ac:dyDescent="0.35">
      <c r="B240" s="3">
        <v>2008</v>
      </c>
      <c r="C240" s="3" t="s">
        <v>322</v>
      </c>
      <c r="D240" s="3" t="s">
        <v>56</v>
      </c>
      <c r="E240" s="3" t="s">
        <v>30</v>
      </c>
      <c r="F240" s="22">
        <v>1475</v>
      </c>
      <c r="G240" s="3">
        <v>59</v>
      </c>
    </row>
    <row r="241" spans="2:7" x14ac:dyDescent="0.35">
      <c r="B241" s="3">
        <v>2008</v>
      </c>
      <c r="C241" s="3" t="s">
        <v>313</v>
      </c>
      <c r="D241" s="3" t="s">
        <v>56</v>
      </c>
      <c r="E241" s="3" t="s">
        <v>47</v>
      </c>
      <c r="F241" s="22">
        <v>1473</v>
      </c>
      <c r="G241" s="3">
        <v>395</v>
      </c>
    </row>
    <row r="242" spans="2:7" x14ac:dyDescent="0.35">
      <c r="B242" s="3">
        <v>2008</v>
      </c>
      <c r="C242" s="3" t="s">
        <v>313</v>
      </c>
      <c r="D242" s="3" t="s">
        <v>56</v>
      </c>
      <c r="E242" s="3" t="s">
        <v>59</v>
      </c>
      <c r="F242" s="22">
        <v>83989</v>
      </c>
      <c r="G242" s="26">
        <v>18400</v>
      </c>
    </row>
    <row r="243" spans="2:7" x14ac:dyDescent="0.35">
      <c r="B243" s="3">
        <v>2008</v>
      </c>
      <c r="C243" s="3" t="s">
        <v>313</v>
      </c>
      <c r="D243" s="3" t="s">
        <v>56</v>
      </c>
      <c r="E243" s="3" t="s">
        <v>70</v>
      </c>
      <c r="F243" s="22">
        <v>2947</v>
      </c>
      <c r="G243" s="3">
        <v>500</v>
      </c>
    </row>
    <row r="244" spans="2:7" x14ac:dyDescent="0.35">
      <c r="B244" s="3">
        <v>2008</v>
      </c>
      <c r="C244" s="3" t="s">
        <v>322</v>
      </c>
      <c r="D244" s="3" t="s">
        <v>56</v>
      </c>
      <c r="E244" s="3" t="s">
        <v>71</v>
      </c>
      <c r="F244" s="22">
        <v>7376</v>
      </c>
      <c r="G244" s="3">
        <v>293</v>
      </c>
    </row>
    <row r="245" spans="2:7" x14ac:dyDescent="0.35">
      <c r="B245" s="3">
        <v>2008</v>
      </c>
      <c r="C245" s="3" t="s">
        <v>322</v>
      </c>
      <c r="D245" s="3" t="s">
        <v>56</v>
      </c>
      <c r="E245" s="3" t="s">
        <v>164</v>
      </c>
      <c r="F245" s="22">
        <v>1475</v>
      </c>
      <c r="G245" s="3">
        <v>59</v>
      </c>
    </row>
    <row r="246" spans="2:7" x14ac:dyDescent="0.35">
      <c r="B246" s="3">
        <v>2008</v>
      </c>
      <c r="C246" s="3" t="s">
        <v>313</v>
      </c>
      <c r="D246" s="3" t="s">
        <v>56</v>
      </c>
      <c r="E246" s="3" t="s">
        <v>81</v>
      </c>
      <c r="F246" s="22">
        <v>5894</v>
      </c>
      <c r="G246" s="3">
        <v>300</v>
      </c>
    </row>
    <row r="247" spans="2:7" x14ac:dyDescent="0.35">
      <c r="B247" s="3">
        <v>2008</v>
      </c>
      <c r="C247" s="3" t="s">
        <v>313</v>
      </c>
      <c r="D247" s="3" t="s">
        <v>56</v>
      </c>
      <c r="E247" s="3" t="s">
        <v>93</v>
      </c>
      <c r="F247" s="22">
        <v>13261</v>
      </c>
      <c r="G247" s="26">
        <v>3000</v>
      </c>
    </row>
    <row r="248" spans="2:7" x14ac:dyDescent="0.35">
      <c r="B248" s="3">
        <v>2008</v>
      </c>
      <c r="C248" s="3" t="s">
        <v>322</v>
      </c>
      <c r="D248" s="3" t="s">
        <v>56</v>
      </c>
      <c r="E248" s="3" t="s">
        <v>93</v>
      </c>
      <c r="F248" s="22">
        <v>1475</v>
      </c>
      <c r="G248" s="3">
        <v>59</v>
      </c>
    </row>
    <row r="249" spans="2:7" x14ac:dyDescent="0.35">
      <c r="B249" s="3">
        <v>2008</v>
      </c>
      <c r="C249" s="3" t="s">
        <v>322</v>
      </c>
      <c r="D249" s="3" t="s">
        <v>56</v>
      </c>
      <c r="E249" s="3" t="s">
        <v>95</v>
      </c>
      <c r="F249" s="22">
        <v>14751</v>
      </c>
      <c r="G249" s="3">
        <v>586</v>
      </c>
    </row>
    <row r="250" spans="2:7" x14ac:dyDescent="0.35">
      <c r="B250" s="3">
        <v>2008</v>
      </c>
      <c r="C250" s="3" t="s">
        <v>313</v>
      </c>
      <c r="D250" s="3" t="s">
        <v>56</v>
      </c>
      <c r="E250" s="3" t="s">
        <v>118</v>
      </c>
      <c r="F250" s="22">
        <v>119353</v>
      </c>
      <c r="G250" s="26">
        <v>1200</v>
      </c>
    </row>
    <row r="251" spans="2:7" x14ac:dyDescent="0.35">
      <c r="B251" s="3">
        <v>2008</v>
      </c>
      <c r="C251" s="3" t="s">
        <v>313</v>
      </c>
      <c r="D251" s="3" t="s">
        <v>56</v>
      </c>
      <c r="E251" s="3" t="s">
        <v>119</v>
      </c>
      <c r="F251" s="22">
        <v>8841</v>
      </c>
      <c r="G251" s="3">
        <v>200</v>
      </c>
    </row>
    <row r="252" spans="2:7" x14ac:dyDescent="0.35">
      <c r="B252" s="3">
        <v>2008</v>
      </c>
      <c r="C252" s="3" t="s">
        <v>322</v>
      </c>
      <c r="D252" s="3" t="s">
        <v>56</v>
      </c>
      <c r="E252" s="3" t="s">
        <v>119</v>
      </c>
      <c r="F252" s="22">
        <v>1475</v>
      </c>
      <c r="G252" s="3">
        <v>59</v>
      </c>
    </row>
    <row r="253" spans="2:7" x14ac:dyDescent="0.35">
      <c r="B253" s="3">
        <v>2008</v>
      </c>
      <c r="C253" s="3" t="s">
        <v>313</v>
      </c>
      <c r="D253" s="3" t="s">
        <v>56</v>
      </c>
      <c r="E253" s="3" t="s">
        <v>123</v>
      </c>
      <c r="F253" s="22">
        <v>2947</v>
      </c>
      <c r="G253" s="26">
        <v>75900</v>
      </c>
    </row>
    <row r="254" spans="2:7" x14ac:dyDescent="0.35">
      <c r="B254" s="3">
        <v>2008</v>
      </c>
      <c r="C254" s="3" t="s">
        <v>322</v>
      </c>
      <c r="D254" s="3" t="s">
        <v>56</v>
      </c>
      <c r="E254" s="3" t="s">
        <v>131</v>
      </c>
      <c r="F254" s="22">
        <v>42778</v>
      </c>
      <c r="G254" s="26">
        <v>1700</v>
      </c>
    </row>
    <row r="255" spans="2:7" x14ac:dyDescent="0.35">
      <c r="B255" s="3">
        <v>2008</v>
      </c>
      <c r="C255" s="3" t="s">
        <v>322</v>
      </c>
      <c r="D255" s="3" t="s">
        <v>56</v>
      </c>
      <c r="E255" s="3" t="s">
        <v>128</v>
      </c>
      <c r="F255" s="22">
        <v>5900</v>
      </c>
      <c r="G255" s="3">
        <v>234</v>
      </c>
    </row>
    <row r="256" spans="2:7" x14ac:dyDescent="0.35">
      <c r="B256" s="3">
        <v>2008</v>
      </c>
      <c r="C256" s="3" t="s">
        <v>313</v>
      </c>
      <c r="D256" s="3" t="s">
        <v>56</v>
      </c>
      <c r="E256" s="3" t="s">
        <v>132</v>
      </c>
      <c r="F256" s="22">
        <v>36837</v>
      </c>
      <c r="G256" s="3">
        <v>200</v>
      </c>
    </row>
    <row r="257" spans="2:7" x14ac:dyDescent="0.35">
      <c r="B257" s="3">
        <v>2008</v>
      </c>
      <c r="C257" s="3" t="s">
        <v>313</v>
      </c>
      <c r="D257" s="3" t="s">
        <v>56</v>
      </c>
      <c r="E257" s="3" t="s">
        <v>511</v>
      </c>
      <c r="F257" s="22">
        <v>104618</v>
      </c>
      <c r="G257" s="26">
        <v>1000</v>
      </c>
    </row>
    <row r="258" spans="2:7" x14ac:dyDescent="0.35">
      <c r="B258" s="3"/>
      <c r="C258" s="3"/>
      <c r="D258" s="3"/>
      <c r="E258" s="3"/>
      <c r="F258" s="22"/>
      <c r="G258" s="26"/>
    </row>
    <row r="259" spans="2:7" x14ac:dyDescent="0.35">
      <c r="B259" s="3">
        <v>2008</v>
      </c>
      <c r="C259" s="3" t="s">
        <v>313</v>
      </c>
      <c r="D259" s="3" t="s">
        <v>57</v>
      </c>
      <c r="E259" s="3" t="s">
        <v>314</v>
      </c>
      <c r="F259" s="22">
        <v>40</v>
      </c>
      <c r="G259" s="3">
        <v>3</v>
      </c>
    </row>
    <row r="260" spans="2:7" x14ac:dyDescent="0.35">
      <c r="B260" s="3">
        <v>2008</v>
      </c>
      <c r="C260" s="3" t="s">
        <v>313</v>
      </c>
      <c r="D260" s="3" t="s">
        <v>57</v>
      </c>
      <c r="E260" s="3" t="s">
        <v>56</v>
      </c>
      <c r="F260" s="22">
        <v>40</v>
      </c>
      <c r="G260" s="3">
        <v>3</v>
      </c>
    </row>
    <row r="261" spans="2:7" x14ac:dyDescent="0.35">
      <c r="B261" s="3"/>
      <c r="C261" s="3"/>
      <c r="D261" s="3"/>
      <c r="E261" s="3"/>
      <c r="F261" s="22"/>
      <c r="G261" s="3"/>
    </row>
    <row r="262" spans="2:7" x14ac:dyDescent="0.35">
      <c r="B262" s="3">
        <v>2008</v>
      </c>
      <c r="C262" s="3" t="s">
        <v>313</v>
      </c>
      <c r="D262" s="3" t="s">
        <v>193</v>
      </c>
      <c r="E262" s="3" t="s">
        <v>314</v>
      </c>
      <c r="F262" s="22">
        <v>2796</v>
      </c>
      <c r="G262" s="3">
        <v>8</v>
      </c>
    </row>
    <row r="263" spans="2:7" x14ac:dyDescent="0.35">
      <c r="B263" s="3">
        <v>2008</v>
      </c>
      <c r="C263" s="3" t="s">
        <v>313</v>
      </c>
      <c r="D263" s="3" t="s">
        <v>193</v>
      </c>
      <c r="E263" s="3" t="s">
        <v>56</v>
      </c>
      <c r="F263" s="22">
        <v>1060</v>
      </c>
      <c r="G263" s="3">
        <v>4</v>
      </c>
    </row>
    <row r="264" spans="2:7" x14ac:dyDescent="0.35">
      <c r="B264" s="3">
        <v>2008</v>
      </c>
      <c r="C264" s="3" t="s">
        <v>313</v>
      </c>
      <c r="D264" s="3" t="s">
        <v>193</v>
      </c>
      <c r="E264" s="3" t="s">
        <v>123</v>
      </c>
      <c r="F264" s="22">
        <v>1736</v>
      </c>
      <c r="G264" s="3">
        <v>4</v>
      </c>
    </row>
    <row r="265" spans="2:7" x14ac:dyDescent="0.35">
      <c r="B265" s="3"/>
      <c r="C265" s="3"/>
      <c r="D265" s="3"/>
      <c r="E265" s="3"/>
      <c r="F265" s="22"/>
      <c r="G265" s="3"/>
    </row>
    <row r="266" spans="2:7" x14ac:dyDescent="0.35">
      <c r="B266" s="3">
        <v>2008</v>
      </c>
      <c r="C266" s="3" t="s">
        <v>313</v>
      </c>
      <c r="D266" s="3" t="s">
        <v>59</v>
      </c>
      <c r="E266" s="3" t="s">
        <v>314</v>
      </c>
      <c r="F266" s="22">
        <v>525000</v>
      </c>
      <c r="G266" s="26">
        <v>19928</v>
      </c>
    </row>
    <row r="267" spans="2:7" x14ac:dyDescent="0.35">
      <c r="B267" s="3">
        <v>2008</v>
      </c>
      <c r="C267" s="3" t="s">
        <v>322</v>
      </c>
      <c r="D267" s="3" t="s">
        <v>59</v>
      </c>
      <c r="E267" s="3" t="s">
        <v>314</v>
      </c>
      <c r="F267" s="22">
        <v>3616000</v>
      </c>
      <c r="G267" s="26">
        <v>113439</v>
      </c>
    </row>
    <row r="268" spans="2:7" x14ac:dyDescent="0.35">
      <c r="B268" s="3">
        <v>2008</v>
      </c>
      <c r="C268" s="3" t="s">
        <v>322</v>
      </c>
      <c r="D268" s="3" t="s">
        <v>59</v>
      </c>
      <c r="E268" s="3" t="s">
        <v>26</v>
      </c>
      <c r="F268" s="22">
        <v>49000</v>
      </c>
      <c r="G268" s="3">
        <v>600</v>
      </c>
    </row>
    <row r="269" spans="2:7" x14ac:dyDescent="0.35">
      <c r="B269" s="3">
        <v>2008</v>
      </c>
      <c r="C269" s="3" t="s">
        <v>313</v>
      </c>
      <c r="D269" s="3" t="s">
        <v>59</v>
      </c>
      <c r="E269" s="3" t="s">
        <v>27</v>
      </c>
      <c r="F269" s="22">
        <v>10000</v>
      </c>
      <c r="G269" s="3">
        <v>400</v>
      </c>
    </row>
    <row r="270" spans="2:7" x14ac:dyDescent="0.35">
      <c r="B270" s="3">
        <v>2008</v>
      </c>
      <c r="C270" s="3" t="s">
        <v>322</v>
      </c>
      <c r="D270" s="3" t="s">
        <v>59</v>
      </c>
      <c r="E270" s="3" t="s">
        <v>27</v>
      </c>
      <c r="F270" s="22">
        <v>25000</v>
      </c>
      <c r="G270" s="3">
        <v>200</v>
      </c>
    </row>
    <row r="271" spans="2:7" x14ac:dyDescent="0.35">
      <c r="B271" s="3">
        <v>2008</v>
      </c>
      <c r="C271" s="3" t="s">
        <v>322</v>
      </c>
      <c r="D271" s="3" t="s">
        <v>59</v>
      </c>
      <c r="E271" s="3" t="s">
        <v>30</v>
      </c>
      <c r="F271" s="22">
        <v>52000</v>
      </c>
      <c r="G271" s="3">
        <v>700</v>
      </c>
    </row>
    <row r="272" spans="2:7" x14ac:dyDescent="0.35">
      <c r="B272" s="3">
        <v>2008</v>
      </c>
      <c r="C272" s="3" t="s">
        <v>322</v>
      </c>
      <c r="D272" s="3" t="s">
        <v>59</v>
      </c>
      <c r="E272" s="3" t="s">
        <v>34</v>
      </c>
      <c r="F272" s="22">
        <v>102000</v>
      </c>
      <c r="G272" s="26">
        <v>1100</v>
      </c>
    </row>
    <row r="273" spans="2:7" x14ac:dyDescent="0.35">
      <c r="B273" s="3">
        <v>2008</v>
      </c>
      <c r="C273" s="3" t="s">
        <v>322</v>
      </c>
      <c r="D273" s="3" t="s">
        <v>59</v>
      </c>
      <c r="E273" s="3" t="s">
        <v>36</v>
      </c>
      <c r="F273" s="22">
        <v>2000</v>
      </c>
      <c r="G273" s="3">
        <v>63</v>
      </c>
    </row>
    <row r="274" spans="2:7" x14ac:dyDescent="0.35">
      <c r="B274" s="3">
        <v>2008</v>
      </c>
      <c r="C274" s="3" t="s">
        <v>322</v>
      </c>
      <c r="D274" s="3" t="s">
        <v>59</v>
      </c>
      <c r="E274" s="3" t="s">
        <v>41</v>
      </c>
      <c r="F274" s="22">
        <v>5000</v>
      </c>
      <c r="G274" s="3">
        <v>157</v>
      </c>
    </row>
    <row r="275" spans="2:7" x14ac:dyDescent="0.35">
      <c r="B275" s="3">
        <v>2008</v>
      </c>
      <c r="C275" s="3" t="s">
        <v>313</v>
      </c>
      <c r="D275" s="3" t="s">
        <v>59</v>
      </c>
      <c r="E275" s="3" t="s">
        <v>158</v>
      </c>
      <c r="F275" s="22">
        <v>1000</v>
      </c>
      <c r="G275" s="3">
        <v>38</v>
      </c>
    </row>
    <row r="276" spans="2:7" x14ac:dyDescent="0.35">
      <c r="B276" s="3">
        <v>2008</v>
      </c>
      <c r="C276" s="3" t="s">
        <v>322</v>
      </c>
      <c r="D276" s="3" t="s">
        <v>59</v>
      </c>
      <c r="E276" s="3" t="s">
        <v>44</v>
      </c>
      <c r="F276" s="22">
        <v>1000</v>
      </c>
      <c r="G276" s="3">
        <v>31</v>
      </c>
    </row>
    <row r="277" spans="2:7" x14ac:dyDescent="0.35">
      <c r="B277" s="3">
        <v>2008</v>
      </c>
      <c r="C277" s="3" t="s">
        <v>313</v>
      </c>
      <c r="D277" s="3" t="s">
        <v>59</v>
      </c>
      <c r="E277" s="3" t="s">
        <v>47</v>
      </c>
      <c r="F277" s="22">
        <v>5000</v>
      </c>
      <c r="G277" s="3">
        <v>300</v>
      </c>
    </row>
    <row r="278" spans="2:7" x14ac:dyDescent="0.35">
      <c r="B278" s="3">
        <v>2008</v>
      </c>
      <c r="C278" s="3" t="s">
        <v>322</v>
      </c>
      <c r="D278" s="3" t="s">
        <v>59</v>
      </c>
      <c r="E278" s="3" t="s">
        <v>47</v>
      </c>
      <c r="F278" s="22">
        <v>9000</v>
      </c>
      <c r="G278" s="3">
        <v>100</v>
      </c>
    </row>
    <row r="279" spans="2:7" x14ac:dyDescent="0.35">
      <c r="B279" s="3">
        <v>2008</v>
      </c>
      <c r="C279" s="3" t="s">
        <v>313</v>
      </c>
      <c r="D279" s="3" t="s">
        <v>59</v>
      </c>
      <c r="E279" s="3" t="s">
        <v>55</v>
      </c>
      <c r="F279" s="22">
        <v>305000</v>
      </c>
      <c r="G279" s="26">
        <v>15500</v>
      </c>
    </row>
    <row r="280" spans="2:7" x14ac:dyDescent="0.35">
      <c r="B280" s="3">
        <v>2008</v>
      </c>
      <c r="C280" s="3" t="s">
        <v>322</v>
      </c>
      <c r="D280" s="3" t="s">
        <v>59</v>
      </c>
      <c r="E280" s="3" t="s">
        <v>55</v>
      </c>
      <c r="F280" s="22">
        <v>4000</v>
      </c>
      <c r="G280" s="3">
        <v>125</v>
      </c>
    </row>
    <row r="281" spans="2:7" x14ac:dyDescent="0.35">
      <c r="B281" s="3">
        <v>2008</v>
      </c>
      <c r="C281" s="3" t="s">
        <v>313</v>
      </c>
      <c r="D281" s="3" t="s">
        <v>59</v>
      </c>
      <c r="E281" s="3" t="s">
        <v>56</v>
      </c>
      <c r="F281" s="22">
        <v>5000</v>
      </c>
      <c r="G281" s="3">
        <v>190</v>
      </c>
    </row>
    <row r="282" spans="2:7" x14ac:dyDescent="0.35">
      <c r="B282" s="3">
        <v>2008</v>
      </c>
      <c r="C282" s="3" t="s">
        <v>322</v>
      </c>
      <c r="D282" s="3" t="s">
        <v>59</v>
      </c>
      <c r="E282" s="3" t="s">
        <v>56</v>
      </c>
      <c r="F282" s="22">
        <v>84000</v>
      </c>
      <c r="G282" s="26">
        <v>2900</v>
      </c>
    </row>
    <row r="283" spans="2:7" x14ac:dyDescent="0.35">
      <c r="B283" s="3">
        <v>2008</v>
      </c>
      <c r="C283" s="3" t="s">
        <v>322</v>
      </c>
      <c r="D283" s="3" t="s">
        <v>59</v>
      </c>
      <c r="E283" s="3" t="s">
        <v>60</v>
      </c>
      <c r="F283" s="22">
        <v>5000</v>
      </c>
      <c r="G283" s="3">
        <v>157</v>
      </c>
    </row>
    <row r="284" spans="2:7" x14ac:dyDescent="0.35">
      <c r="B284" s="3">
        <v>2008</v>
      </c>
      <c r="C284" s="3" t="s">
        <v>322</v>
      </c>
      <c r="D284" s="3" t="s">
        <v>59</v>
      </c>
      <c r="E284" s="3" t="s">
        <v>66</v>
      </c>
      <c r="F284" s="22">
        <v>40000</v>
      </c>
      <c r="G284" s="3">
        <v>600</v>
      </c>
    </row>
    <row r="285" spans="2:7" x14ac:dyDescent="0.35">
      <c r="B285" s="3">
        <v>2008</v>
      </c>
      <c r="C285" s="3" t="s">
        <v>322</v>
      </c>
      <c r="D285" s="3" t="s">
        <v>59</v>
      </c>
      <c r="E285" s="3" t="s">
        <v>69</v>
      </c>
      <c r="F285" s="22">
        <v>56000</v>
      </c>
      <c r="G285" s="26">
        <v>2400</v>
      </c>
    </row>
    <row r="286" spans="2:7" x14ac:dyDescent="0.35">
      <c r="B286" s="3">
        <v>2008</v>
      </c>
      <c r="C286" s="3" t="s">
        <v>322</v>
      </c>
      <c r="D286" s="3" t="s">
        <v>59</v>
      </c>
      <c r="E286" s="3" t="s">
        <v>162</v>
      </c>
      <c r="F286" s="22">
        <v>137000</v>
      </c>
      <c r="G286" s="26">
        <v>3400</v>
      </c>
    </row>
    <row r="287" spans="2:7" x14ac:dyDescent="0.35">
      <c r="B287" s="3">
        <v>2008</v>
      </c>
      <c r="C287" s="3" t="s">
        <v>322</v>
      </c>
      <c r="D287" s="3" t="s">
        <v>59</v>
      </c>
      <c r="E287" s="3" t="s">
        <v>71</v>
      </c>
      <c r="F287" s="22">
        <v>335000</v>
      </c>
      <c r="G287" s="26">
        <v>6300</v>
      </c>
    </row>
    <row r="288" spans="2:7" x14ac:dyDescent="0.35">
      <c r="B288" s="3">
        <v>2008</v>
      </c>
      <c r="C288" s="3" t="s">
        <v>322</v>
      </c>
      <c r="D288" s="3" t="s">
        <v>59</v>
      </c>
      <c r="E288" s="3" t="s">
        <v>72</v>
      </c>
      <c r="F288" s="22">
        <v>13000</v>
      </c>
      <c r="G288" s="3">
        <v>408</v>
      </c>
    </row>
    <row r="289" spans="2:7" x14ac:dyDescent="0.35">
      <c r="B289" s="3">
        <v>2008</v>
      </c>
      <c r="C289" s="3" t="s">
        <v>322</v>
      </c>
      <c r="D289" s="3" t="s">
        <v>59</v>
      </c>
      <c r="E289" s="3" t="s">
        <v>76</v>
      </c>
      <c r="F289" s="22">
        <v>52000</v>
      </c>
      <c r="G289" s="26">
        <v>2000</v>
      </c>
    </row>
    <row r="290" spans="2:7" x14ac:dyDescent="0.35">
      <c r="B290" s="3">
        <v>2008</v>
      </c>
      <c r="C290" s="3" t="s">
        <v>322</v>
      </c>
      <c r="D290" s="3" t="s">
        <v>59</v>
      </c>
      <c r="E290" s="3" t="s">
        <v>510</v>
      </c>
      <c r="F290" s="22">
        <v>2000</v>
      </c>
      <c r="G290" s="3">
        <v>63</v>
      </c>
    </row>
    <row r="291" spans="2:7" x14ac:dyDescent="0.35">
      <c r="B291" s="3">
        <v>2008</v>
      </c>
      <c r="C291" s="3" t="s">
        <v>322</v>
      </c>
      <c r="D291" s="3" t="s">
        <v>59</v>
      </c>
      <c r="E291" s="3" t="s">
        <v>197</v>
      </c>
      <c r="F291" s="22">
        <v>266000</v>
      </c>
      <c r="G291" s="26">
        <v>16000</v>
      </c>
    </row>
    <row r="292" spans="2:7" x14ac:dyDescent="0.35">
      <c r="B292" s="3">
        <v>2008</v>
      </c>
      <c r="C292" s="3" t="s">
        <v>322</v>
      </c>
      <c r="D292" s="3" t="s">
        <v>59</v>
      </c>
      <c r="E292" s="3" t="s">
        <v>100</v>
      </c>
      <c r="F292" s="22">
        <v>6000</v>
      </c>
      <c r="G292" s="3">
        <v>188</v>
      </c>
    </row>
    <row r="293" spans="2:7" x14ac:dyDescent="0.35">
      <c r="B293" s="3">
        <v>2008</v>
      </c>
      <c r="C293" s="3" t="s">
        <v>313</v>
      </c>
      <c r="D293" s="3" t="s">
        <v>59</v>
      </c>
      <c r="E293" s="3" t="s">
        <v>93</v>
      </c>
      <c r="F293" s="22">
        <v>130000</v>
      </c>
      <c r="G293" s="26">
        <v>2700</v>
      </c>
    </row>
    <row r="294" spans="2:7" x14ac:dyDescent="0.35">
      <c r="B294" s="3">
        <v>2008</v>
      </c>
      <c r="C294" s="3" t="s">
        <v>322</v>
      </c>
      <c r="D294" s="3" t="s">
        <v>59</v>
      </c>
      <c r="E294" s="3" t="s">
        <v>93</v>
      </c>
      <c r="F294" s="22">
        <v>27000</v>
      </c>
      <c r="G294" s="3">
        <v>800</v>
      </c>
    </row>
    <row r="295" spans="2:7" x14ac:dyDescent="0.35">
      <c r="B295" s="3">
        <v>2008</v>
      </c>
      <c r="C295" s="3" t="s">
        <v>322</v>
      </c>
      <c r="D295" s="3" t="s">
        <v>59</v>
      </c>
      <c r="E295" s="3" t="s">
        <v>102</v>
      </c>
      <c r="F295" s="22">
        <v>1000</v>
      </c>
      <c r="G295" s="3">
        <v>100</v>
      </c>
    </row>
    <row r="296" spans="2:7" x14ac:dyDescent="0.35">
      <c r="B296" s="3">
        <v>2008</v>
      </c>
      <c r="C296" s="3" t="s">
        <v>322</v>
      </c>
      <c r="D296" s="3" t="s">
        <v>59</v>
      </c>
      <c r="E296" s="3" t="s">
        <v>107</v>
      </c>
      <c r="F296" s="22">
        <v>4000</v>
      </c>
      <c r="G296" s="3">
        <v>125</v>
      </c>
    </row>
    <row r="297" spans="2:7" x14ac:dyDescent="0.35">
      <c r="B297" s="3">
        <v>2008</v>
      </c>
      <c r="C297" s="3" t="s">
        <v>322</v>
      </c>
      <c r="D297" s="3" t="s">
        <v>59</v>
      </c>
      <c r="E297" s="3" t="s">
        <v>110</v>
      </c>
      <c r="F297" s="22">
        <v>6000</v>
      </c>
      <c r="G297" s="3">
        <v>188</v>
      </c>
    </row>
    <row r="298" spans="2:7" x14ac:dyDescent="0.35">
      <c r="B298" s="3">
        <v>2008</v>
      </c>
      <c r="C298" s="3" t="s">
        <v>322</v>
      </c>
      <c r="D298" s="3" t="s">
        <v>59</v>
      </c>
      <c r="E298" s="3" t="s">
        <v>117</v>
      </c>
      <c r="F298" s="22">
        <v>3000</v>
      </c>
      <c r="G298" s="3">
        <v>94</v>
      </c>
    </row>
    <row r="299" spans="2:7" x14ac:dyDescent="0.35">
      <c r="B299" s="3">
        <v>2008</v>
      </c>
      <c r="C299" s="3" t="s">
        <v>322</v>
      </c>
      <c r="D299" s="3" t="s">
        <v>59</v>
      </c>
      <c r="E299" s="3" t="s">
        <v>118</v>
      </c>
      <c r="F299" s="22">
        <v>2000</v>
      </c>
      <c r="G299" s="3">
        <v>63</v>
      </c>
    </row>
    <row r="300" spans="2:7" x14ac:dyDescent="0.35">
      <c r="B300" s="3">
        <v>2008</v>
      </c>
      <c r="C300" s="3" t="s">
        <v>313</v>
      </c>
      <c r="D300" s="3" t="s">
        <v>59</v>
      </c>
      <c r="E300" s="3" t="s">
        <v>119</v>
      </c>
      <c r="F300" s="22">
        <v>5000</v>
      </c>
      <c r="G300" s="3">
        <v>100</v>
      </c>
    </row>
    <row r="301" spans="2:7" x14ac:dyDescent="0.35">
      <c r="B301" s="3">
        <v>2008</v>
      </c>
      <c r="C301" s="3" t="s">
        <v>322</v>
      </c>
      <c r="D301" s="3" t="s">
        <v>59</v>
      </c>
      <c r="E301" s="3" t="s">
        <v>119</v>
      </c>
      <c r="F301" s="22">
        <v>588000</v>
      </c>
      <c r="G301" s="26">
        <v>36200</v>
      </c>
    </row>
    <row r="302" spans="2:7" x14ac:dyDescent="0.35">
      <c r="B302" s="3">
        <v>2008</v>
      </c>
      <c r="C302" s="3" t="s">
        <v>322</v>
      </c>
      <c r="D302" s="3" t="s">
        <v>59</v>
      </c>
      <c r="E302" s="3" t="s">
        <v>122</v>
      </c>
      <c r="F302" s="22">
        <v>139000</v>
      </c>
      <c r="G302" s="26">
        <v>2100</v>
      </c>
    </row>
    <row r="303" spans="2:7" x14ac:dyDescent="0.35">
      <c r="B303" s="3">
        <v>2008</v>
      </c>
      <c r="C303" s="3" t="s">
        <v>313</v>
      </c>
      <c r="D303" s="3" t="s">
        <v>59</v>
      </c>
      <c r="E303" s="3" t="s">
        <v>123</v>
      </c>
      <c r="F303" s="22">
        <v>24000</v>
      </c>
      <c r="G303" s="3">
        <v>200</v>
      </c>
    </row>
    <row r="304" spans="2:7" x14ac:dyDescent="0.35">
      <c r="B304" s="3">
        <v>2008</v>
      </c>
      <c r="C304" s="3" t="s">
        <v>322</v>
      </c>
      <c r="D304" s="3" t="s">
        <v>59</v>
      </c>
      <c r="E304" s="3" t="s">
        <v>123</v>
      </c>
      <c r="F304" s="22">
        <v>287000</v>
      </c>
      <c r="G304" s="26">
        <v>3400</v>
      </c>
    </row>
    <row r="305" spans="2:7" x14ac:dyDescent="0.35">
      <c r="B305" s="3">
        <v>2008</v>
      </c>
      <c r="C305" s="3" t="s">
        <v>322</v>
      </c>
      <c r="D305" s="3" t="s">
        <v>59</v>
      </c>
      <c r="E305" s="3" t="s">
        <v>125</v>
      </c>
      <c r="F305" s="22">
        <v>2000</v>
      </c>
      <c r="G305" s="3">
        <v>100</v>
      </c>
    </row>
    <row r="306" spans="2:7" x14ac:dyDescent="0.35">
      <c r="B306" s="3">
        <v>2008</v>
      </c>
      <c r="C306" s="3" t="s">
        <v>322</v>
      </c>
      <c r="D306" s="3" t="s">
        <v>59</v>
      </c>
      <c r="E306" s="3" t="s">
        <v>127</v>
      </c>
      <c r="F306" s="22">
        <v>6000</v>
      </c>
      <c r="G306" s="3">
        <v>300</v>
      </c>
    </row>
    <row r="307" spans="2:7" x14ac:dyDescent="0.35">
      <c r="B307" s="3">
        <v>2008</v>
      </c>
      <c r="C307" s="3" t="s">
        <v>322</v>
      </c>
      <c r="D307" s="3" t="s">
        <v>59</v>
      </c>
      <c r="E307" s="3" t="s">
        <v>128</v>
      </c>
      <c r="F307" s="22">
        <v>6000</v>
      </c>
      <c r="G307" s="3">
        <v>188</v>
      </c>
    </row>
    <row r="308" spans="2:7" x14ac:dyDescent="0.35">
      <c r="B308" s="3">
        <v>2008</v>
      </c>
      <c r="C308" s="3" t="s">
        <v>322</v>
      </c>
      <c r="D308" s="3" t="s">
        <v>59</v>
      </c>
      <c r="E308" s="3" t="s">
        <v>50</v>
      </c>
      <c r="F308" s="22">
        <v>31000</v>
      </c>
      <c r="G308" s="26">
        <v>1100</v>
      </c>
    </row>
    <row r="309" spans="2:7" x14ac:dyDescent="0.35">
      <c r="B309" s="3">
        <v>2008</v>
      </c>
      <c r="C309" s="3" t="s">
        <v>313</v>
      </c>
      <c r="D309" s="3" t="s">
        <v>59</v>
      </c>
      <c r="E309" s="3" t="s">
        <v>132</v>
      </c>
      <c r="F309" s="22">
        <v>2000</v>
      </c>
      <c r="G309" s="3">
        <v>100</v>
      </c>
    </row>
    <row r="310" spans="2:7" x14ac:dyDescent="0.35">
      <c r="B310" s="3">
        <v>2008</v>
      </c>
      <c r="C310" s="3" t="s">
        <v>322</v>
      </c>
      <c r="D310" s="3" t="s">
        <v>59</v>
      </c>
      <c r="E310" s="3" t="s">
        <v>132</v>
      </c>
      <c r="F310" s="22">
        <v>6000</v>
      </c>
      <c r="G310" s="3">
        <v>188</v>
      </c>
    </row>
    <row r="311" spans="2:7" x14ac:dyDescent="0.35">
      <c r="B311" s="3">
        <v>2008</v>
      </c>
      <c r="C311" s="3" t="s">
        <v>313</v>
      </c>
      <c r="D311" s="3" t="s">
        <v>59</v>
      </c>
      <c r="E311" s="3" t="s">
        <v>511</v>
      </c>
      <c r="F311" s="22">
        <v>38000</v>
      </c>
      <c r="G311" s="3">
        <v>400</v>
      </c>
    </row>
    <row r="312" spans="2:7" x14ac:dyDescent="0.35">
      <c r="B312" s="3">
        <v>2008</v>
      </c>
      <c r="C312" s="3" t="s">
        <v>322</v>
      </c>
      <c r="D312" s="3" t="s">
        <v>59</v>
      </c>
      <c r="E312" s="3" t="s">
        <v>511</v>
      </c>
      <c r="F312" s="22">
        <v>1263000</v>
      </c>
      <c r="G312" s="26">
        <v>31000</v>
      </c>
    </row>
    <row r="313" spans="2:7" x14ac:dyDescent="0.35">
      <c r="B313" s="3"/>
      <c r="C313" s="3"/>
      <c r="D313" s="3"/>
      <c r="E313" s="3"/>
      <c r="F313" s="22"/>
      <c r="G313" s="26"/>
    </row>
    <row r="314" spans="2:7" x14ac:dyDescent="0.35">
      <c r="B314" s="3">
        <v>2008</v>
      </c>
      <c r="C314" s="3" t="s">
        <v>313</v>
      </c>
      <c r="D314" s="3" t="s">
        <v>60</v>
      </c>
      <c r="E314" s="3" t="s">
        <v>314</v>
      </c>
      <c r="F314" s="22">
        <v>148395</v>
      </c>
      <c r="G314" s="26">
        <v>11771</v>
      </c>
    </row>
    <row r="315" spans="2:7" x14ac:dyDescent="0.35">
      <c r="B315" s="3">
        <v>2008</v>
      </c>
      <c r="C315" s="3" t="s">
        <v>313</v>
      </c>
      <c r="D315" s="3" t="s">
        <v>60</v>
      </c>
      <c r="E315" s="3" t="s">
        <v>26</v>
      </c>
      <c r="F315" s="22">
        <v>2879</v>
      </c>
      <c r="G315" s="3">
        <v>57</v>
      </c>
    </row>
    <row r="316" spans="2:7" x14ac:dyDescent="0.35">
      <c r="B316" s="3">
        <v>2008</v>
      </c>
      <c r="C316" s="3" t="s">
        <v>313</v>
      </c>
      <c r="D316" s="3" t="s">
        <v>60</v>
      </c>
      <c r="E316" s="3" t="s">
        <v>164</v>
      </c>
      <c r="F316" s="22">
        <v>12</v>
      </c>
      <c r="G316" s="3">
        <v>4</v>
      </c>
    </row>
    <row r="317" spans="2:7" x14ac:dyDescent="0.35">
      <c r="B317" s="3">
        <v>2008</v>
      </c>
      <c r="C317" s="3" t="s">
        <v>313</v>
      </c>
      <c r="D317" s="3" t="s">
        <v>60</v>
      </c>
      <c r="E317" s="3" t="s">
        <v>93</v>
      </c>
      <c r="F317" s="22">
        <v>145503</v>
      </c>
      <c r="G317" s="26">
        <v>11710</v>
      </c>
    </row>
    <row r="318" spans="2:7" x14ac:dyDescent="0.35">
      <c r="B318" s="3"/>
      <c r="C318" s="3"/>
      <c r="D318" s="3"/>
      <c r="E318" s="3"/>
      <c r="F318" s="22"/>
      <c r="G318" s="26"/>
    </row>
    <row r="319" spans="2:7" x14ac:dyDescent="0.35">
      <c r="B319" s="3">
        <v>2008</v>
      </c>
      <c r="C319" s="3" t="s">
        <v>313</v>
      </c>
      <c r="D319" s="3" t="s">
        <v>61</v>
      </c>
      <c r="E319" s="3" t="s">
        <v>314</v>
      </c>
      <c r="F319" s="22">
        <v>10168</v>
      </c>
      <c r="G319" s="26">
        <v>2633</v>
      </c>
    </row>
    <row r="320" spans="2:7" x14ac:dyDescent="0.35">
      <c r="B320" s="3">
        <v>2008</v>
      </c>
      <c r="C320" s="3" t="s">
        <v>313</v>
      </c>
      <c r="D320" s="3" t="s">
        <v>61</v>
      </c>
      <c r="E320" s="3" t="s">
        <v>30</v>
      </c>
      <c r="F320" s="22">
        <v>271</v>
      </c>
      <c r="G320" s="3">
        <v>2</v>
      </c>
    </row>
    <row r="321" spans="2:7" x14ac:dyDescent="0.35">
      <c r="B321" s="3">
        <v>2008</v>
      </c>
      <c r="C321" s="3" t="s">
        <v>313</v>
      </c>
      <c r="D321" s="3" t="s">
        <v>61</v>
      </c>
      <c r="E321" s="3" t="s">
        <v>45</v>
      </c>
      <c r="F321" s="22">
        <v>5266</v>
      </c>
      <c r="G321" s="26">
        <v>2500</v>
      </c>
    </row>
    <row r="322" spans="2:7" x14ac:dyDescent="0.35">
      <c r="B322" s="3">
        <v>2008</v>
      </c>
      <c r="C322" s="3" t="s">
        <v>313</v>
      </c>
      <c r="D322" s="3" t="s">
        <v>61</v>
      </c>
      <c r="E322" s="3" t="s">
        <v>46</v>
      </c>
      <c r="F322" s="22">
        <v>2553</v>
      </c>
      <c r="G322" s="3">
        <v>65</v>
      </c>
    </row>
    <row r="323" spans="2:7" x14ac:dyDescent="0.35">
      <c r="B323" s="3">
        <v>2008</v>
      </c>
      <c r="C323" s="3" t="s">
        <v>313</v>
      </c>
      <c r="D323" s="3" t="s">
        <v>61</v>
      </c>
      <c r="E323" s="3" t="s">
        <v>59</v>
      </c>
      <c r="F323" s="22">
        <v>1298</v>
      </c>
      <c r="G323" s="3">
        <v>57</v>
      </c>
    </row>
    <row r="324" spans="2:7" x14ac:dyDescent="0.35">
      <c r="B324" s="3">
        <v>2008</v>
      </c>
      <c r="C324" s="3" t="s">
        <v>313</v>
      </c>
      <c r="D324" s="3" t="s">
        <v>61</v>
      </c>
      <c r="E324" s="3" t="s">
        <v>72</v>
      </c>
      <c r="F324" s="22">
        <v>31</v>
      </c>
      <c r="G324" s="3">
        <v>3</v>
      </c>
    </row>
    <row r="325" spans="2:7" x14ac:dyDescent="0.35">
      <c r="B325" s="3">
        <v>2008</v>
      </c>
      <c r="C325" s="3" t="s">
        <v>313</v>
      </c>
      <c r="D325" s="3" t="s">
        <v>61</v>
      </c>
      <c r="E325" s="3" t="s">
        <v>93</v>
      </c>
      <c r="F325" s="22">
        <v>749</v>
      </c>
      <c r="G325" s="3">
        <v>6</v>
      </c>
    </row>
    <row r="326" spans="2:7" x14ac:dyDescent="0.35">
      <c r="B326" s="3"/>
      <c r="C326" s="3"/>
      <c r="D326" s="3"/>
      <c r="E326" s="3"/>
      <c r="F326" s="22"/>
      <c r="G326" s="3"/>
    </row>
    <row r="327" spans="2:7" x14ac:dyDescent="0.35">
      <c r="B327" s="3">
        <v>2008</v>
      </c>
      <c r="C327" s="3" t="s">
        <v>313</v>
      </c>
      <c r="D327" s="3" t="s">
        <v>62</v>
      </c>
      <c r="E327" s="3" t="s">
        <v>314</v>
      </c>
      <c r="F327" s="22">
        <v>19404</v>
      </c>
      <c r="G327" s="3">
        <v>952</v>
      </c>
    </row>
    <row r="328" spans="2:7" x14ac:dyDescent="0.35">
      <c r="B328" s="3">
        <v>2008</v>
      </c>
      <c r="C328" s="3" t="s">
        <v>322</v>
      </c>
      <c r="D328" s="3" t="s">
        <v>62</v>
      </c>
      <c r="E328" s="3" t="s">
        <v>314</v>
      </c>
      <c r="F328" s="22">
        <v>829</v>
      </c>
      <c r="G328" s="3">
        <v>276</v>
      </c>
    </row>
    <row r="329" spans="2:7" x14ac:dyDescent="0.35">
      <c r="B329" s="3">
        <v>2008</v>
      </c>
      <c r="C329" s="3" t="s">
        <v>322</v>
      </c>
      <c r="D329" s="3" t="s">
        <v>62</v>
      </c>
      <c r="E329" s="3" t="s">
        <v>51</v>
      </c>
      <c r="F329" s="22">
        <v>829</v>
      </c>
      <c r="G329" s="3">
        <v>276</v>
      </c>
    </row>
    <row r="330" spans="2:7" x14ac:dyDescent="0.35">
      <c r="B330" s="3">
        <v>2008</v>
      </c>
      <c r="C330" s="3" t="s">
        <v>313</v>
      </c>
      <c r="D330" s="3" t="s">
        <v>62</v>
      </c>
      <c r="E330" s="3" t="s">
        <v>59</v>
      </c>
      <c r="F330" s="22">
        <v>12525</v>
      </c>
      <c r="G330" s="3">
        <v>517</v>
      </c>
    </row>
    <row r="331" spans="2:7" x14ac:dyDescent="0.35">
      <c r="B331" s="3">
        <v>2008</v>
      </c>
      <c r="C331" s="3" t="s">
        <v>313</v>
      </c>
      <c r="D331" s="3" t="s">
        <v>62</v>
      </c>
      <c r="E331" s="3" t="s">
        <v>88</v>
      </c>
      <c r="F331" s="22">
        <v>829</v>
      </c>
      <c r="G331" s="3">
        <v>276</v>
      </c>
    </row>
    <row r="332" spans="2:7" x14ac:dyDescent="0.35">
      <c r="B332" s="3">
        <v>2008</v>
      </c>
      <c r="C332" s="3" t="s">
        <v>313</v>
      </c>
      <c r="D332" s="3" t="s">
        <v>62</v>
      </c>
      <c r="E332" s="3" t="s">
        <v>511</v>
      </c>
      <c r="F332" s="22">
        <v>6050</v>
      </c>
      <c r="G332" s="3">
        <v>159</v>
      </c>
    </row>
    <row r="333" spans="2:7" x14ac:dyDescent="0.35">
      <c r="B333" s="3"/>
      <c r="C333" s="3"/>
      <c r="D333" s="3"/>
      <c r="E333" s="3"/>
      <c r="F333" s="22"/>
      <c r="G333" s="3"/>
    </row>
    <row r="334" spans="2:7" x14ac:dyDescent="0.35">
      <c r="B334" s="3">
        <v>2008</v>
      </c>
      <c r="C334" s="3" t="s">
        <v>313</v>
      </c>
      <c r="D334" s="3" t="s">
        <v>63</v>
      </c>
      <c r="E334" s="3" t="s">
        <v>314</v>
      </c>
      <c r="F334" s="22">
        <v>242033</v>
      </c>
      <c r="G334" s="26">
        <v>60023</v>
      </c>
    </row>
    <row r="335" spans="2:7" x14ac:dyDescent="0.35">
      <c r="B335" s="3">
        <v>2008</v>
      </c>
      <c r="C335" s="3" t="s">
        <v>313</v>
      </c>
      <c r="D335" s="3" t="s">
        <v>63</v>
      </c>
      <c r="E335" s="3" t="s">
        <v>106</v>
      </c>
      <c r="F335" s="22">
        <v>123744</v>
      </c>
      <c r="G335" s="26">
        <v>32000</v>
      </c>
    </row>
    <row r="336" spans="2:7" x14ac:dyDescent="0.35">
      <c r="B336" s="3">
        <v>2008</v>
      </c>
      <c r="C336" s="3" t="s">
        <v>313</v>
      </c>
      <c r="D336" s="3" t="s">
        <v>63</v>
      </c>
      <c r="E336" s="3" t="s">
        <v>511</v>
      </c>
      <c r="F336" s="22">
        <v>118289</v>
      </c>
      <c r="G336" s="26">
        <v>28023</v>
      </c>
    </row>
    <row r="337" spans="2:7" x14ac:dyDescent="0.35">
      <c r="B337" s="3"/>
      <c r="C337" s="3"/>
      <c r="D337" s="3"/>
      <c r="E337" s="3"/>
      <c r="F337" s="22"/>
      <c r="G337" s="26"/>
    </row>
    <row r="338" spans="2:7" x14ac:dyDescent="0.35">
      <c r="B338" s="3">
        <v>2008</v>
      </c>
      <c r="C338" s="3" t="s">
        <v>313</v>
      </c>
      <c r="D338" s="3" t="s">
        <v>512</v>
      </c>
      <c r="E338" s="3" t="s">
        <v>314</v>
      </c>
      <c r="F338" s="22">
        <v>3999</v>
      </c>
      <c r="G338" s="3">
        <v>79</v>
      </c>
    </row>
    <row r="339" spans="2:7" x14ac:dyDescent="0.35">
      <c r="B339" s="3">
        <v>2008</v>
      </c>
      <c r="C339" s="3" t="s">
        <v>322</v>
      </c>
      <c r="D339" s="3" t="s">
        <v>512</v>
      </c>
      <c r="E339" s="3" t="s">
        <v>314</v>
      </c>
      <c r="F339" s="22">
        <v>8199</v>
      </c>
      <c r="G339" s="3">
        <v>75</v>
      </c>
    </row>
    <row r="340" spans="2:7" x14ac:dyDescent="0.35">
      <c r="B340" s="3">
        <v>2008</v>
      </c>
      <c r="C340" s="3" t="s">
        <v>313</v>
      </c>
      <c r="D340" s="3" t="s">
        <v>512</v>
      </c>
      <c r="E340" s="3" t="s">
        <v>158</v>
      </c>
      <c r="F340" s="22">
        <v>2235</v>
      </c>
      <c r="G340" s="3">
        <v>70</v>
      </c>
    </row>
    <row r="341" spans="2:7" x14ac:dyDescent="0.35">
      <c r="B341" s="3">
        <v>2008</v>
      </c>
      <c r="C341" s="3" t="s">
        <v>322</v>
      </c>
      <c r="D341" s="3" t="s">
        <v>512</v>
      </c>
      <c r="E341" s="3" t="s">
        <v>158</v>
      </c>
      <c r="F341" s="22">
        <v>486</v>
      </c>
      <c r="G341" s="3">
        <v>5</v>
      </c>
    </row>
    <row r="342" spans="2:7" x14ac:dyDescent="0.35">
      <c r="B342" s="3">
        <v>2008</v>
      </c>
      <c r="C342" s="3" t="s">
        <v>313</v>
      </c>
      <c r="D342" s="3" t="s">
        <v>512</v>
      </c>
      <c r="E342" s="3" t="s">
        <v>59</v>
      </c>
      <c r="F342" s="22">
        <v>1309</v>
      </c>
      <c r="G342" s="3">
        <v>4</v>
      </c>
    </row>
    <row r="343" spans="2:7" x14ac:dyDescent="0.35">
      <c r="B343" s="3">
        <v>2008</v>
      </c>
      <c r="C343" s="3" t="s">
        <v>322</v>
      </c>
      <c r="D343" s="3" t="s">
        <v>512</v>
      </c>
      <c r="E343" s="3" t="s">
        <v>72</v>
      </c>
      <c r="F343" s="22">
        <v>2455</v>
      </c>
      <c r="G343" s="3">
        <v>65</v>
      </c>
    </row>
    <row r="344" spans="2:7" x14ac:dyDescent="0.35">
      <c r="B344" s="3">
        <v>2008</v>
      </c>
      <c r="C344" s="3" t="s">
        <v>322</v>
      </c>
      <c r="D344" s="3" t="s">
        <v>512</v>
      </c>
      <c r="E344" s="3" t="s">
        <v>84</v>
      </c>
      <c r="F344" s="22">
        <v>5259</v>
      </c>
      <c r="G344" s="3">
        <v>5</v>
      </c>
    </row>
    <row r="345" spans="2:7" x14ac:dyDescent="0.35">
      <c r="B345" s="3">
        <v>2008</v>
      </c>
      <c r="C345" s="3" t="s">
        <v>313</v>
      </c>
      <c r="D345" s="3" t="s">
        <v>512</v>
      </c>
      <c r="E345" s="3" t="s">
        <v>132</v>
      </c>
      <c r="F345" s="22">
        <v>455</v>
      </c>
      <c r="G345" s="3">
        <v>5</v>
      </c>
    </row>
    <row r="346" spans="2:7" x14ac:dyDescent="0.35">
      <c r="B346" s="3"/>
      <c r="C346" s="3"/>
      <c r="D346" s="3"/>
      <c r="E346" s="3"/>
      <c r="F346" s="22"/>
      <c r="G346" s="3"/>
    </row>
    <row r="347" spans="2:7" x14ac:dyDescent="0.35">
      <c r="B347" s="3">
        <v>2008</v>
      </c>
      <c r="C347" s="3" t="s">
        <v>313</v>
      </c>
      <c r="D347" s="3" t="s">
        <v>66</v>
      </c>
      <c r="E347" s="3" t="s">
        <v>314</v>
      </c>
      <c r="F347" s="22">
        <v>111000</v>
      </c>
      <c r="G347" s="26">
        <v>4293</v>
      </c>
    </row>
    <row r="348" spans="2:7" x14ac:dyDescent="0.35">
      <c r="B348" s="3">
        <v>2008</v>
      </c>
      <c r="C348" s="3" t="s">
        <v>313</v>
      </c>
      <c r="D348" s="3" t="s">
        <v>66</v>
      </c>
      <c r="E348" s="3" t="s">
        <v>59</v>
      </c>
      <c r="F348" s="22">
        <v>32000</v>
      </c>
      <c r="G348" s="3">
        <v>400</v>
      </c>
    </row>
    <row r="349" spans="2:7" x14ac:dyDescent="0.35">
      <c r="B349" s="3">
        <v>2008</v>
      </c>
      <c r="C349" s="3" t="s">
        <v>313</v>
      </c>
      <c r="D349" s="3" t="s">
        <v>66</v>
      </c>
      <c r="E349" s="3" t="s">
        <v>80</v>
      </c>
      <c r="F349" s="22">
        <v>5000</v>
      </c>
      <c r="G349" s="3">
        <v>193</v>
      </c>
    </row>
    <row r="350" spans="2:7" x14ac:dyDescent="0.35">
      <c r="B350" s="3">
        <v>2008</v>
      </c>
      <c r="C350" s="3" t="s">
        <v>313</v>
      </c>
      <c r="D350" s="3" t="s">
        <v>66</v>
      </c>
      <c r="E350" s="3" t="s">
        <v>93</v>
      </c>
      <c r="F350" s="22">
        <v>74000</v>
      </c>
      <c r="G350" s="26">
        <v>3700</v>
      </c>
    </row>
    <row r="351" spans="2:7" x14ac:dyDescent="0.35">
      <c r="B351" s="3"/>
      <c r="C351" s="3"/>
      <c r="D351" s="3"/>
      <c r="E351" s="3"/>
      <c r="F351" s="22"/>
      <c r="G351" s="26"/>
    </row>
    <row r="352" spans="2:7" x14ac:dyDescent="0.35">
      <c r="B352" s="3">
        <v>2008</v>
      </c>
      <c r="C352" s="3" t="s">
        <v>313</v>
      </c>
      <c r="D352" s="3" t="s">
        <v>68</v>
      </c>
      <c r="E352" s="3" t="s">
        <v>314</v>
      </c>
      <c r="F352" s="22">
        <v>1371909</v>
      </c>
      <c r="G352" s="26">
        <v>62305</v>
      </c>
    </row>
    <row r="353" spans="2:7" x14ac:dyDescent="0.35">
      <c r="B353" s="3">
        <v>2008</v>
      </c>
      <c r="C353" s="3" t="s">
        <v>322</v>
      </c>
      <c r="D353" s="3" t="s">
        <v>68</v>
      </c>
      <c r="E353" s="3" t="s">
        <v>314</v>
      </c>
      <c r="F353" s="22">
        <v>1276670</v>
      </c>
      <c r="G353" s="26">
        <v>100879</v>
      </c>
    </row>
    <row r="354" spans="2:7" x14ac:dyDescent="0.35">
      <c r="B354" s="3">
        <v>2008</v>
      </c>
      <c r="C354" s="3" t="s">
        <v>322</v>
      </c>
      <c r="D354" s="3" t="s">
        <v>68</v>
      </c>
      <c r="E354" s="3" t="s">
        <v>30</v>
      </c>
      <c r="F354" s="22">
        <v>1131705</v>
      </c>
      <c r="G354" s="26">
        <v>87044</v>
      </c>
    </row>
    <row r="355" spans="2:7" x14ac:dyDescent="0.35">
      <c r="B355" s="3">
        <v>2008</v>
      </c>
      <c r="C355" s="3" t="s">
        <v>322</v>
      </c>
      <c r="D355" s="3" t="s">
        <v>68</v>
      </c>
      <c r="E355" s="3" t="s">
        <v>120</v>
      </c>
      <c r="F355" s="22">
        <v>28344</v>
      </c>
      <c r="G355" s="26">
        <v>3103</v>
      </c>
    </row>
    <row r="356" spans="2:7" x14ac:dyDescent="0.35">
      <c r="B356" s="3">
        <v>2008</v>
      </c>
      <c r="C356" s="3" t="s">
        <v>322</v>
      </c>
      <c r="D356" s="3" t="s">
        <v>68</v>
      </c>
      <c r="E356" s="3" t="s">
        <v>324</v>
      </c>
      <c r="F356" s="22">
        <v>833</v>
      </c>
      <c r="G356" s="3">
        <v>301</v>
      </c>
    </row>
    <row r="357" spans="2:7" x14ac:dyDescent="0.35">
      <c r="B357" s="3">
        <v>2008</v>
      </c>
      <c r="C357" s="3" t="s">
        <v>313</v>
      </c>
      <c r="D357" s="3" t="s">
        <v>68</v>
      </c>
      <c r="E357" s="3" t="s">
        <v>59</v>
      </c>
      <c r="F357" s="22">
        <v>106375</v>
      </c>
      <c r="G357" s="26">
        <v>3174</v>
      </c>
    </row>
    <row r="358" spans="2:7" x14ac:dyDescent="0.35">
      <c r="B358" s="3">
        <v>2008</v>
      </c>
      <c r="C358" s="3" t="s">
        <v>322</v>
      </c>
      <c r="D358" s="3" t="s">
        <v>68</v>
      </c>
      <c r="E358" s="3" t="s">
        <v>59</v>
      </c>
      <c r="F358" s="22">
        <v>95</v>
      </c>
      <c r="G358" s="3">
        <v>10</v>
      </c>
    </row>
    <row r="359" spans="2:7" x14ac:dyDescent="0.35">
      <c r="B359" s="3">
        <v>2008</v>
      </c>
      <c r="C359" s="3" t="s">
        <v>322</v>
      </c>
      <c r="D359" s="3" t="s">
        <v>68</v>
      </c>
      <c r="E359" s="3" t="s">
        <v>72</v>
      </c>
      <c r="F359" s="22">
        <v>5</v>
      </c>
      <c r="G359" s="3">
        <v>2</v>
      </c>
    </row>
    <row r="360" spans="2:7" x14ac:dyDescent="0.35">
      <c r="B360" s="3">
        <v>2008</v>
      </c>
      <c r="C360" s="3" t="s">
        <v>322</v>
      </c>
      <c r="D360" s="3" t="s">
        <v>68</v>
      </c>
      <c r="E360" s="3" t="s">
        <v>92</v>
      </c>
      <c r="F360" s="22">
        <v>672</v>
      </c>
      <c r="G360" s="3">
        <v>100</v>
      </c>
    </row>
    <row r="361" spans="2:7" x14ac:dyDescent="0.35">
      <c r="B361" s="3">
        <v>2008</v>
      </c>
      <c r="C361" s="3" t="s">
        <v>313</v>
      </c>
      <c r="D361" s="3" t="s">
        <v>68</v>
      </c>
      <c r="E361" s="3" t="s">
        <v>93</v>
      </c>
      <c r="F361" s="22">
        <v>53847</v>
      </c>
      <c r="G361" s="26">
        <v>2505</v>
      </c>
    </row>
    <row r="362" spans="2:7" x14ac:dyDescent="0.35">
      <c r="B362" s="3">
        <v>2008</v>
      </c>
      <c r="C362" s="3" t="s">
        <v>313</v>
      </c>
      <c r="D362" s="3" t="s">
        <v>68</v>
      </c>
      <c r="E362" s="3" t="s">
        <v>102</v>
      </c>
      <c r="F362" s="22">
        <v>175752</v>
      </c>
      <c r="G362" s="26">
        <v>1564</v>
      </c>
    </row>
    <row r="363" spans="2:7" x14ac:dyDescent="0.35">
      <c r="B363" s="3">
        <v>2008</v>
      </c>
      <c r="C363" s="3" t="s">
        <v>322</v>
      </c>
      <c r="D363" s="3" t="s">
        <v>68</v>
      </c>
      <c r="E363" s="3" t="s">
        <v>112</v>
      </c>
      <c r="F363" s="22">
        <v>18294</v>
      </c>
      <c r="G363" s="3">
        <v>624</v>
      </c>
    </row>
    <row r="364" spans="2:7" x14ac:dyDescent="0.35">
      <c r="B364" s="3">
        <v>2008</v>
      </c>
      <c r="C364" s="3" t="s">
        <v>313</v>
      </c>
      <c r="D364" s="3" t="s">
        <v>68</v>
      </c>
      <c r="E364" s="3" t="s">
        <v>119</v>
      </c>
      <c r="F364" s="22">
        <v>483173</v>
      </c>
      <c r="G364" s="26">
        <v>15436</v>
      </c>
    </row>
    <row r="365" spans="2:7" x14ac:dyDescent="0.35">
      <c r="B365" s="3">
        <v>2008</v>
      </c>
      <c r="C365" s="3" t="s">
        <v>322</v>
      </c>
      <c r="D365" s="3" t="s">
        <v>68</v>
      </c>
      <c r="E365" s="3" t="s">
        <v>119</v>
      </c>
      <c r="F365" s="22">
        <v>84521</v>
      </c>
      <c r="G365" s="26">
        <v>4010</v>
      </c>
    </row>
    <row r="366" spans="2:7" x14ac:dyDescent="0.35">
      <c r="B366" s="3">
        <v>2008</v>
      </c>
      <c r="C366" s="3" t="s">
        <v>322</v>
      </c>
      <c r="D366" s="3" t="s">
        <v>68</v>
      </c>
      <c r="E366" s="3" t="s">
        <v>121</v>
      </c>
      <c r="F366" s="22">
        <v>3046</v>
      </c>
      <c r="G366" s="26">
        <v>1000</v>
      </c>
    </row>
    <row r="367" spans="2:7" x14ac:dyDescent="0.35">
      <c r="B367" s="3">
        <v>2008</v>
      </c>
      <c r="C367" s="3" t="s">
        <v>313</v>
      </c>
      <c r="D367" s="3" t="s">
        <v>68</v>
      </c>
      <c r="E367" s="3" t="s">
        <v>128</v>
      </c>
      <c r="F367" s="22">
        <v>195364</v>
      </c>
      <c r="G367" s="26">
        <v>24013</v>
      </c>
    </row>
    <row r="368" spans="2:7" x14ac:dyDescent="0.35">
      <c r="B368" s="3">
        <v>2008</v>
      </c>
      <c r="C368" s="3" t="s">
        <v>313</v>
      </c>
      <c r="D368" s="3" t="s">
        <v>68</v>
      </c>
      <c r="E368" s="3" t="s">
        <v>132</v>
      </c>
      <c r="F368" s="22">
        <v>30</v>
      </c>
      <c r="G368" s="3">
        <v>1</v>
      </c>
    </row>
    <row r="369" spans="2:7" x14ac:dyDescent="0.35">
      <c r="B369" s="3">
        <v>2008</v>
      </c>
      <c r="C369" s="3" t="s">
        <v>313</v>
      </c>
      <c r="D369" s="3" t="s">
        <v>68</v>
      </c>
      <c r="E369" s="3" t="s">
        <v>511</v>
      </c>
      <c r="F369" s="22">
        <v>357368</v>
      </c>
      <c r="G369" s="26">
        <v>15612</v>
      </c>
    </row>
    <row r="370" spans="2:7" x14ac:dyDescent="0.35">
      <c r="B370" s="3">
        <v>2008</v>
      </c>
      <c r="C370" s="3" t="s">
        <v>322</v>
      </c>
      <c r="D370" s="3" t="s">
        <v>68</v>
      </c>
      <c r="E370" s="3" t="s">
        <v>511</v>
      </c>
      <c r="F370" s="22">
        <v>9155</v>
      </c>
      <c r="G370" s="26">
        <v>4685</v>
      </c>
    </row>
    <row r="371" spans="2:7" x14ac:dyDescent="0.35">
      <c r="B371" s="3"/>
      <c r="C371" s="3"/>
      <c r="D371" s="3"/>
      <c r="E371" s="3"/>
      <c r="F371" s="22"/>
      <c r="G371" s="26"/>
    </row>
    <row r="372" spans="2:7" x14ac:dyDescent="0.35">
      <c r="B372" s="3">
        <v>2008</v>
      </c>
      <c r="C372" s="3" t="s">
        <v>313</v>
      </c>
      <c r="D372" s="3" t="s">
        <v>69</v>
      </c>
      <c r="E372" s="3" t="s">
        <v>314</v>
      </c>
      <c r="F372" s="22">
        <v>152641</v>
      </c>
      <c r="G372" s="26">
        <v>7791</v>
      </c>
    </row>
    <row r="373" spans="2:7" x14ac:dyDescent="0.35">
      <c r="B373" s="3">
        <v>2008</v>
      </c>
      <c r="C373" s="3" t="s">
        <v>322</v>
      </c>
      <c r="D373" s="3" t="s">
        <v>69</v>
      </c>
      <c r="E373" s="3" t="s">
        <v>314</v>
      </c>
      <c r="F373" s="22">
        <v>10766</v>
      </c>
      <c r="G373" s="26">
        <v>1980</v>
      </c>
    </row>
    <row r="374" spans="2:7" x14ac:dyDescent="0.35">
      <c r="B374" s="3">
        <v>2008</v>
      </c>
      <c r="C374" s="3" t="s">
        <v>313</v>
      </c>
      <c r="D374" s="3" t="s">
        <v>69</v>
      </c>
      <c r="E374" s="3" t="s">
        <v>59</v>
      </c>
      <c r="F374" s="22">
        <v>30281</v>
      </c>
      <c r="G374" s="26">
        <v>1599</v>
      </c>
    </row>
    <row r="375" spans="2:7" x14ac:dyDescent="0.35">
      <c r="B375" s="3">
        <v>2008</v>
      </c>
      <c r="C375" s="3" t="s">
        <v>322</v>
      </c>
      <c r="D375" s="3" t="s">
        <v>69</v>
      </c>
      <c r="E375" s="3" t="s">
        <v>74</v>
      </c>
      <c r="F375" s="22">
        <v>10766</v>
      </c>
      <c r="G375" s="26">
        <v>1980</v>
      </c>
    </row>
    <row r="376" spans="2:7" x14ac:dyDescent="0.35">
      <c r="B376" s="3">
        <v>2008</v>
      </c>
      <c r="C376" s="3" t="s">
        <v>313</v>
      </c>
      <c r="D376" s="3" t="s">
        <v>69</v>
      </c>
      <c r="E376" s="3" t="s">
        <v>115</v>
      </c>
      <c r="F376" s="22">
        <v>5697</v>
      </c>
      <c r="G376" s="26">
        <v>2400</v>
      </c>
    </row>
    <row r="377" spans="2:7" x14ac:dyDescent="0.35">
      <c r="B377" s="3">
        <v>2008</v>
      </c>
      <c r="C377" s="3" t="s">
        <v>313</v>
      </c>
      <c r="D377" s="3" t="s">
        <v>69</v>
      </c>
      <c r="E377" s="3" t="s">
        <v>119</v>
      </c>
      <c r="F377" s="22">
        <v>116029</v>
      </c>
      <c r="G377" s="26">
        <v>3788</v>
      </c>
    </row>
    <row r="378" spans="2:7" x14ac:dyDescent="0.35">
      <c r="B378" s="3">
        <v>2008</v>
      </c>
      <c r="C378" s="3" t="s">
        <v>313</v>
      </c>
      <c r="D378" s="3" t="s">
        <v>69</v>
      </c>
      <c r="E378" s="3" t="s">
        <v>511</v>
      </c>
      <c r="F378" s="22">
        <v>634</v>
      </c>
      <c r="G378" s="3">
        <v>4</v>
      </c>
    </row>
    <row r="379" spans="2:7" x14ac:dyDescent="0.35">
      <c r="B379" s="3"/>
      <c r="C379" s="3"/>
      <c r="D379" s="3"/>
      <c r="E379" s="3"/>
      <c r="F379" s="22"/>
      <c r="G379" s="3"/>
    </row>
    <row r="380" spans="2:7" x14ac:dyDescent="0.35">
      <c r="B380" s="3">
        <v>2008</v>
      </c>
      <c r="C380" s="3" t="s">
        <v>313</v>
      </c>
      <c r="D380" s="3" t="s">
        <v>70</v>
      </c>
      <c r="E380" s="3" t="s">
        <v>314</v>
      </c>
      <c r="F380" s="22">
        <v>7049</v>
      </c>
      <c r="G380" s="3">
        <v>997</v>
      </c>
    </row>
    <row r="381" spans="2:7" x14ac:dyDescent="0.35">
      <c r="B381" s="3">
        <v>2008</v>
      </c>
      <c r="C381" s="3" t="s">
        <v>313</v>
      </c>
      <c r="D381" s="3" t="s">
        <v>70</v>
      </c>
      <c r="E381" s="3" t="s">
        <v>47</v>
      </c>
      <c r="F381" s="22">
        <v>2829</v>
      </c>
      <c r="G381" s="3">
        <v>550</v>
      </c>
    </row>
    <row r="382" spans="2:7" x14ac:dyDescent="0.35">
      <c r="B382" s="3">
        <v>2008</v>
      </c>
      <c r="C382" s="3" t="s">
        <v>313</v>
      </c>
      <c r="D382" s="3" t="s">
        <v>70</v>
      </c>
      <c r="E382" s="3" t="s">
        <v>59</v>
      </c>
      <c r="F382" s="22">
        <v>2569</v>
      </c>
      <c r="G382" s="3">
        <v>10</v>
      </c>
    </row>
    <row r="383" spans="2:7" x14ac:dyDescent="0.35">
      <c r="B383" s="3">
        <v>2008</v>
      </c>
      <c r="C383" s="3" t="s">
        <v>313</v>
      </c>
      <c r="D383" s="3" t="s">
        <v>70</v>
      </c>
      <c r="E383" s="3" t="s">
        <v>512</v>
      </c>
      <c r="F383" s="22">
        <v>128</v>
      </c>
      <c r="G383" s="3">
        <v>18</v>
      </c>
    </row>
    <row r="384" spans="2:7" x14ac:dyDescent="0.35">
      <c r="B384" s="3">
        <v>2008</v>
      </c>
      <c r="C384" s="3" t="s">
        <v>313</v>
      </c>
      <c r="D384" s="3" t="s">
        <v>70</v>
      </c>
      <c r="E384" s="3" t="s">
        <v>93</v>
      </c>
      <c r="F384" s="22">
        <v>630</v>
      </c>
      <c r="G384" s="3">
        <v>168</v>
      </c>
    </row>
    <row r="385" spans="2:7" x14ac:dyDescent="0.35">
      <c r="B385" s="3">
        <v>2008</v>
      </c>
      <c r="C385" s="3" t="s">
        <v>313</v>
      </c>
      <c r="D385" s="3" t="s">
        <v>70</v>
      </c>
      <c r="E385" s="3" t="s">
        <v>132</v>
      </c>
      <c r="F385" s="22">
        <v>741</v>
      </c>
      <c r="G385" s="3">
        <v>208</v>
      </c>
    </row>
    <row r="386" spans="2:7" x14ac:dyDescent="0.35">
      <c r="B386" s="3">
        <v>2008</v>
      </c>
      <c r="C386" s="3" t="s">
        <v>313</v>
      </c>
      <c r="D386" s="3" t="s">
        <v>70</v>
      </c>
      <c r="E386" s="3" t="s">
        <v>511</v>
      </c>
      <c r="F386" s="22">
        <v>151</v>
      </c>
      <c r="G386" s="3">
        <v>43</v>
      </c>
    </row>
    <row r="387" spans="2:7" x14ac:dyDescent="0.35">
      <c r="B387" s="3"/>
      <c r="C387" s="3"/>
      <c r="D387" s="3"/>
      <c r="E387" s="3"/>
      <c r="F387" s="22"/>
      <c r="G387" s="3"/>
    </row>
    <row r="388" spans="2:7" x14ac:dyDescent="0.35">
      <c r="B388" s="3">
        <v>2008</v>
      </c>
      <c r="C388" s="3" t="s">
        <v>313</v>
      </c>
      <c r="D388" s="3" t="s">
        <v>71</v>
      </c>
      <c r="E388" s="3" t="s">
        <v>314</v>
      </c>
      <c r="F388" s="22">
        <v>362000</v>
      </c>
      <c r="G388" s="3">
        <v>0</v>
      </c>
    </row>
    <row r="389" spans="2:7" x14ac:dyDescent="0.35">
      <c r="B389" s="3">
        <v>2008</v>
      </c>
      <c r="C389" s="3" t="s">
        <v>313</v>
      </c>
      <c r="D389" s="3" t="s">
        <v>71</v>
      </c>
      <c r="E389" s="3" t="s">
        <v>56</v>
      </c>
      <c r="F389" s="22">
        <v>10000</v>
      </c>
      <c r="G389" s="3">
        <v>0</v>
      </c>
    </row>
    <row r="390" spans="2:7" x14ac:dyDescent="0.35">
      <c r="B390" s="3">
        <v>2008</v>
      </c>
      <c r="C390" s="3" t="s">
        <v>313</v>
      </c>
      <c r="D390" s="3" t="s">
        <v>71</v>
      </c>
      <c r="E390" s="3" t="s">
        <v>59</v>
      </c>
      <c r="F390" s="22">
        <v>341000</v>
      </c>
      <c r="G390" s="3">
        <v>0</v>
      </c>
    </row>
    <row r="391" spans="2:7" x14ac:dyDescent="0.35">
      <c r="B391" s="3">
        <v>2008</v>
      </c>
      <c r="C391" s="3" t="s">
        <v>313</v>
      </c>
      <c r="D391" s="3" t="s">
        <v>71</v>
      </c>
      <c r="E391" s="3" t="s">
        <v>119</v>
      </c>
      <c r="F391" s="22">
        <v>9000</v>
      </c>
      <c r="G391" s="3">
        <v>0</v>
      </c>
    </row>
    <row r="392" spans="2:7" x14ac:dyDescent="0.35">
      <c r="B392" s="3">
        <v>2008</v>
      </c>
      <c r="C392" s="3" t="s">
        <v>313</v>
      </c>
      <c r="D392" s="3" t="s">
        <v>71</v>
      </c>
      <c r="E392" s="3" t="s">
        <v>511</v>
      </c>
      <c r="F392" s="22">
        <v>2000</v>
      </c>
      <c r="G392" s="3">
        <v>0</v>
      </c>
    </row>
    <row r="393" spans="2:7" x14ac:dyDescent="0.35">
      <c r="B393" s="3"/>
      <c r="C393" s="3"/>
      <c r="D393" s="3"/>
      <c r="E393" s="3"/>
      <c r="F393" s="22"/>
      <c r="G393" s="3"/>
    </row>
    <row r="394" spans="2:7" x14ac:dyDescent="0.35">
      <c r="B394" s="3">
        <v>2008</v>
      </c>
      <c r="C394" s="3" t="s">
        <v>313</v>
      </c>
      <c r="D394" s="3" t="s">
        <v>72</v>
      </c>
      <c r="E394" s="3" t="s">
        <v>314</v>
      </c>
      <c r="F394" s="22">
        <v>452574</v>
      </c>
      <c r="G394" s="26">
        <v>21756</v>
      </c>
    </row>
    <row r="395" spans="2:7" x14ac:dyDescent="0.35">
      <c r="B395" s="3">
        <v>2008</v>
      </c>
      <c r="C395" s="3" t="s">
        <v>322</v>
      </c>
      <c r="D395" s="3" t="s">
        <v>72</v>
      </c>
      <c r="E395" s="3" t="s">
        <v>314</v>
      </c>
      <c r="F395" s="22">
        <v>850789</v>
      </c>
      <c r="G395" s="26">
        <v>84247</v>
      </c>
    </row>
    <row r="396" spans="2:7" x14ac:dyDescent="0.35">
      <c r="B396" s="3">
        <v>2008</v>
      </c>
      <c r="C396" s="3" t="s">
        <v>313</v>
      </c>
      <c r="D396" s="3" t="s">
        <v>72</v>
      </c>
      <c r="E396" s="3" t="s">
        <v>27</v>
      </c>
      <c r="F396" s="22">
        <v>6895</v>
      </c>
      <c r="G396" s="3">
        <v>200</v>
      </c>
    </row>
    <row r="397" spans="2:7" x14ac:dyDescent="0.35">
      <c r="B397" s="3">
        <v>2008</v>
      </c>
      <c r="C397" s="3" t="s">
        <v>313</v>
      </c>
      <c r="D397" s="3" t="s">
        <v>72</v>
      </c>
      <c r="E397" s="3" t="s">
        <v>30</v>
      </c>
      <c r="F397" s="22">
        <v>38</v>
      </c>
      <c r="G397" s="3">
        <v>3</v>
      </c>
    </row>
    <row r="398" spans="2:7" x14ac:dyDescent="0.35">
      <c r="B398" s="3">
        <v>2008</v>
      </c>
      <c r="C398" s="3" t="s">
        <v>322</v>
      </c>
      <c r="D398" s="3" t="s">
        <v>72</v>
      </c>
      <c r="E398" s="3" t="s">
        <v>30</v>
      </c>
      <c r="F398" s="22">
        <v>34883</v>
      </c>
      <c r="G398" s="26">
        <v>6185</v>
      </c>
    </row>
    <row r="399" spans="2:7" x14ac:dyDescent="0.35">
      <c r="B399" s="3">
        <v>2008</v>
      </c>
      <c r="C399" s="3" t="s">
        <v>322</v>
      </c>
      <c r="D399" s="3" t="s">
        <v>72</v>
      </c>
      <c r="E399" s="3" t="s">
        <v>34</v>
      </c>
      <c r="F399" s="22">
        <v>183526</v>
      </c>
      <c r="G399" s="26">
        <v>15000</v>
      </c>
    </row>
    <row r="400" spans="2:7" x14ac:dyDescent="0.35">
      <c r="B400" s="3">
        <v>2008</v>
      </c>
      <c r="C400" s="3" t="s">
        <v>313</v>
      </c>
      <c r="D400" s="3" t="s">
        <v>72</v>
      </c>
      <c r="E400" s="3" t="s">
        <v>158</v>
      </c>
      <c r="F400" s="22">
        <v>12412</v>
      </c>
      <c r="G400" s="26">
        <v>6000</v>
      </c>
    </row>
    <row r="401" spans="2:7" x14ac:dyDescent="0.35">
      <c r="B401" s="3">
        <v>2008</v>
      </c>
      <c r="C401" s="3" t="s">
        <v>322</v>
      </c>
      <c r="D401" s="3" t="s">
        <v>72</v>
      </c>
      <c r="E401" s="3" t="s">
        <v>46</v>
      </c>
      <c r="F401" s="22">
        <v>236</v>
      </c>
      <c r="G401" s="3">
        <v>2</v>
      </c>
    </row>
    <row r="402" spans="2:7" x14ac:dyDescent="0.35">
      <c r="B402" s="3">
        <v>2008</v>
      </c>
      <c r="C402" s="3" t="s">
        <v>313</v>
      </c>
      <c r="D402" s="3" t="s">
        <v>72</v>
      </c>
      <c r="E402" s="3" t="s">
        <v>56</v>
      </c>
      <c r="F402" s="22">
        <v>117</v>
      </c>
      <c r="G402" s="3">
        <v>13</v>
      </c>
    </row>
    <row r="403" spans="2:7" x14ac:dyDescent="0.35">
      <c r="B403" s="3">
        <v>2008</v>
      </c>
      <c r="C403" s="3" t="s">
        <v>322</v>
      </c>
      <c r="D403" s="3" t="s">
        <v>72</v>
      </c>
      <c r="E403" s="3" t="s">
        <v>56</v>
      </c>
      <c r="F403" s="22">
        <v>231</v>
      </c>
      <c r="G403" s="3">
        <v>3</v>
      </c>
    </row>
    <row r="404" spans="2:7" x14ac:dyDescent="0.35">
      <c r="B404" s="3">
        <v>2008</v>
      </c>
      <c r="C404" s="3" t="s">
        <v>313</v>
      </c>
      <c r="D404" s="3" t="s">
        <v>72</v>
      </c>
      <c r="E404" s="3" t="s">
        <v>59</v>
      </c>
      <c r="F404" s="22">
        <v>67816</v>
      </c>
      <c r="G404" s="3">
        <v>222</v>
      </c>
    </row>
    <row r="405" spans="2:7" x14ac:dyDescent="0.35">
      <c r="B405" s="3">
        <v>2008</v>
      </c>
      <c r="C405" s="3" t="s">
        <v>322</v>
      </c>
      <c r="D405" s="3" t="s">
        <v>72</v>
      </c>
      <c r="E405" s="3" t="s">
        <v>59</v>
      </c>
      <c r="F405" s="22">
        <v>4449</v>
      </c>
      <c r="G405" s="3">
        <v>917</v>
      </c>
    </row>
    <row r="406" spans="2:7" x14ac:dyDescent="0.35">
      <c r="B406" s="3">
        <v>2008</v>
      </c>
      <c r="C406" s="3" t="s">
        <v>322</v>
      </c>
      <c r="D406" s="3" t="s">
        <v>72</v>
      </c>
      <c r="E406" s="3" t="s">
        <v>61</v>
      </c>
      <c r="F406" s="22">
        <v>802</v>
      </c>
      <c r="G406" s="3">
        <v>7</v>
      </c>
    </row>
    <row r="407" spans="2:7" x14ac:dyDescent="0.35">
      <c r="B407" s="3">
        <v>2008</v>
      </c>
      <c r="C407" s="3" t="s">
        <v>322</v>
      </c>
      <c r="D407" s="3" t="s">
        <v>72</v>
      </c>
      <c r="E407" s="3" t="s">
        <v>70</v>
      </c>
      <c r="F407" s="22">
        <v>677</v>
      </c>
      <c r="G407" s="3">
        <v>6</v>
      </c>
    </row>
    <row r="408" spans="2:7" x14ac:dyDescent="0.35">
      <c r="B408" s="3">
        <v>2008</v>
      </c>
      <c r="C408" s="3" t="s">
        <v>322</v>
      </c>
      <c r="D408" s="3" t="s">
        <v>72</v>
      </c>
      <c r="E408" s="3" t="s">
        <v>71</v>
      </c>
      <c r="F408" s="22">
        <v>3025</v>
      </c>
      <c r="G408" s="3">
        <v>490</v>
      </c>
    </row>
    <row r="409" spans="2:7" x14ac:dyDescent="0.35">
      <c r="B409" s="3">
        <v>2008</v>
      </c>
      <c r="C409" s="3" t="s">
        <v>322</v>
      </c>
      <c r="D409" s="3" t="s">
        <v>72</v>
      </c>
      <c r="E409" s="3" t="s">
        <v>80</v>
      </c>
      <c r="F409" s="22">
        <v>411</v>
      </c>
      <c r="G409" s="3">
        <v>5</v>
      </c>
    </row>
    <row r="410" spans="2:7" x14ac:dyDescent="0.35">
      <c r="B410" s="3">
        <v>2008</v>
      </c>
      <c r="C410" s="3" t="s">
        <v>313</v>
      </c>
      <c r="D410" s="3" t="s">
        <v>72</v>
      </c>
      <c r="E410" s="3" t="s">
        <v>86</v>
      </c>
      <c r="F410" s="22">
        <v>1574</v>
      </c>
      <c r="G410" s="3">
        <v>28</v>
      </c>
    </row>
    <row r="411" spans="2:7" x14ac:dyDescent="0.35">
      <c r="B411" s="3">
        <v>2008</v>
      </c>
      <c r="C411" s="3" t="s">
        <v>322</v>
      </c>
      <c r="D411" s="3" t="s">
        <v>72</v>
      </c>
      <c r="E411" s="3" t="s">
        <v>86</v>
      </c>
      <c r="F411" s="22">
        <v>62</v>
      </c>
      <c r="G411" s="3">
        <v>45</v>
      </c>
    </row>
    <row r="412" spans="2:7" x14ac:dyDescent="0.35">
      <c r="B412" s="3">
        <v>2008</v>
      </c>
      <c r="C412" s="3" t="s">
        <v>313</v>
      </c>
      <c r="D412" s="3" t="s">
        <v>72</v>
      </c>
      <c r="E412" s="3" t="s">
        <v>100</v>
      </c>
      <c r="F412" s="22">
        <v>3267</v>
      </c>
      <c r="G412" s="3">
        <v>65</v>
      </c>
    </row>
    <row r="413" spans="2:7" x14ac:dyDescent="0.35">
      <c r="B413" s="3">
        <v>2008</v>
      </c>
      <c r="C413" s="3" t="s">
        <v>313</v>
      </c>
      <c r="D413" s="3" t="s">
        <v>72</v>
      </c>
      <c r="E413" s="3" t="s">
        <v>93</v>
      </c>
      <c r="F413" s="22">
        <v>687</v>
      </c>
      <c r="G413" s="3">
        <v>17</v>
      </c>
    </row>
    <row r="414" spans="2:7" x14ac:dyDescent="0.35">
      <c r="B414" s="3">
        <v>2008</v>
      </c>
      <c r="C414" s="3" t="s">
        <v>322</v>
      </c>
      <c r="D414" s="3" t="s">
        <v>72</v>
      </c>
      <c r="E414" s="3" t="s">
        <v>108</v>
      </c>
      <c r="F414" s="22">
        <v>420</v>
      </c>
      <c r="G414" s="3">
        <v>4</v>
      </c>
    </row>
    <row r="415" spans="2:7" x14ac:dyDescent="0.35">
      <c r="B415" s="3">
        <v>2008</v>
      </c>
      <c r="C415" s="3" t="s">
        <v>322</v>
      </c>
      <c r="D415" s="3" t="s">
        <v>72</v>
      </c>
      <c r="E415" s="3" t="s">
        <v>110</v>
      </c>
      <c r="F415" s="22">
        <v>232</v>
      </c>
      <c r="G415" s="3">
        <v>4</v>
      </c>
    </row>
    <row r="416" spans="2:7" x14ac:dyDescent="0.35">
      <c r="B416" s="3">
        <v>2008</v>
      </c>
      <c r="C416" s="3" t="s">
        <v>322</v>
      </c>
      <c r="D416" s="3" t="s">
        <v>72</v>
      </c>
      <c r="E416" s="3" t="s">
        <v>116</v>
      </c>
      <c r="F416" s="22">
        <v>157</v>
      </c>
      <c r="G416" s="3">
        <v>1</v>
      </c>
    </row>
    <row r="417" spans="2:7" x14ac:dyDescent="0.35">
      <c r="B417" s="3">
        <v>2008</v>
      </c>
      <c r="C417" s="3" t="s">
        <v>322</v>
      </c>
      <c r="D417" s="3" t="s">
        <v>72</v>
      </c>
      <c r="E417" s="3" t="s">
        <v>117</v>
      </c>
      <c r="F417" s="22">
        <v>1271</v>
      </c>
      <c r="G417" s="3">
        <v>10</v>
      </c>
    </row>
    <row r="418" spans="2:7" x14ac:dyDescent="0.35">
      <c r="B418" s="3">
        <v>2008</v>
      </c>
      <c r="C418" s="3" t="s">
        <v>313</v>
      </c>
      <c r="D418" s="3" t="s">
        <v>72</v>
      </c>
      <c r="E418" s="3" t="s">
        <v>119</v>
      </c>
      <c r="F418" s="22">
        <v>332319</v>
      </c>
      <c r="G418" s="26">
        <v>13898</v>
      </c>
    </row>
    <row r="419" spans="2:7" x14ac:dyDescent="0.35">
      <c r="B419" s="3">
        <v>2008</v>
      </c>
      <c r="C419" s="3" t="s">
        <v>322</v>
      </c>
      <c r="D419" s="3" t="s">
        <v>72</v>
      </c>
      <c r="E419" s="3" t="s">
        <v>119</v>
      </c>
      <c r="F419" s="22">
        <v>538038</v>
      </c>
      <c r="G419" s="26">
        <v>54928</v>
      </c>
    </row>
    <row r="420" spans="2:7" x14ac:dyDescent="0.35">
      <c r="B420" s="3">
        <v>2008</v>
      </c>
      <c r="C420" s="3" t="s">
        <v>322</v>
      </c>
      <c r="D420" s="3" t="s">
        <v>72</v>
      </c>
      <c r="E420" s="3" t="s">
        <v>123</v>
      </c>
      <c r="F420" s="22">
        <v>2490</v>
      </c>
      <c r="G420" s="3">
        <v>82</v>
      </c>
    </row>
    <row r="421" spans="2:7" x14ac:dyDescent="0.35">
      <c r="B421" s="3">
        <v>2008</v>
      </c>
      <c r="C421" s="3" t="s">
        <v>322</v>
      </c>
      <c r="D421" s="3" t="s">
        <v>72</v>
      </c>
      <c r="E421" s="3" t="s">
        <v>127</v>
      </c>
      <c r="F421" s="22">
        <v>2029</v>
      </c>
      <c r="G421" s="3">
        <v>14</v>
      </c>
    </row>
    <row r="422" spans="2:7" x14ac:dyDescent="0.35">
      <c r="B422" s="3">
        <v>2008</v>
      </c>
      <c r="C422" s="3" t="s">
        <v>322</v>
      </c>
      <c r="D422" s="3" t="s">
        <v>72</v>
      </c>
      <c r="E422" s="3" t="s">
        <v>50</v>
      </c>
      <c r="F422" s="22">
        <v>7551</v>
      </c>
      <c r="G422" s="3">
        <v>160</v>
      </c>
    </row>
    <row r="423" spans="2:7" x14ac:dyDescent="0.35">
      <c r="B423" s="3">
        <v>2008</v>
      </c>
      <c r="C423" s="3" t="s">
        <v>313</v>
      </c>
      <c r="D423" s="3" t="s">
        <v>72</v>
      </c>
      <c r="E423" s="3" t="s">
        <v>132</v>
      </c>
      <c r="F423" s="22">
        <v>7518</v>
      </c>
      <c r="G423" s="3">
        <v>410</v>
      </c>
    </row>
    <row r="424" spans="2:7" x14ac:dyDescent="0.35">
      <c r="B424" s="3">
        <v>2008</v>
      </c>
      <c r="C424" s="3" t="s">
        <v>322</v>
      </c>
      <c r="D424" s="3" t="s">
        <v>72</v>
      </c>
      <c r="E424" s="3" t="s">
        <v>132</v>
      </c>
      <c r="F424" s="22">
        <v>70301</v>
      </c>
      <c r="G424" s="26">
        <v>6384</v>
      </c>
    </row>
    <row r="425" spans="2:7" x14ac:dyDescent="0.35">
      <c r="B425" s="3">
        <v>2008</v>
      </c>
      <c r="C425" s="3" t="s">
        <v>313</v>
      </c>
      <c r="D425" s="3" t="s">
        <v>72</v>
      </c>
      <c r="E425" s="3" t="s">
        <v>511</v>
      </c>
      <c r="F425" s="22">
        <v>19931</v>
      </c>
      <c r="G425" s="3">
        <v>900</v>
      </c>
    </row>
    <row r="426" spans="2:7" x14ac:dyDescent="0.35">
      <c r="B426" s="3"/>
      <c r="C426" s="3"/>
      <c r="D426" s="3"/>
      <c r="E426" s="3"/>
      <c r="F426" s="22"/>
      <c r="G426" s="3"/>
    </row>
    <row r="427" spans="2:7" x14ac:dyDescent="0.35">
      <c r="B427" s="3">
        <v>2008</v>
      </c>
      <c r="C427" s="3" t="s">
        <v>313</v>
      </c>
      <c r="D427" s="3" t="s">
        <v>76</v>
      </c>
      <c r="E427" s="3" t="s">
        <v>314</v>
      </c>
      <c r="F427" s="22">
        <v>247316</v>
      </c>
      <c r="G427" s="26">
        <v>9769</v>
      </c>
    </row>
    <row r="428" spans="2:7" x14ac:dyDescent="0.35">
      <c r="B428" s="3">
        <v>2008</v>
      </c>
      <c r="C428" s="3" t="s">
        <v>322</v>
      </c>
      <c r="D428" s="3" t="s">
        <v>76</v>
      </c>
      <c r="E428" s="3" t="s">
        <v>314</v>
      </c>
      <c r="F428" s="22">
        <v>185880</v>
      </c>
      <c r="G428" s="26">
        <v>4208</v>
      </c>
    </row>
    <row r="429" spans="2:7" x14ac:dyDescent="0.35">
      <c r="B429" s="3">
        <v>2008</v>
      </c>
      <c r="C429" s="3" t="s">
        <v>322</v>
      </c>
      <c r="D429" s="3" t="s">
        <v>76</v>
      </c>
      <c r="E429" s="3" t="s">
        <v>515</v>
      </c>
      <c r="F429" s="22">
        <v>185880</v>
      </c>
      <c r="G429" s="26">
        <v>4208</v>
      </c>
    </row>
    <row r="430" spans="2:7" x14ac:dyDescent="0.35">
      <c r="B430" s="3">
        <v>2008</v>
      </c>
      <c r="C430" s="3" t="s">
        <v>313</v>
      </c>
      <c r="D430" s="3" t="s">
        <v>76</v>
      </c>
      <c r="E430" s="3" t="s">
        <v>59</v>
      </c>
      <c r="F430" s="22">
        <v>187018</v>
      </c>
      <c r="G430" s="26">
        <v>8044</v>
      </c>
    </row>
    <row r="431" spans="2:7" x14ac:dyDescent="0.35">
      <c r="B431" s="3">
        <v>2008</v>
      </c>
      <c r="C431" s="3" t="s">
        <v>313</v>
      </c>
      <c r="D431" s="3" t="s">
        <v>76</v>
      </c>
      <c r="E431" s="3" t="s">
        <v>74</v>
      </c>
      <c r="F431" s="22">
        <v>29767</v>
      </c>
      <c r="G431" s="3">
        <v>863</v>
      </c>
    </row>
    <row r="432" spans="2:7" x14ac:dyDescent="0.35">
      <c r="B432" s="3">
        <v>2008</v>
      </c>
      <c r="C432" s="3" t="s">
        <v>313</v>
      </c>
      <c r="D432" s="3" t="s">
        <v>76</v>
      </c>
      <c r="E432" s="3" t="s">
        <v>119</v>
      </c>
      <c r="F432" s="22">
        <v>30532</v>
      </c>
      <c r="G432" s="3">
        <v>862</v>
      </c>
    </row>
    <row r="433" spans="2:7" x14ac:dyDescent="0.35">
      <c r="B433" s="3"/>
      <c r="C433" s="3"/>
      <c r="D433" s="3"/>
      <c r="E433" s="3"/>
      <c r="F433" s="22"/>
      <c r="G433" s="3"/>
    </row>
    <row r="434" spans="2:7" x14ac:dyDescent="0.35">
      <c r="B434" s="3">
        <v>2008</v>
      </c>
      <c r="C434" s="3" t="s">
        <v>313</v>
      </c>
      <c r="D434" s="3" t="s">
        <v>510</v>
      </c>
      <c r="E434" s="3" t="s">
        <v>314</v>
      </c>
      <c r="F434" s="22">
        <v>4806118</v>
      </c>
      <c r="G434" s="26">
        <v>12789</v>
      </c>
    </row>
    <row r="435" spans="2:7" x14ac:dyDescent="0.35">
      <c r="B435" s="3">
        <v>2008</v>
      </c>
      <c r="C435" s="3" t="s">
        <v>322</v>
      </c>
      <c r="D435" s="3" t="s">
        <v>510</v>
      </c>
      <c r="E435" s="3" t="s">
        <v>314</v>
      </c>
      <c r="F435" s="22">
        <v>6850</v>
      </c>
      <c r="G435" s="3">
        <v>30</v>
      </c>
    </row>
    <row r="436" spans="2:7" x14ac:dyDescent="0.35">
      <c r="B436" s="3">
        <v>2008</v>
      </c>
      <c r="C436" s="3" t="s">
        <v>313</v>
      </c>
      <c r="D436" s="3" t="s">
        <v>510</v>
      </c>
      <c r="E436" s="3" t="s">
        <v>71</v>
      </c>
      <c r="F436" s="22">
        <v>278</v>
      </c>
      <c r="G436" s="3">
        <v>8</v>
      </c>
    </row>
    <row r="437" spans="2:7" x14ac:dyDescent="0.35">
      <c r="B437" s="3">
        <v>2008</v>
      </c>
      <c r="C437" s="3" t="s">
        <v>313</v>
      </c>
      <c r="D437" s="3" t="s">
        <v>510</v>
      </c>
      <c r="E437" s="3" t="s">
        <v>72</v>
      </c>
      <c r="F437" s="22">
        <v>3095279</v>
      </c>
      <c r="G437" s="26">
        <v>2266</v>
      </c>
    </row>
    <row r="438" spans="2:7" x14ac:dyDescent="0.35">
      <c r="B438" s="3">
        <v>2008</v>
      </c>
      <c r="C438" s="3" t="s">
        <v>322</v>
      </c>
      <c r="D438" s="3" t="s">
        <v>510</v>
      </c>
      <c r="E438" s="3" t="s">
        <v>72</v>
      </c>
      <c r="F438" s="22">
        <v>297</v>
      </c>
      <c r="G438" s="3">
        <v>14</v>
      </c>
    </row>
    <row r="439" spans="2:7" x14ac:dyDescent="0.35">
      <c r="B439" s="3">
        <v>2008</v>
      </c>
      <c r="C439" s="3" t="s">
        <v>313</v>
      </c>
      <c r="D439" s="3" t="s">
        <v>510</v>
      </c>
      <c r="E439" s="3" t="s">
        <v>74</v>
      </c>
      <c r="F439" s="22">
        <v>1537576</v>
      </c>
      <c r="G439" s="26">
        <v>4362</v>
      </c>
    </row>
    <row r="440" spans="2:7" x14ac:dyDescent="0.35">
      <c r="B440" s="3">
        <v>2008</v>
      </c>
      <c r="C440" s="3" t="s">
        <v>322</v>
      </c>
      <c r="D440" s="3" t="s">
        <v>510</v>
      </c>
      <c r="E440" s="3" t="s">
        <v>74</v>
      </c>
      <c r="F440" s="22">
        <v>2890</v>
      </c>
      <c r="G440" s="3">
        <v>3</v>
      </c>
    </row>
    <row r="441" spans="2:7" x14ac:dyDescent="0.35">
      <c r="B441" s="3">
        <v>2008</v>
      </c>
      <c r="C441" s="3" t="s">
        <v>313</v>
      </c>
      <c r="D441" s="3" t="s">
        <v>510</v>
      </c>
      <c r="E441" s="3" t="s">
        <v>93</v>
      </c>
      <c r="F441" s="22">
        <v>112745</v>
      </c>
      <c r="G441" s="26">
        <v>4500</v>
      </c>
    </row>
    <row r="442" spans="2:7" x14ac:dyDescent="0.35">
      <c r="B442" s="3">
        <v>2008</v>
      </c>
      <c r="C442" s="3" t="s">
        <v>313</v>
      </c>
      <c r="D442" s="3" t="s">
        <v>510</v>
      </c>
      <c r="E442" s="3" t="s">
        <v>119</v>
      </c>
      <c r="F442" s="22">
        <v>33733</v>
      </c>
      <c r="G442" s="26">
        <v>1110</v>
      </c>
    </row>
    <row r="443" spans="2:7" x14ac:dyDescent="0.35">
      <c r="B443" s="3">
        <v>2008</v>
      </c>
      <c r="C443" s="3" t="s">
        <v>313</v>
      </c>
      <c r="D443" s="3" t="s">
        <v>510</v>
      </c>
      <c r="E443" s="3" t="s">
        <v>132</v>
      </c>
      <c r="F443" s="22">
        <v>10647</v>
      </c>
      <c r="G443" s="3">
        <v>43</v>
      </c>
    </row>
    <row r="444" spans="2:7" x14ac:dyDescent="0.35">
      <c r="B444" s="3">
        <v>2008</v>
      </c>
      <c r="C444" s="3" t="s">
        <v>322</v>
      </c>
      <c r="D444" s="3" t="s">
        <v>510</v>
      </c>
      <c r="E444" s="3" t="s">
        <v>132</v>
      </c>
      <c r="F444" s="22">
        <v>3663</v>
      </c>
      <c r="G444" s="3">
        <v>13</v>
      </c>
    </row>
    <row r="445" spans="2:7" x14ac:dyDescent="0.35">
      <c r="B445" s="3">
        <v>2008</v>
      </c>
      <c r="C445" s="3" t="s">
        <v>313</v>
      </c>
      <c r="D445" s="3" t="s">
        <v>510</v>
      </c>
      <c r="E445" s="3" t="s">
        <v>511</v>
      </c>
      <c r="F445" s="22">
        <v>15860</v>
      </c>
      <c r="G445" s="3">
        <v>500</v>
      </c>
    </row>
    <row r="446" spans="2:7" x14ac:dyDescent="0.35">
      <c r="B446" s="3"/>
      <c r="C446" s="3"/>
      <c r="D446" s="3"/>
      <c r="E446" s="3"/>
      <c r="F446" s="22"/>
      <c r="G446" s="3"/>
    </row>
    <row r="447" spans="2:7" x14ac:dyDescent="0.35">
      <c r="B447" s="3">
        <v>2008</v>
      </c>
      <c r="C447" s="3" t="s">
        <v>313</v>
      </c>
      <c r="D447" s="3" t="s">
        <v>78</v>
      </c>
      <c r="E447" s="3" t="s">
        <v>314</v>
      </c>
      <c r="F447" s="22">
        <v>2615</v>
      </c>
      <c r="G447" s="3">
        <v>3</v>
      </c>
    </row>
    <row r="448" spans="2:7" x14ac:dyDescent="0.35">
      <c r="B448" s="3">
        <v>2008</v>
      </c>
      <c r="C448" s="3" t="s">
        <v>313</v>
      </c>
      <c r="D448" s="3" t="s">
        <v>78</v>
      </c>
      <c r="E448" s="3" t="s">
        <v>56</v>
      </c>
      <c r="F448" s="22">
        <v>2615</v>
      </c>
      <c r="G448" s="3">
        <v>3</v>
      </c>
    </row>
    <row r="449" spans="2:7" x14ac:dyDescent="0.35">
      <c r="B449" s="3"/>
      <c r="C449" s="3"/>
      <c r="D449" s="3"/>
      <c r="E449" s="3"/>
      <c r="F449" s="22"/>
      <c r="G449" s="3"/>
    </row>
    <row r="450" spans="2:7" x14ac:dyDescent="0.35">
      <c r="B450" s="3">
        <v>2008</v>
      </c>
      <c r="C450" s="3" t="s">
        <v>313</v>
      </c>
      <c r="D450" s="3" t="s">
        <v>79</v>
      </c>
      <c r="E450" s="3" t="s">
        <v>314</v>
      </c>
      <c r="F450" s="22">
        <v>587</v>
      </c>
      <c r="G450" s="3">
        <v>55</v>
      </c>
    </row>
    <row r="451" spans="2:7" x14ac:dyDescent="0.35">
      <c r="B451" s="3">
        <v>2008</v>
      </c>
      <c r="C451" s="3" t="s">
        <v>313</v>
      </c>
      <c r="D451" s="3" t="s">
        <v>79</v>
      </c>
      <c r="E451" s="3" t="s">
        <v>46</v>
      </c>
      <c r="F451" s="22">
        <v>126</v>
      </c>
      <c r="G451" s="3">
        <v>2</v>
      </c>
    </row>
    <row r="452" spans="2:7" x14ac:dyDescent="0.35">
      <c r="B452" s="3">
        <v>2008</v>
      </c>
      <c r="C452" s="3" t="s">
        <v>313</v>
      </c>
      <c r="D452" s="3" t="s">
        <v>79</v>
      </c>
      <c r="E452" s="3" t="s">
        <v>93</v>
      </c>
      <c r="F452" s="22">
        <v>461</v>
      </c>
      <c r="G452" s="3">
        <v>53</v>
      </c>
    </row>
    <row r="453" spans="2:7" x14ac:dyDescent="0.35">
      <c r="B453" s="3"/>
      <c r="C453" s="3"/>
      <c r="D453" s="3"/>
      <c r="E453" s="3"/>
      <c r="F453" s="22"/>
      <c r="G453" s="3"/>
    </row>
    <row r="454" spans="2:7" x14ac:dyDescent="0.35">
      <c r="B454" s="3">
        <v>2008</v>
      </c>
      <c r="C454" s="3" t="s">
        <v>313</v>
      </c>
      <c r="D454" s="3" t="s">
        <v>164</v>
      </c>
      <c r="E454" s="3" t="s">
        <v>314</v>
      </c>
      <c r="F454" s="22">
        <v>33581</v>
      </c>
      <c r="G454" s="26">
        <v>1395</v>
      </c>
    </row>
    <row r="455" spans="2:7" x14ac:dyDescent="0.35">
      <c r="B455" s="3">
        <v>2008</v>
      </c>
      <c r="C455" s="3" t="s">
        <v>322</v>
      </c>
      <c r="D455" s="3" t="s">
        <v>164</v>
      </c>
      <c r="E455" s="3" t="s">
        <v>314</v>
      </c>
      <c r="F455" s="22">
        <v>72</v>
      </c>
      <c r="G455" s="3">
        <v>25</v>
      </c>
    </row>
    <row r="456" spans="2:7" x14ac:dyDescent="0.35">
      <c r="B456" s="3">
        <v>2008</v>
      </c>
      <c r="C456" s="3" t="s">
        <v>313</v>
      </c>
      <c r="D456" s="3" t="s">
        <v>164</v>
      </c>
      <c r="E456" s="3" t="s">
        <v>59</v>
      </c>
      <c r="F456" s="22">
        <v>427</v>
      </c>
      <c r="G456" s="3">
        <v>2</v>
      </c>
    </row>
    <row r="457" spans="2:7" x14ac:dyDescent="0.35">
      <c r="B457" s="3">
        <v>2008</v>
      </c>
      <c r="C457" s="3" t="s">
        <v>313</v>
      </c>
      <c r="D457" s="3" t="s">
        <v>164</v>
      </c>
      <c r="E457" s="3" t="s">
        <v>72</v>
      </c>
      <c r="F457" s="22">
        <v>166</v>
      </c>
      <c r="G457" s="3">
        <v>1</v>
      </c>
    </row>
    <row r="458" spans="2:7" x14ac:dyDescent="0.35">
      <c r="B458" s="3">
        <v>2008</v>
      </c>
      <c r="C458" s="3" t="s">
        <v>313</v>
      </c>
      <c r="D458" s="3" t="s">
        <v>164</v>
      </c>
      <c r="E458" s="3" t="s">
        <v>119</v>
      </c>
      <c r="F458" s="22">
        <v>32294</v>
      </c>
      <c r="G458" s="26">
        <v>1380</v>
      </c>
    </row>
    <row r="459" spans="2:7" x14ac:dyDescent="0.35">
      <c r="B459" s="3">
        <v>2008</v>
      </c>
      <c r="C459" s="3" t="s">
        <v>322</v>
      </c>
      <c r="D459" s="3" t="s">
        <v>164</v>
      </c>
      <c r="E459" s="3" t="s">
        <v>121</v>
      </c>
      <c r="F459" s="22">
        <v>72</v>
      </c>
      <c r="G459" s="3">
        <v>25</v>
      </c>
    </row>
    <row r="460" spans="2:7" x14ac:dyDescent="0.35">
      <c r="B460" s="3">
        <v>2008</v>
      </c>
      <c r="C460" s="3" t="s">
        <v>313</v>
      </c>
      <c r="D460" s="3" t="s">
        <v>164</v>
      </c>
      <c r="E460" s="3" t="s">
        <v>131</v>
      </c>
      <c r="F460" s="22">
        <v>694</v>
      </c>
      <c r="G460" s="3">
        <v>12</v>
      </c>
    </row>
    <row r="461" spans="2:7" x14ac:dyDescent="0.35">
      <c r="B461" s="3"/>
      <c r="C461" s="3"/>
      <c r="D461" s="3"/>
      <c r="E461" s="3"/>
      <c r="F461" s="22"/>
      <c r="G461" s="3"/>
    </row>
    <row r="462" spans="2:7" x14ac:dyDescent="0.35">
      <c r="B462" s="3">
        <v>2008</v>
      </c>
      <c r="C462" s="3" t="s">
        <v>313</v>
      </c>
      <c r="D462" s="3" t="s">
        <v>197</v>
      </c>
      <c r="E462" s="3" t="s">
        <v>314</v>
      </c>
      <c r="F462" s="22">
        <v>620504</v>
      </c>
      <c r="G462" s="26">
        <v>228876</v>
      </c>
    </row>
    <row r="463" spans="2:7" x14ac:dyDescent="0.35">
      <c r="B463" s="3">
        <v>2008</v>
      </c>
      <c r="C463" s="3" t="s">
        <v>313</v>
      </c>
      <c r="D463" s="3" t="s">
        <v>197</v>
      </c>
      <c r="E463" s="3" t="s">
        <v>316</v>
      </c>
      <c r="F463" s="22">
        <v>620504</v>
      </c>
      <c r="G463" s="26">
        <v>228876</v>
      </c>
    </row>
    <row r="464" spans="2:7" x14ac:dyDescent="0.35">
      <c r="B464" s="3"/>
      <c r="C464" s="3"/>
      <c r="D464" s="3"/>
      <c r="E464" s="3"/>
      <c r="F464" s="22"/>
      <c r="G464" s="26"/>
    </row>
    <row r="465" spans="2:7" x14ac:dyDescent="0.35">
      <c r="B465" s="3">
        <v>2008</v>
      </c>
      <c r="C465" s="3" t="s">
        <v>313</v>
      </c>
      <c r="D465" s="3" t="s">
        <v>80</v>
      </c>
      <c r="E465" s="3" t="s">
        <v>314</v>
      </c>
      <c r="F465" s="22">
        <v>815</v>
      </c>
      <c r="G465" s="3">
        <v>6</v>
      </c>
    </row>
    <row r="466" spans="2:7" x14ac:dyDescent="0.35">
      <c r="B466" s="3">
        <v>2008</v>
      </c>
      <c r="C466" s="3" t="s">
        <v>313</v>
      </c>
      <c r="D466" s="3" t="s">
        <v>80</v>
      </c>
      <c r="E466" s="3" t="s">
        <v>59</v>
      </c>
      <c r="F466" s="22">
        <v>133</v>
      </c>
      <c r="G466" s="3">
        <v>1</v>
      </c>
    </row>
    <row r="467" spans="2:7" x14ac:dyDescent="0.35">
      <c r="B467" s="3">
        <v>2008</v>
      </c>
      <c r="C467" s="3" t="s">
        <v>313</v>
      </c>
      <c r="D467" s="3" t="s">
        <v>80</v>
      </c>
      <c r="E467" s="3" t="s">
        <v>93</v>
      </c>
      <c r="F467" s="22">
        <v>682</v>
      </c>
      <c r="G467" s="3">
        <v>5</v>
      </c>
    </row>
    <row r="468" spans="2:7" x14ac:dyDescent="0.35">
      <c r="B468" s="3"/>
      <c r="C468" s="3"/>
      <c r="D468" s="3"/>
      <c r="E468" s="3"/>
      <c r="F468" s="22"/>
      <c r="G468" s="3"/>
    </row>
    <row r="469" spans="2:7" x14ac:dyDescent="0.35">
      <c r="B469" s="3">
        <v>2008</v>
      </c>
      <c r="C469" s="3" t="s">
        <v>313</v>
      </c>
      <c r="D469" s="3" t="s">
        <v>81</v>
      </c>
      <c r="E469" s="3" t="s">
        <v>314</v>
      </c>
      <c r="F469" s="22">
        <v>156</v>
      </c>
      <c r="G469" s="3">
        <v>4</v>
      </c>
    </row>
    <row r="470" spans="2:7" x14ac:dyDescent="0.35">
      <c r="B470" s="3">
        <v>2008</v>
      </c>
      <c r="C470" s="3" t="s">
        <v>313</v>
      </c>
      <c r="D470" s="3" t="s">
        <v>81</v>
      </c>
      <c r="E470" s="3" t="s">
        <v>93</v>
      </c>
      <c r="F470" s="22">
        <v>156</v>
      </c>
      <c r="G470" s="3">
        <v>4</v>
      </c>
    </row>
    <row r="471" spans="2:7" x14ac:dyDescent="0.35">
      <c r="B471" s="3"/>
      <c r="C471" s="3"/>
      <c r="D471" s="3"/>
      <c r="E471" s="3"/>
      <c r="F471" s="22"/>
      <c r="G471" s="3"/>
    </row>
    <row r="472" spans="2:7" x14ac:dyDescent="0.35">
      <c r="B472" s="3">
        <v>2008</v>
      </c>
      <c r="C472" s="3" t="s">
        <v>313</v>
      </c>
      <c r="D472" s="3" t="s">
        <v>82</v>
      </c>
      <c r="E472" s="3" t="s">
        <v>314</v>
      </c>
      <c r="F472" s="22">
        <v>48</v>
      </c>
      <c r="G472" s="3">
        <v>0</v>
      </c>
    </row>
    <row r="473" spans="2:7" x14ac:dyDescent="0.35">
      <c r="B473" s="3">
        <v>2008</v>
      </c>
      <c r="C473" s="3" t="s">
        <v>313</v>
      </c>
      <c r="D473" s="3" t="s">
        <v>82</v>
      </c>
      <c r="E473" s="3" t="s">
        <v>59</v>
      </c>
      <c r="F473" s="22">
        <v>48</v>
      </c>
      <c r="G473" s="3">
        <v>0</v>
      </c>
    </row>
    <row r="474" spans="2:7" x14ac:dyDescent="0.35">
      <c r="B474" s="3"/>
      <c r="C474" s="3"/>
      <c r="D474" s="3"/>
      <c r="E474" s="3"/>
      <c r="F474" s="22"/>
      <c r="G474" s="3"/>
    </row>
    <row r="475" spans="2:7" x14ac:dyDescent="0.35">
      <c r="B475" s="3">
        <v>2008</v>
      </c>
      <c r="C475" s="3" t="s">
        <v>313</v>
      </c>
      <c r="D475" s="3" t="s">
        <v>83</v>
      </c>
      <c r="E475" s="3" t="s">
        <v>314</v>
      </c>
      <c r="F475" s="22">
        <v>61</v>
      </c>
      <c r="G475" s="3">
        <v>2</v>
      </c>
    </row>
    <row r="476" spans="2:7" x14ac:dyDescent="0.35">
      <c r="B476" s="3">
        <v>2008</v>
      </c>
      <c r="C476" s="3" t="s">
        <v>313</v>
      </c>
      <c r="D476" s="3" t="s">
        <v>83</v>
      </c>
      <c r="E476" s="3" t="s">
        <v>511</v>
      </c>
      <c r="F476" s="22">
        <v>61</v>
      </c>
      <c r="G476" s="3">
        <v>2</v>
      </c>
    </row>
    <row r="477" spans="2:7" x14ac:dyDescent="0.35">
      <c r="B477" s="3"/>
      <c r="C477" s="3"/>
      <c r="D477" s="3"/>
      <c r="E477" s="3"/>
      <c r="F477" s="22"/>
      <c r="G477" s="3"/>
    </row>
    <row r="478" spans="2:7" x14ac:dyDescent="0.35">
      <c r="B478" s="3">
        <v>2008</v>
      </c>
      <c r="C478" s="3" t="s">
        <v>313</v>
      </c>
      <c r="D478" s="3" t="s">
        <v>198</v>
      </c>
      <c r="E478" s="3" t="s">
        <v>314</v>
      </c>
      <c r="F478" s="22">
        <v>95</v>
      </c>
      <c r="G478" s="3">
        <v>0</v>
      </c>
    </row>
    <row r="479" spans="2:7" x14ac:dyDescent="0.35">
      <c r="B479" s="3">
        <v>2008</v>
      </c>
      <c r="C479" s="3" t="s">
        <v>313</v>
      </c>
      <c r="D479" s="3" t="s">
        <v>198</v>
      </c>
      <c r="E479" s="3" t="s">
        <v>118</v>
      </c>
      <c r="F479" s="22">
        <v>95</v>
      </c>
      <c r="G479" s="3">
        <v>0</v>
      </c>
    </row>
    <row r="480" spans="2:7" x14ac:dyDescent="0.35">
      <c r="B480" s="3"/>
      <c r="C480" s="3"/>
      <c r="D480" s="3"/>
      <c r="E480" s="3"/>
      <c r="F480" s="22"/>
      <c r="G480" s="3"/>
    </row>
    <row r="481" spans="2:7" x14ac:dyDescent="0.35">
      <c r="B481" s="3">
        <v>2008</v>
      </c>
      <c r="C481" s="3" t="s">
        <v>313</v>
      </c>
      <c r="D481" s="3" t="s">
        <v>84</v>
      </c>
      <c r="E481" s="3" t="s">
        <v>314</v>
      </c>
      <c r="F481" s="22">
        <v>487942</v>
      </c>
      <c r="G481" s="26">
        <v>116438</v>
      </c>
    </row>
    <row r="482" spans="2:7" x14ac:dyDescent="0.35">
      <c r="B482" s="3">
        <v>2008</v>
      </c>
      <c r="C482" s="3" t="s">
        <v>322</v>
      </c>
      <c r="D482" s="3" t="s">
        <v>84</v>
      </c>
      <c r="E482" s="3" t="s">
        <v>314</v>
      </c>
      <c r="F482" s="22">
        <v>307401</v>
      </c>
      <c r="G482" s="26">
        <v>106292</v>
      </c>
    </row>
    <row r="483" spans="2:7" x14ac:dyDescent="0.35">
      <c r="B483" s="3">
        <v>2008</v>
      </c>
      <c r="C483" s="3" t="s">
        <v>313</v>
      </c>
      <c r="D483" s="3" t="s">
        <v>84</v>
      </c>
      <c r="E483" s="3" t="s">
        <v>158</v>
      </c>
      <c r="F483" s="22">
        <v>81461</v>
      </c>
      <c r="G483" s="26">
        <v>29800</v>
      </c>
    </row>
    <row r="484" spans="2:7" x14ac:dyDescent="0.35">
      <c r="B484" s="3">
        <v>2008</v>
      </c>
      <c r="C484" s="3" t="s">
        <v>322</v>
      </c>
      <c r="D484" s="3" t="s">
        <v>84</v>
      </c>
      <c r="E484" s="3" t="s">
        <v>158</v>
      </c>
      <c r="F484" s="22">
        <v>261249</v>
      </c>
      <c r="G484" s="26">
        <v>90554</v>
      </c>
    </row>
    <row r="485" spans="2:7" x14ac:dyDescent="0.35">
      <c r="B485" s="3">
        <v>2008</v>
      </c>
      <c r="C485" s="3" t="s">
        <v>313</v>
      </c>
      <c r="D485" s="3" t="s">
        <v>84</v>
      </c>
      <c r="E485" s="3" t="s">
        <v>59</v>
      </c>
      <c r="F485" s="22">
        <v>41332</v>
      </c>
      <c r="G485" s="26">
        <v>1863</v>
      </c>
    </row>
    <row r="486" spans="2:7" x14ac:dyDescent="0.35">
      <c r="B486" s="3">
        <v>2008</v>
      </c>
      <c r="C486" s="3" t="s">
        <v>313</v>
      </c>
      <c r="D486" s="3" t="s">
        <v>84</v>
      </c>
      <c r="E486" s="3" t="s">
        <v>74</v>
      </c>
      <c r="F486" s="22">
        <v>4154</v>
      </c>
      <c r="G486" s="3">
        <v>128</v>
      </c>
    </row>
    <row r="487" spans="2:7" x14ac:dyDescent="0.35">
      <c r="B487" s="3">
        <v>2008</v>
      </c>
      <c r="C487" s="3" t="s">
        <v>322</v>
      </c>
      <c r="D487" s="3" t="s">
        <v>84</v>
      </c>
      <c r="E487" s="3" t="s">
        <v>100</v>
      </c>
      <c r="F487" s="22">
        <v>27258</v>
      </c>
      <c r="G487" s="26">
        <v>8323</v>
      </c>
    </row>
    <row r="488" spans="2:7" x14ac:dyDescent="0.35">
      <c r="B488" s="3">
        <v>2008</v>
      </c>
      <c r="C488" s="3" t="s">
        <v>313</v>
      </c>
      <c r="D488" s="3" t="s">
        <v>84</v>
      </c>
      <c r="E488" s="3" t="s">
        <v>68</v>
      </c>
      <c r="F488" s="22">
        <v>306004</v>
      </c>
      <c r="G488" s="26">
        <v>81830</v>
      </c>
    </row>
    <row r="489" spans="2:7" x14ac:dyDescent="0.35">
      <c r="B489" s="3">
        <v>2008</v>
      </c>
      <c r="C489" s="3" t="s">
        <v>322</v>
      </c>
      <c r="D489" s="3" t="s">
        <v>84</v>
      </c>
      <c r="E489" s="3" t="s">
        <v>135</v>
      </c>
      <c r="F489" s="22">
        <v>13481</v>
      </c>
      <c r="G489" s="26">
        <v>6115</v>
      </c>
    </row>
    <row r="490" spans="2:7" x14ac:dyDescent="0.35">
      <c r="B490" s="3">
        <v>2008</v>
      </c>
      <c r="C490" s="3" t="s">
        <v>313</v>
      </c>
      <c r="D490" s="3" t="s">
        <v>84</v>
      </c>
      <c r="E490" s="3" t="s">
        <v>119</v>
      </c>
      <c r="F490" s="22">
        <v>50215</v>
      </c>
      <c r="G490" s="26">
        <v>2577</v>
      </c>
    </row>
    <row r="491" spans="2:7" x14ac:dyDescent="0.35">
      <c r="B491" s="3">
        <v>2008</v>
      </c>
      <c r="C491" s="3" t="s">
        <v>313</v>
      </c>
      <c r="D491" s="3" t="s">
        <v>84</v>
      </c>
      <c r="E491" s="3" t="s">
        <v>511</v>
      </c>
      <c r="F491" s="22">
        <v>4776</v>
      </c>
      <c r="G491" s="3">
        <v>240</v>
      </c>
    </row>
    <row r="492" spans="2:7" x14ac:dyDescent="0.35">
      <c r="B492" s="3">
        <v>2008</v>
      </c>
      <c r="C492" s="3" t="s">
        <v>322</v>
      </c>
      <c r="D492" s="3" t="s">
        <v>84</v>
      </c>
      <c r="E492" s="3" t="s">
        <v>511</v>
      </c>
      <c r="F492" s="22">
        <v>5413</v>
      </c>
      <c r="G492" s="26">
        <v>1300</v>
      </c>
    </row>
    <row r="493" spans="2:7" x14ac:dyDescent="0.35">
      <c r="B493" s="3"/>
      <c r="C493" s="3"/>
      <c r="D493" s="3"/>
      <c r="E493" s="3"/>
      <c r="F493" s="22"/>
      <c r="G493" s="26"/>
    </row>
    <row r="494" spans="2:7" x14ac:dyDescent="0.35">
      <c r="B494" s="3">
        <v>2008</v>
      </c>
      <c r="C494" s="3" t="s">
        <v>313</v>
      </c>
      <c r="D494" s="3" t="s">
        <v>85</v>
      </c>
      <c r="E494" s="3" t="s">
        <v>314</v>
      </c>
      <c r="F494" s="22">
        <v>32</v>
      </c>
      <c r="G494" s="3">
        <v>0</v>
      </c>
    </row>
    <row r="495" spans="2:7" x14ac:dyDescent="0.35">
      <c r="B495" s="3">
        <v>2008</v>
      </c>
      <c r="C495" s="3" t="s">
        <v>313</v>
      </c>
      <c r="D495" s="3" t="s">
        <v>85</v>
      </c>
      <c r="E495" s="3" t="s">
        <v>68</v>
      </c>
      <c r="F495" s="22">
        <v>32</v>
      </c>
      <c r="G495" s="3">
        <v>0</v>
      </c>
    </row>
    <row r="496" spans="2:7" x14ac:dyDescent="0.35">
      <c r="B496" s="3"/>
      <c r="C496" s="3"/>
      <c r="D496" s="3"/>
      <c r="E496" s="3"/>
      <c r="F496" s="22"/>
      <c r="G496" s="3"/>
    </row>
    <row r="497" spans="2:7" x14ac:dyDescent="0.35">
      <c r="B497" s="3">
        <v>2008</v>
      </c>
      <c r="C497" s="3" t="s">
        <v>322</v>
      </c>
      <c r="D497" s="3" t="s">
        <v>165</v>
      </c>
      <c r="E497" s="3" t="s">
        <v>314</v>
      </c>
      <c r="F497" s="22">
        <v>5769</v>
      </c>
      <c r="G497" s="26">
        <v>2792</v>
      </c>
    </row>
    <row r="498" spans="2:7" x14ac:dyDescent="0.35">
      <c r="B498" s="3">
        <v>2008</v>
      </c>
      <c r="C498" s="3" t="s">
        <v>322</v>
      </c>
      <c r="D498" s="3" t="s">
        <v>165</v>
      </c>
      <c r="E498" s="3" t="s">
        <v>119</v>
      </c>
      <c r="F498" s="22">
        <v>5769</v>
      </c>
      <c r="G498" s="26">
        <v>2792</v>
      </c>
    </row>
    <row r="499" spans="2:7" x14ac:dyDescent="0.35">
      <c r="B499" s="3"/>
      <c r="C499" s="3"/>
      <c r="D499" s="3"/>
      <c r="E499" s="3"/>
      <c r="F499" s="22"/>
      <c r="G499" s="26"/>
    </row>
    <row r="500" spans="2:7" x14ac:dyDescent="0.35">
      <c r="B500" s="3">
        <v>2008</v>
      </c>
      <c r="C500" s="3" t="s">
        <v>313</v>
      </c>
      <c r="D500" s="3" t="s">
        <v>86</v>
      </c>
      <c r="E500" s="3" t="s">
        <v>314</v>
      </c>
      <c r="F500" s="22">
        <v>38173</v>
      </c>
      <c r="G500" s="3">
        <v>25</v>
      </c>
    </row>
    <row r="501" spans="2:7" x14ac:dyDescent="0.35">
      <c r="B501" s="3">
        <v>2008</v>
      </c>
      <c r="C501" s="3" t="s">
        <v>313</v>
      </c>
      <c r="D501" s="3" t="s">
        <v>86</v>
      </c>
      <c r="E501" s="3" t="s">
        <v>93</v>
      </c>
      <c r="F501" s="22">
        <v>38142</v>
      </c>
      <c r="G501" s="3">
        <v>24</v>
      </c>
    </row>
    <row r="502" spans="2:7" x14ac:dyDescent="0.35">
      <c r="B502" s="3">
        <v>2008</v>
      </c>
      <c r="C502" s="3" t="s">
        <v>313</v>
      </c>
      <c r="D502" s="3" t="s">
        <v>86</v>
      </c>
      <c r="E502" s="3" t="s">
        <v>132</v>
      </c>
      <c r="F502" s="22">
        <v>31</v>
      </c>
      <c r="G502" s="3">
        <v>1</v>
      </c>
    </row>
    <row r="503" spans="2:7" x14ac:dyDescent="0.35">
      <c r="B503" s="3"/>
      <c r="C503" s="3"/>
      <c r="D503" s="3"/>
      <c r="E503" s="3"/>
      <c r="F503" s="22"/>
      <c r="G503" s="3"/>
    </row>
    <row r="504" spans="2:7" x14ac:dyDescent="0.35">
      <c r="B504" s="3">
        <v>2008</v>
      </c>
      <c r="C504" s="3" t="s">
        <v>313</v>
      </c>
      <c r="D504" s="3" t="s">
        <v>88</v>
      </c>
      <c r="E504" s="3" t="s">
        <v>314</v>
      </c>
      <c r="F504" s="22">
        <v>154006</v>
      </c>
      <c r="G504" s="26">
        <v>15339</v>
      </c>
    </row>
    <row r="505" spans="2:7" x14ac:dyDescent="0.35">
      <c r="B505" s="3">
        <v>2008</v>
      </c>
      <c r="C505" s="3" t="s">
        <v>322</v>
      </c>
      <c r="D505" s="3" t="s">
        <v>88</v>
      </c>
      <c r="E505" s="3" t="s">
        <v>314</v>
      </c>
      <c r="F505" s="22">
        <v>1154415</v>
      </c>
      <c r="G505" s="26">
        <v>58476</v>
      </c>
    </row>
    <row r="506" spans="2:7" x14ac:dyDescent="0.35">
      <c r="B506" s="3">
        <v>2008</v>
      </c>
      <c r="C506" s="3" t="s">
        <v>322</v>
      </c>
      <c r="D506" s="3" t="s">
        <v>88</v>
      </c>
      <c r="E506" s="3" t="s">
        <v>23</v>
      </c>
      <c r="F506" s="22">
        <v>114834</v>
      </c>
      <c r="G506" s="26">
        <v>5175</v>
      </c>
    </row>
    <row r="507" spans="2:7" x14ac:dyDescent="0.35">
      <c r="B507" s="3">
        <v>2008</v>
      </c>
      <c r="C507" s="3" t="s">
        <v>322</v>
      </c>
      <c r="D507" s="3" t="s">
        <v>88</v>
      </c>
      <c r="E507" s="3" t="s">
        <v>34</v>
      </c>
      <c r="F507" s="22">
        <v>35502</v>
      </c>
      <c r="G507" s="26">
        <v>2070</v>
      </c>
    </row>
    <row r="508" spans="2:7" x14ac:dyDescent="0.35">
      <c r="B508" s="3">
        <v>2008</v>
      </c>
      <c r="C508" s="3" t="s">
        <v>322</v>
      </c>
      <c r="D508" s="3" t="s">
        <v>88</v>
      </c>
      <c r="E508" s="3" t="s">
        <v>42</v>
      </c>
      <c r="F508" s="22">
        <v>317822</v>
      </c>
      <c r="G508" s="26">
        <v>16649</v>
      </c>
    </row>
    <row r="509" spans="2:7" x14ac:dyDescent="0.35">
      <c r="B509" s="3">
        <v>2008</v>
      </c>
      <c r="C509" s="3" t="s">
        <v>322</v>
      </c>
      <c r="D509" s="3" t="s">
        <v>88</v>
      </c>
      <c r="E509" s="3" t="s">
        <v>49</v>
      </c>
      <c r="F509" s="22">
        <v>3550</v>
      </c>
      <c r="G509" s="3">
        <v>100</v>
      </c>
    </row>
    <row r="510" spans="2:7" x14ac:dyDescent="0.35">
      <c r="B510" s="3">
        <v>2008</v>
      </c>
      <c r="C510" s="3" t="s">
        <v>322</v>
      </c>
      <c r="D510" s="3" t="s">
        <v>88</v>
      </c>
      <c r="E510" s="3" t="s">
        <v>51</v>
      </c>
      <c r="F510" s="22">
        <v>800</v>
      </c>
      <c r="G510" s="3">
        <v>276</v>
      </c>
    </row>
    <row r="511" spans="2:7" x14ac:dyDescent="0.35">
      <c r="B511" s="3">
        <v>2008</v>
      </c>
      <c r="C511" s="3" t="s">
        <v>313</v>
      </c>
      <c r="D511" s="3" t="s">
        <v>88</v>
      </c>
      <c r="E511" s="3" t="s">
        <v>59</v>
      </c>
      <c r="F511" s="22">
        <v>5413</v>
      </c>
      <c r="G511" s="3">
        <v>49</v>
      </c>
    </row>
    <row r="512" spans="2:7" x14ac:dyDescent="0.35">
      <c r="B512" s="3">
        <v>2008</v>
      </c>
      <c r="C512" s="3" t="s">
        <v>322</v>
      </c>
      <c r="D512" s="3" t="s">
        <v>88</v>
      </c>
      <c r="E512" s="3" t="s">
        <v>62</v>
      </c>
      <c r="F512" s="22">
        <v>378</v>
      </c>
      <c r="G512" s="3">
        <v>5</v>
      </c>
    </row>
    <row r="513" spans="2:7" x14ac:dyDescent="0.35">
      <c r="B513" s="3">
        <v>2008</v>
      </c>
      <c r="C513" s="3" t="s">
        <v>322</v>
      </c>
      <c r="D513" s="3" t="s">
        <v>88</v>
      </c>
      <c r="E513" s="3" t="s">
        <v>96</v>
      </c>
      <c r="F513" s="22">
        <v>34475</v>
      </c>
      <c r="G513" s="26">
        <v>1215</v>
      </c>
    </row>
    <row r="514" spans="2:7" x14ac:dyDescent="0.35">
      <c r="B514" s="3">
        <v>2008</v>
      </c>
      <c r="C514" s="3" t="s">
        <v>322</v>
      </c>
      <c r="D514" s="3" t="s">
        <v>88</v>
      </c>
      <c r="E514" s="3" t="s">
        <v>105</v>
      </c>
      <c r="F514" s="22">
        <v>290</v>
      </c>
      <c r="G514" s="3">
        <v>10</v>
      </c>
    </row>
    <row r="515" spans="2:7" x14ac:dyDescent="0.35">
      <c r="B515" s="3">
        <v>2008</v>
      </c>
      <c r="C515" s="3" t="s">
        <v>322</v>
      </c>
      <c r="D515" s="3" t="s">
        <v>88</v>
      </c>
      <c r="E515" s="3" t="s">
        <v>106</v>
      </c>
      <c r="F515" s="22">
        <v>643864</v>
      </c>
      <c r="G515" s="26">
        <v>32876</v>
      </c>
    </row>
    <row r="516" spans="2:7" x14ac:dyDescent="0.35">
      <c r="B516" s="3">
        <v>2008</v>
      </c>
      <c r="C516" s="3" t="s">
        <v>313</v>
      </c>
      <c r="D516" s="3" t="s">
        <v>88</v>
      </c>
      <c r="E516" s="3" t="s">
        <v>511</v>
      </c>
      <c r="F516" s="22">
        <v>148593</v>
      </c>
      <c r="G516" s="26">
        <v>15290</v>
      </c>
    </row>
    <row r="517" spans="2:7" x14ac:dyDescent="0.35">
      <c r="B517" s="3">
        <v>2008</v>
      </c>
      <c r="C517" s="3" t="s">
        <v>322</v>
      </c>
      <c r="D517" s="3" t="s">
        <v>88</v>
      </c>
      <c r="E517" s="3" t="s">
        <v>133</v>
      </c>
      <c r="F517" s="22">
        <v>2900</v>
      </c>
      <c r="G517" s="3">
        <v>100</v>
      </c>
    </row>
    <row r="518" spans="2:7" x14ac:dyDescent="0.35">
      <c r="B518" s="3"/>
      <c r="C518" s="3"/>
      <c r="D518" s="3"/>
      <c r="E518" s="3"/>
      <c r="F518" s="22"/>
      <c r="G518" s="3"/>
    </row>
    <row r="519" spans="2:7" x14ac:dyDescent="0.35">
      <c r="B519" s="3">
        <v>2008</v>
      </c>
      <c r="C519" s="3" t="s">
        <v>313</v>
      </c>
      <c r="D519" s="3" t="s">
        <v>200</v>
      </c>
      <c r="E519" s="3" t="s">
        <v>314</v>
      </c>
      <c r="F519" s="22">
        <v>178</v>
      </c>
      <c r="G519" s="3">
        <v>1</v>
      </c>
    </row>
    <row r="520" spans="2:7" x14ac:dyDescent="0.35">
      <c r="B520" s="3">
        <v>2008</v>
      </c>
      <c r="C520" s="3" t="s">
        <v>313</v>
      </c>
      <c r="D520" s="3" t="s">
        <v>200</v>
      </c>
      <c r="E520" s="3" t="s">
        <v>119</v>
      </c>
      <c r="F520" s="22">
        <v>178</v>
      </c>
      <c r="G520" s="3">
        <v>1</v>
      </c>
    </row>
    <row r="521" spans="2:7" x14ac:dyDescent="0.35">
      <c r="B521" s="3"/>
      <c r="C521" s="3"/>
      <c r="D521" s="3"/>
      <c r="E521" s="3"/>
      <c r="F521" s="22"/>
      <c r="G521" s="3"/>
    </row>
    <row r="522" spans="2:7" x14ac:dyDescent="0.35">
      <c r="B522" s="3">
        <v>2008</v>
      </c>
      <c r="C522" s="3" t="s">
        <v>313</v>
      </c>
      <c r="D522" s="3" t="s">
        <v>89</v>
      </c>
      <c r="E522" s="3" t="s">
        <v>314</v>
      </c>
      <c r="F522" s="22">
        <v>1422</v>
      </c>
      <c r="G522" s="3">
        <v>13</v>
      </c>
    </row>
    <row r="523" spans="2:7" x14ac:dyDescent="0.35">
      <c r="B523" s="3">
        <v>2008</v>
      </c>
      <c r="C523" s="3" t="s">
        <v>313</v>
      </c>
      <c r="D523" s="3" t="s">
        <v>89</v>
      </c>
      <c r="E523" s="3" t="s">
        <v>46</v>
      </c>
      <c r="F523" s="22">
        <v>111</v>
      </c>
      <c r="G523" s="3">
        <v>1</v>
      </c>
    </row>
    <row r="524" spans="2:7" x14ac:dyDescent="0.35">
      <c r="B524" s="3">
        <v>2008</v>
      </c>
      <c r="C524" s="3" t="s">
        <v>313</v>
      </c>
      <c r="D524" s="3" t="s">
        <v>89</v>
      </c>
      <c r="E524" s="3" t="s">
        <v>59</v>
      </c>
      <c r="F524" s="22">
        <v>144</v>
      </c>
      <c r="G524" s="3">
        <v>10</v>
      </c>
    </row>
    <row r="525" spans="2:7" x14ac:dyDescent="0.35">
      <c r="B525" s="3">
        <v>2008</v>
      </c>
      <c r="C525" s="3" t="s">
        <v>313</v>
      </c>
      <c r="D525" s="3" t="s">
        <v>89</v>
      </c>
      <c r="E525" s="3" t="s">
        <v>113</v>
      </c>
      <c r="F525" s="22">
        <v>1168</v>
      </c>
      <c r="G525" s="3">
        <v>2</v>
      </c>
    </row>
    <row r="526" spans="2:7" x14ac:dyDescent="0.35">
      <c r="B526" s="3"/>
      <c r="C526" s="3"/>
      <c r="D526" s="3"/>
      <c r="E526" s="3"/>
      <c r="F526" s="22"/>
      <c r="G526" s="3"/>
    </row>
    <row r="527" spans="2:7" x14ac:dyDescent="0.35">
      <c r="B527" s="3">
        <v>2008</v>
      </c>
      <c r="C527" s="3" t="s">
        <v>313</v>
      </c>
      <c r="D527" s="3" t="s">
        <v>90</v>
      </c>
      <c r="E527" s="3" t="s">
        <v>314</v>
      </c>
      <c r="F527" s="22">
        <v>28576</v>
      </c>
      <c r="G527" s="3">
        <v>859</v>
      </c>
    </row>
    <row r="528" spans="2:7" x14ac:dyDescent="0.35">
      <c r="B528" s="3">
        <v>2008</v>
      </c>
      <c r="C528" s="3" t="s">
        <v>313</v>
      </c>
      <c r="D528" s="3" t="s">
        <v>90</v>
      </c>
      <c r="E528" s="3" t="s">
        <v>56</v>
      </c>
      <c r="F528" s="22">
        <v>455</v>
      </c>
      <c r="G528" s="3">
        <v>6</v>
      </c>
    </row>
    <row r="529" spans="2:7" x14ac:dyDescent="0.35">
      <c r="B529" s="3">
        <v>2008</v>
      </c>
      <c r="C529" s="3" t="s">
        <v>313</v>
      </c>
      <c r="D529" s="3" t="s">
        <v>90</v>
      </c>
      <c r="E529" s="3" t="s">
        <v>59</v>
      </c>
      <c r="F529" s="22">
        <v>1817</v>
      </c>
      <c r="G529" s="3">
        <v>2</v>
      </c>
    </row>
    <row r="530" spans="2:7" x14ac:dyDescent="0.35">
      <c r="B530" s="3">
        <v>2008</v>
      </c>
      <c r="C530" s="3" t="s">
        <v>313</v>
      </c>
      <c r="D530" s="3" t="s">
        <v>90</v>
      </c>
      <c r="E530" s="3" t="s">
        <v>93</v>
      </c>
      <c r="F530" s="22">
        <v>24806</v>
      </c>
      <c r="G530" s="3">
        <v>800</v>
      </c>
    </row>
    <row r="531" spans="2:7" x14ac:dyDescent="0.35">
      <c r="B531" s="3">
        <v>2008</v>
      </c>
      <c r="C531" s="3" t="s">
        <v>313</v>
      </c>
      <c r="D531" s="3" t="s">
        <v>90</v>
      </c>
      <c r="E531" s="3" t="s">
        <v>119</v>
      </c>
      <c r="F531" s="22">
        <v>1156</v>
      </c>
      <c r="G531" s="3">
        <v>35</v>
      </c>
    </row>
    <row r="532" spans="2:7" x14ac:dyDescent="0.35">
      <c r="B532" s="3">
        <v>2008</v>
      </c>
      <c r="C532" s="3" t="s">
        <v>313</v>
      </c>
      <c r="D532" s="3" t="s">
        <v>90</v>
      </c>
      <c r="E532" s="3" t="s">
        <v>132</v>
      </c>
      <c r="F532" s="22">
        <v>48</v>
      </c>
      <c r="G532" s="3">
        <v>1</v>
      </c>
    </row>
    <row r="533" spans="2:7" x14ac:dyDescent="0.35">
      <c r="B533" s="3">
        <v>2008</v>
      </c>
      <c r="C533" s="3" t="s">
        <v>313</v>
      </c>
      <c r="D533" s="3" t="s">
        <v>90</v>
      </c>
      <c r="E533" s="3" t="s">
        <v>511</v>
      </c>
      <c r="F533" s="22">
        <v>295</v>
      </c>
      <c r="G533" s="3">
        <v>15</v>
      </c>
    </row>
    <row r="534" spans="2:7" x14ac:dyDescent="0.35">
      <c r="B534" s="3"/>
      <c r="C534" s="3"/>
      <c r="D534" s="3"/>
      <c r="E534" s="3"/>
      <c r="F534" s="22"/>
      <c r="G534" s="3"/>
    </row>
    <row r="535" spans="2:7" x14ac:dyDescent="0.35">
      <c r="B535" s="3">
        <v>2008</v>
      </c>
      <c r="C535" s="3" t="s">
        <v>313</v>
      </c>
      <c r="D535" s="3" t="s">
        <v>168</v>
      </c>
      <c r="E535" s="3" t="s">
        <v>314</v>
      </c>
      <c r="F535" s="22">
        <v>716</v>
      </c>
      <c r="G535" s="3">
        <v>0</v>
      </c>
    </row>
    <row r="536" spans="2:7" x14ac:dyDescent="0.35">
      <c r="B536" s="3">
        <v>2008</v>
      </c>
      <c r="C536" s="3" t="s">
        <v>313</v>
      </c>
      <c r="D536" s="3" t="s">
        <v>168</v>
      </c>
      <c r="E536" s="3" t="s">
        <v>118</v>
      </c>
      <c r="F536" s="22">
        <v>716</v>
      </c>
      <c r="G536" s="3">
        <v>0</v>
      </c>
    </row>
    <row r="537" spans="2:7" x14ac:dyDescent="0.35">
      <c r="B537" s="3"/>
      <c r="C537" s="3"/>
      <c r="D537" s="3"/>
      <c r="E537" s="3"/>
      <c r="F537" s="22"/>
      <c r="G537" s="3"/>
    </row>
    <row r="538" spans="2:7" x14ac:dyDescent="0.35">
      <c r="B538" s="3">
        <v>2008</v>
      </c>
      <c r="C538" s="3" t="s">
        <v>313</v>
      </c>
      <c r="D538" s="3" t="s">
        <v>93</v>
      </c>
      <c r="E538" s="3" t="s">
        <v>314</v>
      </c>
      <c r="F538" s="22">
        <v>4545707</v>
      </c>
      <c r="G538" s="26">
        <v>293481</v>
      </c>
    </row>
    <row r="539" spans="2:7" x14ac:dyDescent="0.35">
      <c r="B539" s="3">
        <v>2008</v>
      </c>
      <c r="C539" s="3" t="s">
        <v>322</v>
      </c>
      <c r="D539" s="3" t="s">
        <v>93</v>
      </c>
      <c r="E539" s="3" t="s">
        <v>314</v>
      </c>
      <c r="F539" s="22">
        <v>2182372</v>
      </c>
      <c r="G539" s="26">
        <v>192605</v>
      </c>
    </row>
    <row r="540" spans="2:7" x14ac:dyDescent="0.35">
      <c r="B540" s="3">
        <v>2008</v>
      </c>
      <c r="C540" s="3" t="s">
        <v>322</v>
      </c>
      <c r="D540" s="3" t="s">
        <v>93</v>
      </c>
      <c r="E540" s="3" t="s">
        <v>26</v>
      </c>
      <c r="F540" s="22">
        <v>2947</v>
      </c>
      <c r="G540" s="3">
        <v>1</v>
      </c>
    </row>
    <row r="541" spans="2:7" x14ac:dyDescent="0.35">
      <c r="B541" s="3">
        <v>2008</v>
      </c>
      <c r="C541" s="3" t="s">
        <v>322</v>
      </c>
      <c r="D541" s="3" t="s">
        <v>93</v>
      </c>
      <c r="E541" s="3" t="s">
        <v>27</v>
      </c>
      <c r="F541" s="22">
        <v>1474</v>
      </c>
      <c r="G541" s="3">
        <v>55</v>
      </c>
    </row>
    <row r="542" spans="2:7" x14ac:dyDescent="0.35">
      <c r="B542" s="3">
        <v>2008</v>
      </c>
      <c r="C542" s="3" t="s">
        <v>313</v>
      </c>
      <c r="D542" s="3" t="s">
        <v>93</v>
      </c>
      <c r="E542" s="3" t="s">
        <v>30</v>
      </c>
      <c r="F542" s="22">
        <v>26523</v>
      </c>
      <c r="G542" s="26">
        <v>8982</v>
      </c>
    </row>
    <row r="543" spans="2:7" x14ac:dyDescent="0.35">
      <c r="B543" s="3">
        <v>2008</v>
      </c>
      <c r="C543" s="3" t="s">
        <v>322</v>
      </c>
      <c r="D543" s="3" t="s">
        <v>93</v>
      </c>
      <c r="E543" s="3" t="s">
        <v>30</v>
      </c>
      <c r="F543" s="22">
        <v>91362</v>
      </c>
      <c r="G543" s="26">
        <v>3700</v>
      </c>
    </row>
    <row r="544" spans="2:7" x14ac:dyDescent="0.35">
      <c r="B544" s="3">
        <v>2008</v>
      </c>
      <c r="C544" s="3" t="s">
        <v>322</v>
      </c>
      <c r="D544" s="3" t="s">
        <v>93</v>
      </c>
      <c r="E544" s="3" t="s">
        <v>40</v>
      </c>
      <c r="F544" s="22">
        <v>1474</v>
      </c>
      <c r="G544" s="3">
        <v>1</v>
      </c>
    </row>
    <row r="545" spans="2:7" x14ac:dyDescent="0.35">
      <c r="B545" s="3">
        <v>2008</v>
      </c>
      <c r="C545" s="3" t="s">
        <v>322</v>
      </c>
      <c r="D545" s="3" t="s">
        <v>93</v>
      </c>
      <c r="E545" s="3" t="s">
        <v>41</v>
      </c>
      <c r="F545" s="22">
        <v>5894</v>
      </c>
      <c r="G545" s="3">
        <v>45</v>
      </c>
    </row>
    <row r="546" spans="2:7" x14ac:dyDescent="0.35">
      <c r="B546" s="3">
        <v>2008</v>
      </c>
      <c r="C546" s="3" t="s">
        <v>322</v>
      </c>
      <c r="D546" s="3" t="s">
        <v>93</v>
      </c>
      <c r="E546" s="3" t="s">
        <v>42</v>
      </c>
      <c r="F546" s="22">
        <v>394919</v>
      </c>
      <c r="G546" s="26">
        <v>17078</v>
      </c>
    </row>
    <row r="547" spans="2:7" x14ac:dyDescent="0.35">
      <c r="B547" s="3">
        <v>2008</v>
      </c>
      <c r="C547" s="3" t="s">
        <v>322</v>
      </c>
      <c r="D547" s="3" t="s">
        <v>93</v>
      </c>
      <c r="E547" s="3" t="s">
        <v>47</v>
      </c>
      <c r="F547" s="22">
        <v>1474</v>
      </c>
      <c r="G547" s="3">
        <v>39</v>
      </c>
    </row>
    <row r="548" spans="2:7" x14ac:dyDescent="0.35">
      <c r="B548" s="3">
        <v>2008</v>
      </c>
      <c r="C548" s="3" t="s">
        <v>313</v>
      </c>
      <c r="D548" s="3" t="s">
        <v>93</v>
      </c>
      <c r="E548" s="3" t="s">
        <v>56</v>
      </c>
      <c r="F548" s="22">
        <v>55992</v>
      </c>
      <c r="G548" s="26">
        <v>3644</v>
      </c>
    </row>
    <row r="549" spans="2:7" x14ac:dyDescent="0.35">
      <c r="B549" s="3">
        <v>2008</v>
      </c>
      <c r="C549" s="3" t="s">
        <v>322</v>
      </c>
      <c r="D549" s="3" t="s">
        <v>93</v>
      </c>
      <c r="E549" s="3" t="s">
        <v>56</v>
      </c>
      <c r="F549" s="22">
        <v>7368</v>
      </c>
      <c r="G549" s="3">
        <v>22</v>
      </c>
    </row>
    <row r="550" spans="2:7" x14ac:dyDescent="0.35">
      <c r="B550" s="3">
        <v>2008</v>
      </c>
      <c r="C550" s="3" t="s">
        <v>313</v>
      </c>
      <c r="D550" s="3" t="s">
        <v>93</v>
      </c>
      <c r="E550" s="3" t="s">
        <v>59</v>
      </c>
      <c r="F550" s="22">
        <v>107565</v>
      </c>
      <c r="G550" s="26">
        <v>22354</v>
      </c>
    </row>
    <row r="551" spans="2:7" x14ac:dyDescent="0.35">
      <c r="B551" s="3">
        <v>2008</v>
      </c>
      <c r="C551" s="3" t="s">
        <v>322</v>
      </c>
      <c r="D551" s="3" t="s">
        <v>93</v>
      </c>
      <c r="E551" s="3" t="s">
        <v>59</v>
      </c>
      <c r="F551" s="22">
        <v>615956</v>
      </c>
      <c r="G551" s="26">
        <v>43135</v>
      </c>
    </row>
    <row r="552" spans="2:7" x14ac:dyDescent="0.35">
      <c r="B552" s="3">
        <v>2008</v>
      </c>
      <c r="C552" s="3" t="s">
        <v>322</v>
      </c>
      <c r="D552" s="3" t="s">
        <v>93</v>
      </c>
      <c r="E552" s="3" t="s">
        <v>60</v>
      </c>
      <c r="F552" s="22">
        <v>216616</v>
      </c>
      <c r="G552" s="26">
        <v>8625</v>
      </c>
    </row>
    <row r="553" spans="2:7" x14ac:dyDescent="0.35">
      <c r="B553" s="3">
        <v>2008</v>
      </c>
      <c r="C553" s="3" t="s">
        <v>322</v>
      </c>
      <c r="D553" s="3" t="s">
        <v>93</v>
      </c>
      <c r="E553" s="3" t="s">
        <v>66</v>
      </c>
      <c r="F553" s="22">
        <v>20630</v>
      </c>
      <c r="G553" s="26">
        <v>1272</v>
      </c>
    </row>
    <row r="554" spans="2:7" x14ac:dyDescent="0.35">
      <c r="B554" s="3">
        <v>2008</v>
      </c>
      <c r="C554" s="3" t="s">
        <v>322</v>
      </c>
      <c r="D554" s="3" t="s">
        <v>93</v>
      </c>
      <c r="E554" s="3" t="s">
        <v>69</v>
      </c>
      <c r="F554" s="22">
        <v>5894</v>
      </c>
      <c r="G554" s="3">
        <v>14</v>
      </c>
    </row>
    <row r="555" spans="2:7" x14ac:dyDescent="0.35">
      <c r="B555" s="3">
        <v>2008</v>
      </c>
      <c r="C555" s="3" t="s">
        <v>322</v>
      </c>
      <c r="D555" s="3" t="s">
        <v>93</v>
      </c>
      <c r="E555" s="3" t="s">
        <v>162</v>
      </c>
      <c r="F555" s="22">
        <v>63364</v>
      </c>
      <c r="G555" s="26">
        <v>2100</v>
      </c>
    </row>
    <row r="556" spans="2:7" x14ac:dyDescent="0.35">
      <c r="B556" s="3">
        <v>2008</v>
      </c>
      <c r="C556" s="3" t="s">
        <v>322</v>
      </c>
      <c r="D556" s="3" t="s">
        <v>93</v>
      </c>
      <c r="E556" s="3" t="s">
        <v>71</v>
      </c>
      <c r="F556" s="22">
        <v>1474</v>
      </c>
      <c r="G556" s="3">
        <v>2</v>
      </c>
    </row>
    <row r="557" spans="2:7" x14ac:dyDescent="0.35">
      <c r="B557" s="3">
        <v>2008</v>
      </c>
      <c r="C557" s="3" t="s">
        <v>322</v>
      </c>
      <c r="D557" s="3" t="s">
        <v>93</v>
      </c>
      <c r="E557" s="3" t="s">
        <v>510</v>
      </c>
      <c r="F557" s="22">
        <v>111992</v>
      </c>
      <c r="G557" s="26">
        <v>4500</v>
      </c>
    </row>
    <row r="558" spans="2:7" x14ac:dyDescent="0.35">
      <c r="B558" s="3">
        <v>2008</v>
      </c>
      <c r="C558" s="3" t="s">
        <v>322</v>
      </c>
      <c r="D558" s="3" t="s">
        <v>93</v>
      </c>
      <c r="E558" s="3" t="s">
        <v>80</v>
      </c>
      <c r="F558" s="22">
        <v>2947</v>
      </c>
      <c r="G558" s="3">
        <v>38</v>
      </c>
    </row>
    <row r="559" spans="2:7" x14ac:dyDescent="0.35">
      <c r="B559" s="3">
        <v>2008</v>
      </c>
      <c r="C559" s="3" t="s">
        <v>322</v>
      </c>
      <c r="D559" s="3" t="s">
        <v>93</v>
      </c>
      <c r="E559" s="3" t="s">
        <v>100</v>
      </c>
      <c r="F559" s="22">
        <v>2947</v>
      </c>
      <c r="G559" s="3">
        <v>10</v>
      </c>
    </row>
    <row r="560" spans="2:7" x14ac:dyDescent="0.35">
      <c r="B560" s="3">
        <v>2008</v>
      </c>
      <c r="C560" s="3" t="s">
        <v>322</v>
      </c>
      <c r="D560" s="3" t="s">
        <v>93</v>
      </c>
      <c r="E560" s="3" t="s">
        <v>90</v>
      </c>
      <c r="F560" s="22">
        <v>23577</v>
      </c>
      <c r="G560" s="3">
        <v>800</v>
      </c>
    </row>
    <row r="561" spans="2:7" x14ac:dyDescent="0.35">
      <c r="B561" s="3">
        <v>2008</v>
      </c>
      <c r="C561" s="3" t="s">
        <v>313</v>
      </c>
      <c r="D561" s="3" t="s">
        <v>93</v>
      </c>
      <c r="E561" s="3" t="s">
        <v>107</v>
      </c>
      <c r="F561" s="22">
        <v>1473</v>
      </c>
      <c r="G561" s="3">
        <v>4</v>
      </c>
    </row>
    <row r="562" spans="2:7" x14ac:dyDescent="0.35">
      <c r="B562" s="3">
        <v>2008</v>
      </c>
      <c r="C562" s="3" t="s">
        <v>313</v>
      </c>
      <c r="D562" s="3" t="s">
        <v>93</v>
      </c>
      <c r="E562" s="3" t="s">
        <v>68</v>
      </c>
      <c r="F562" s="22">
        <v>1473</v>
      </c>
      <c r="G562" s="3">
        <v>113</v>
      </c>
    </row>
    <row r="563" spans="2:7" x14ac:dyDescent="0.35">
      <c r="B563" s="3">
        <v>2008</v>
      </c>
      <c r="C563" s="3" t="s">
        <v>322</v>
      </c>
      <c r="D563" s="3" t="s">
        <v>93</v>
      </c>
      <c r="E563" s="3" t="s">
        <v>68</v>
      </c>
      <c r="F563" s="22">
        <v>51575</v>
      </c>
      <c r="G563" s="3">
        <v>9</v>
      </c>
    </row>
    <row r="564" spans="2:7" x14ac:dyDescent="0.35">
      <c r="B564" s="3">
        <v>2008</v>
      </c>
      <c r="C564" s="3" t="s">
        <v>313</v>
      </c>
      <c r="D564" s="3" t="s">
        <v>93</v>
      </c>
      <c r="E564" s="3" t="s">
        <v>115</v>
      </c>
      <c r="F564" s="22">
        <v>1473</v>
      </c>
      <c r="G564" s="3">
        <v>782</v>
      </c>
    </row>
    <row r="565" spans="2:7" x14ac:dyDescent="0.35">
      <c r="B565" s="3">
        <v>2008</v>
      </c>
      <c r="C565" s="3" t="s">
        <v>322</v>
      </c>
      <c r="D565" s="3" t="s">
        <v>93</v>
      </c>
      <c r="E565" s="3" t="s">
        <v>115</v>
      </c>
      <c r="F565" s="22">
        <v>5894</v>
      </c>
      <c r="G565" s="3">
        <v>102</v>
      </c>
    </row>
    <row r="566" spans="2:7" x14ac:dyDescent="0.35">
      <c r="B566" s="3">
        <v>2008</v>
      </c>
      <c r="C566" s="3" t="s">
        <v>322</v>
      </c>
      <c r="D566" s="3" t="s">
        <v>93</v>
      </c>
      <c r="E566" s="3" t="s">
        <v>135</v>
      </c>
      <c r="F566" s="22">
        <v>76626</v>
      </c>
      <c r="G566" s="26">
        <v>5718</v>
      </c>
    </row>
    <row r="567" spans="2:7" x14ac:dyDescent="0.35">
      <c r="B567" s="3">
        <v>2008</v>
      </c>
      <c r="C567" s="3" t="s">
        <v>322</v>
      </c>
      <c r="D567" s="3" t="s">
        <v>93</v>
      </c>
      <c r="E567" s="3" t="s">
        <v>118</v>
      </c>
      <c r="F567" s="22">
        <v>58943</v>
      </c>
      <c r="G567" s="26">
        <v>1560</v>
      </c>
    </row>
    <row r="568" spans="2:7" x14ac:dyDescent="0.35">
      <c r="B568" s="3">
        <v>2008</v>
      </c>
      <c r="C568" s="3" t="s">
        <v>322</v>
      </c>
      <c r="D568" s="3" t="s">
        <v>93</v>
      </c>
      <c r="E568" s="3" t="s">
        <v>119</v>
      </c>
      <c r="F568" s="22">
        <v>139990</v>
      </c>
      <c r="G568" s="26">
        <v>27949</v>
      </c>
    </row>
    <row r="569" spans="2:7" x14ac:dyDescent="0.35">
      <c r="B569" s="3">
        <v>2008</v>
      </c>
      <c r="C569" s="3" t="s">
        <v>322</v>
      </c>
      <c r="D569" s="3" t="s">
        <v>93</v>
      </c>
      <c r="E569" s="3" t="s">
        <v>122</v>
      </c>
      <c r="F569" s="22">
        <v>1474</v>
      </c>
      <c r="G569" s="3">
        <v>13</v>
      </c>
    </row>
    <row r="570" spans="2:7" x14ac:dyDescent="0.35">
      <c r="B570" s="3">
        <v>2008</v>
      </c>
      <c r="C570" s="3" t="s">
        <v>322</v>
      </c>
      <c r="D570" s="3" t="s">
        <v>93</v>
      </c>
      <c r="E570" s="3" t="s">
        <v>125</v>
      </c>
      <c r="F570" s="22">
        <v>30945</v>
      </c>
      <c r="G570" s="26">
        <v>67200</v>
      </c>
    </row>
    <row r="571" spans="2:7" x14ac:dyDescent="0.35">
      <c r="B571" s="3">
        <v>2008</v>
      </c>
      <c r="C571" s="3" t="s">
        <v>322</v>
      </c>
      <c r="D571" s="3" t="s">
        <v>93</v>
      </c>
      <c r="E571" s="3" t="s">
        <v>128</v>
      </c>
      <c r="F571" s="22">
        <v>51575</v>
      </c>
      <c r="G571" s="26">
        <v>2502</v>
      </c>
    </row>
    <row r="572" spans="2:7" x14ac:dyDescent="0.35">
      <c r="B572" s="3">
        <v>2008</v>
      </c>
      <c r="C572" s="3" t="s">
        <v>322</v>
      </c>
      <c r="D572" s="3" t="s">
        <v>93</v>
      </c>
      <c r="E572" s="3" t="s">
        <v>50</v>
      </c>
      <c r="F572" s="22">
        <v>13262</v>
      </c>
      <c r="G572" s="26">
        <v>3795</v>
      </c>
    </row>
    <row r="573" spans="2:7" x14ac:dyDescent="0.35">
      <c r="B573" s="3">
        <v>2008</v>
      </c>
      <c r="C573" s="3" t="s">
        <v>313</v>
      </c>
      <c r="D573" s="3" t="s">
        <v>93</v>
      </c>
      <c r="E573" s="3" t="s">
        <v>132</v>
      </c>
      <c r="F573" s="22">
        <v>4351206</v>
      </c>
      <c r="G573" s="26">
        <v>257602</v>
      </c>
    </row>
    <row r="574" spans="2:7" x14ac:dyDescent="0.35">
      <c r="B574" s="3">
        <v>2008</v>
      </c>
      <c r="C574" s="3" t="s">
        <v>322</v>
      </c>
      <c r="D574" s="3" t="s">
        <v>93</v>
      </c>
      <c r="E574" s="3" t="s">
        <v>132</v>
      </c>
      <c r="F574" s="22">
        <v>35366</v>
      </c>
      <c r="G574" s="26">
        <v>1965</v>
      </c>
    </row>
    <row r="575" spans="2:7" x14ac:dyDescent="0.35">
      <c r="B575" s="3">
        <v>2008</v>
      </c>
      <c r="C575" s="3" t="s">
        <v>322</v>
      </c>
      <c r="D575" s="3" t="s">
        <v>93</v>
      </c>
      <c r="E575" s="3" t="s">
        <v>511</v>
      </c>
      <c r="F575" s="22">
        <v>144411</v>
      </c>
      <c r="G575" s="3">
        <v>355</v>
      </c>
    </row>
    <row r="576" spans="2:7" x14ac:dyDescent="0.35">
      <c r="B576" s="3"/>
      <c r="C576" s="3"/>
      <c r="D576" s="3"/>
      <c r="E576" s="3"/>
      <c r="F576" s="22"/>
      <c r="G576" s="3"/>
    </row>
    <row r="577" spans="2:7" x14ac:dyDescent="0.35">
      <c r="B577" s="3">
        <v>2008</v>
      </c>
      <c r="C577" s="3" t="s">
        <v>313</v>
      </c>
      <c r="D577" s="3" t="s">
        <v>94</v>
      </c>
      <c r="E577" s="3" t="s">
        <v>314</v>
      </c>
      <c r="F577" s="22">
        <v>4605</v>
      </c>
      <c r="G577" s="3">
        <v>30</v>
      </c>
    </row>
    <row r="578" spans="2:7" x14ac:dyDescent="0.35">
      <c r="B578" s="3">
        <v>2008</v>
      </c>
      <c r="C578" s="3" t="s">
        <v>313</v>
      </c>
      <c r="D578" s="3" t="s">
        <v>94</v>
      </c>
      <c r="E578" s="3" t="s">
        <v>511</v>
      </c>
      <c r="F578" s="22">
        <v>4605</v>
      </c>
      <c r="G578" s="3">
        <v>30</v>
      </c>
    </row>
    <row r="579" spans="2:7" x14ac:dyDescent="0.35">
      <c r="B579" s="3"/>
      <c r="C579" s="3"/>
      <c r="D579" s="3"/>
      <c r="E579" s="3"/>
      <c r="F579" s="22"/>
      <c r="G579" s="3"/>
    </row>
    <row r="580" spans="2:7" x14ac:dyDescent="0.35">
      <c r="B580" s="3">
        <v>2008</v>
      </c>
      <c r="C580" s="3" t="s">
        <v>313</v>
      </c>
      <c r="D580" s="3" t="s">
        <v>95</v>
      </c>
      <c r="E580" s="3" t="s">
        <v>314</v>
      </c>
      <c r="F580" s="22">
        <v>3666</v>
      </c>
      <c r="G580" s="3">
        <v>4</v>
      </c>
    </row>
    <row r="581" spans="2:7" x14ac:dyDescent="0.35">
      <c r="B581" s="3">
        <v>2008</v>
      </c>
      <c r="C581" s="3" t="s">
        <v>322</v>
      </c>
      <c r="D581" s="3" t="s">
        <v>95</v>
      </c>
      <c r="E581" s="3" t="s">
        <v>314</v>
      </c>
      <c r="F581" s="22">
        <v>6028</v>
      </c>
      <c r="G581" s="3">
        <v>530</v>
      </c>
    </row>
    <row r="582" spans="2:7" x14ac:dyDescent="0.35">
      <c r="B582" s="3">
        <v>2008</v>
      </c>
      <c r="C582" s="3" t="s">
        <v>313</v>
      </c>
      <c r="D582" s="3" t="s">
        <v>95</v>
      </c>
      <c r="E582" s="3" t="s">
        <v>30</v>
      </c>
      <c r="F582" s="22">
        <v>95</v>
      </c>
      <c r="G582" s="3">
        <v>0</v>
      </c>
    </row>
    <row r="583" spans="2:7" x14ac:dyDescent="0.35">
      <c r="B583" s="3">
        <v>2008</v>
      </c>
      <c r="C583" s="3" t="s">
        <v>313</v>
      </c>
      <c r="D583" s="3" t="s">
        <v>95</v>
      </c>
      <c r="E583" s="3" t="s">
        <v>56</v>
      </c>
      <c r="F583" s="22">
        <v>3332</v>
      </c>
      <c r="G583" s="3">
        <v>3</v>
      </c>
    </row>
    <row r="584" spans="2:7" x14ac:dyDescent="0.35">
      <c r="B584" s="3">
        <v>2008</v>
      </c>
      <c r="C584" s="3" t="s">
        <v>313</v>
      </c>
      <c r="D584" s="3" t="s">
        <v>95</v>
      </c>
      <c r="E584" s="3" t="s">
        <v>59</v>
      </c>
      <c r="F584" s="22">
        <v>96</v>
      </c>
      <c r="G584" s="3">
        <v>0</v>
      </c>
    </row>
    <row r="585" spans="2:7" x14ac:dyDescent="0.35">
      <c r="B585" s="3">
        <v>2008</v>
      </c>
      <c r="C585" s="3" t="s">
        <v>322</v>
      </c>
      <c r="D585" s="3" t="s">
        <v>95</v>
      </c>
      <c r="E585" s="3" t="s">
        <v>170</v>
      </c>
      <c r="F585" s="22">
        <v>6028</v>
      </c>
      <c r="G585" s="3">
        <v>530</v>
      </c>
    </row>
    <row r="586" spans="2:7" x14ac:dyDescent="0.35">
      <c r="B586" s="3">
        <v>2008</v>
      </c>
      <c r="C586" s="3" t="s">
        <v>313</v>
      </c>
      <c r="D586" s="3" t="s">
        <v>95</v>
      </c>
      <c r="E586" s="3" t="s">
        <v>123</v>
      </c>
      <c r="F586" s="22">
        <v>92</v>
      </c>
      <c r="G586" s="3">
        <v>0</v>
      </c>
    </row>
    <row r="587" spans="2:7" x14ac:dyDescent="0.35">
      <c r="B587" s="3">
        <v>2008</v>
      </c>
      <c r="C587" s="3" t="s">
        <v>313</v>
      </c>
      <c r="D587" s="3" t="s">
        <v>95</v>
      </c>
      <c r="E587" s="3" t="s">
        <v>511</v>
      </c>
      <c r="F587" s="22">
        <v>51</v>
      </c>
      <c r="G587" s="3">
        <v>1</v>
      </c>
    </row>
    <row r="588" spans="2:7" x14ac:dyDescent="0.35">
      <c r="B588" s="3"/>
      <c r="C588" s="3"/>
      <c r="D588" s="3"/>
      <c r="E588" s="3"/>
      <c r="F588" s="22"/>
      <c r="G588" s="3"/>
    </row>
    <row r="589" spans="2:7" x14ac:dyDescent="0.35">
      <c r="B589" s="3">
        <v>2008</v>
      </c>
      <c r="C589" s="3" t="s">
        <v>313</v>
      </c>
      <c r="D589" s="3" t="s">
        <v>96</v>
      </c>
      <c r="E589" s="3" t="s">
        <v>314</v>
      </c>
      <c r="F589" s="22">
        <v>30524</v>
      </c>
      <c r="G589" s="26">
        <v>1191</v>
      </c>
    </row>
    <row r="590" spans="2:7" x14ac:dyDescent="0.35">
      <c r="B590" s="3">
        <v>2008</v>
      </c>
      <c r="C590" s="3" t="s">
        <v>313</v>
      </c>
      <c r="D590" s="3" t="s">
        <v>96</v>
      </c>
      <c r="E590" s="3" t="s">
        <v>88</v>
      </c>
      <c r="F590" s="22">
        <v>30270</v>
      </c>
      <c r="G590" s="26">
        <v>1136</v>
      </c>
    </row>
    <row r="591" spans="2:7" x14ac:dyDescent="0.35">
      <c r="B591" s="3">
        <v>2008</v>
      </c>
      <c r="C591" s="3" t="s">
        <v>313</v>
      </c>
      <c r="D591" s="3" t="s">
        <v>96</v>
      </c>
      <c r="E591" s="3" t="s">
        <v>511</v>
      </c>
      <c r="F591" s="22">
        <v>254</v>
      </c>
      <c r="G591" s="3">
        <v>55</v>
      </c>
    </row>
    <row r="592" spans="2:7" x14ac:dyDescent="0.35">
      <c r="B592" s="3"/>
      <c r="C592" s="3"/>
      <c r="D592" s="3"/>
      <c r="E592" s="3"/>
      <c r="F592" s="22"/>
      <c r="G592" s="3"/>
    </row>
    <row r="593" spans="2:7" x14ac:dyDescent="0.35">
      <c r="B593" s="3">
        <v>2008</v>
      </c>
      <c r="C593" s="3" t="s">
        <v>313</v>
      </c>
      <c r="D593" s="3" t="s">
        <v>98</v>
      </c>
      <c r="E593" s="3" t="s">
        <v>314</v>
      </c>
      <c r="F593" s="22">
        <v>2012</v>
      </c>
      <c r="G593" s="3">
        <v>0</v>
      </c>
    </row>
    <row r="594" spans="2:7" x14ac:dyDescent="0.35">
      <c r="B594" s="3">
        <v>2008</v>
      </c>
      <c r="C594" s="3" t="s">
        <v>313</v>
      </c>
      <c r="D594" s="3" t="s">
        <v>98</v>
      </c>
      <c r="E594" s="3" t="s">
        <v>150</v>
      </c>
      <c r="F594" s="22">
        <v>434</v>
      </c>
      <c r="G594" s="3">
        <v>0</v>
      </c>
    </row>
    <row r="595" spans="2:7" x14ac:dyDescent="0.35">
      <c r="B595" s="3">
        <v>2008</v>
      </c>
      <c r="C595" s="3" t="s">
        <v>313</v>
      </c>
      <c r="D595" s="3" t="s">
        <v>98</v>
      </c>
      <c r="E595" s="3" t="s">
        <v>158</v>
      </c>
      <c r="F595" s="22">
        <v>306</v>
      </c>
      <c r="G595" s="3">
        <v>0</v>
      </c>
    </row>
    <row r="596" spans="2:7" x14ac:dyDescent="0.35">
      <c r="B596" s="3">
        <v>2008</v>
      </c>
      <c r="C596" s="3" t="s">
        <v>313</v>
      </c>
      <c r="D596" s="3" t="s">
        <v>98</v>
      </c>
      <c r="E596" s="3" t="s">
        <v>68</v>
      </c>
      <c r="F596" s="22">
        <v>1272</v>
      </c>
      <c r="G596" s="3">
        <v>0</v>
      </c>
    </row>
    <row r="597" spans="2:7" x14ac:dyDescent="0.35">
      <c r="B597" s="3"/>
      <c r="C597" s="3"/>
      <c r="D597" s="3"/>
      <c r="E597" s="3"/>
      <c r="F597" s="22"/>
      <c r="G597" s="3"/>
    </row>
    <row r="598" spans="2:7" x14ac:dyDescent="0.35">
      <c r="B598" s="3">
        <v>2008</v>
      </c>
      <c r="C598" s="3" t="s">
        <v>313</v>
      </c>
      <c r="D598" s="3" t="s">
        <v>99</v>
      </c>
      <c r="E598" s="3" t="s">
        <v>314</v>
      </c>
      <c r="F598" s="22">
        <v>6638</v>
      </c>
      <c r="G598" s="3">
        <v>54</v>
      </c>
    </row>
    <row r="599" spans="2:7" x14ac:dyDescent="0.35">
      <c r="B599" s="3">
        <v>2008</v>
      </c>
      <c r="C599" s="3" t="s">
        <v>313</v>
      </c>
      <c r="D599" s="3" t="s">
        <v>99</v>
      </c>
      <c r="E599" s="3" t="s">
        <v>59</v>
      </c>
      <c r="F599" s="22">
        <v>2199</v>
      </c>
      <c r="G599" s="3">
        <v>4</v>
      </c>
    </row>
    <row r="600" spans="2:7" x14ac:dyDescent="0.35">
      <c r="B600" s="3">
        <v>2008</v>
      </c>
      <c r="C600" s="3" t="s">
        <v>313</v>
      </c>
      <c r="D600" s="3" t="s">
        <v>99</v>
      </c>
      <c r="E600" s="3" t="s">
        <v>72</v>
      </c>
      <c r="F600" s="22">
        <v>960</v>
      </c>
      <c r="G600" s="3">
        <v>29</v>
      </c>
    </row>
    <row r="601" spans="2:7" x14ac:dyDescent="0.35">
      <c r="B601" s="3">
        <v>2008</v>
      </c>
      <c r="C601" s="3" t="s">
        <v>313</v>
      </c>
      <c r="D601" s="3" t="s">
        <v>99</v>
      </c>
      <c r="E601" s="3" t="s">
        <v>122</v>
      </c>
      <c r="F601" s="22">
        <v>677</v>
      </c>
      <c r="G601" s="3">
        <v>6</v>
      </c>
    </row>
    <row r="602" spans="2:7" x14ac:dyDescent="0.35">
      <c r="B602" s="3">
        <v>2008</v>
      </c>
      <c r="C602" s="3" t="s">
        <v>313</v>
      </c>
      <c r="D602" s="3" t="s">
        <v>99</v>
      </c>
      <c r="E602" s="3" t="s">
        <v>123</v>
      </c>
      <c r="F602" s="22">
        <v>244</v>
      </c>
      <c r="G602" s="3">
        <v>1</v>
      </c>
    </row>
    <row r="603" spans="2:7" x14ac:dyDescent="0.35">
      <c r="B603" s="3">
        <v>2008</v>
      </c>
      <c r="C603" s="3" t="s">
        <v>313</v>
      </c>
      <c r="D603" s="3" t="s">
        <v>99</v>
      </c>
      <c r="E603" s="3" t="s">
        <v>132</v>
      </c>
      <c r="F603" s="22">
        <v>1706</v>
      </c>
      <c r="G603" s="3">
        <v>8</v>
      </c>
    </row>
    <row r="604" spans="2:7" x14ac:dyDescent="0.35">
      <c r="B604" s="3">
        <v>2008</v>
      </c>
      <c r="C604" s="3" t="s">
        <v>313</v>
      </c>
      <c r="D604" s="3" t="s">
        <v>99</v>
      </c>
      <c r="E604" s="3" t="s">
        <v>511</v>
      </c>
      <c r="F604" s="22">
        <v>852</v>
      </c>
      <c r="G604" s="3">
        <v>6</v>
      </c>
    </row>
    <row r="605" spans="2:7" x14ac:dyDescent="0.35">
      <c r="B605" s="3"/>
      <c r="C605" s="3"/>
      <c r="D605" s="3"/>
      <c r="E605" s="3"/>
      <c r="F605" s="22"/>
      <c r="G605" s="3"/>
    </row>
    <row r="606" spans="2:7" x14ac:dyDescent="0.35">
      <c r="B606" s="3">
        <v>2008</v>
      </c>
      <c r="C606" s="3" t="s">
        <v>313</v>
      </c>
      <c r="D606" s="3" t="s">
        <v>101</v>
      </c>
      <c r="E606" s="3" t="s">
        <v>314</v>
      </c>
      <c r="F606" s="22">
        <v>13337</v>
      </c>
      <c r="G606" s="3">
        <v>405</v>
      </c>
    </row>
    <row r="607" spans="2:7" x14ac:dyDescent="0.35">
      <c r="B607" s="3">
        <v>2008</v>
      </c>
      <c r="C607" s="3" t="s">
        <v>313</v>
      </c>
      <c r="D607" s="3" t="s">
        <v>101</v>
      </c>
      <c r="E607" s="3" t="s">
        <v>131</v>
      </c>
      <c r="F607" s="22">
        <v>138</v>
      </c>
      <c r="G607" s="3">
        <v>100</v>
      </c>
    </row>
    <row r="608" spans="2:7" x14ac:dyDescent="0.35">
      <c r="B608" s="3">
        <v>2008</v>
      </c>
      <c r="C608" s="3" t="s">
        <v>313</v>
      </c>
      <c r="D608" s="3" t="s">
        <v>101</v>
      </c>
      <c r="E608" s="3" t="s">
        <v>132</v>
      </c>
      <c r="F608" s="22">
        <v>13199</v>
      </c>
      <c r="G608" s="3">
        <v>305</v>
      </c>
    </row>
    <row r="609" spans="2:7" x14ac:dyDescent="0.35">
      <c r="B609" s="3"/>
      <c r="C609" s="3"/>
      <c r="D609" s="3"/>
      <c r="E609" s="3"/>
      <c r="F609" s="22"/>
      <c r="G609" s="3"/>
    </row>
    <row r="610" spans="2:7" x14ac:dyDescent="0.35">
      <c r="B610" s="3">
        <v>2008</v>
      </c>
      <c r="C610" s="3" t="s">
        <v>313</v>
      </c>
      <c r="D610" s="3" t="s">
        <v>100</v>
      </c>
      <c r="E610" s="3" t="s">
        <v>314</v>
      </c>
      <c r="F610" s="22">
        <v>53295</v>
      </c>
      <c r="G610" s="26">
        <v>1801</v>
      </c>
    </row>
    <row r="611" spans="2:7" x14ac:dyDescent="0.35">
      <c r="B611" s="3">
        <v>2008</v>
      </c>
      <c r="C611" s="3" t="s">
        <v>313</v>
      </c>
      <c r="D611" s="3" t="s">
        <v>100</v>
      </c>
      <c r="E611" s="3" t="s">
        <v>30</v>
      </c>
      <c r="F611" s="22">
        <v>1339</v>
      </c>
      <c r="G611" s="3">
        <v>7</v>
      </c>
    </row>
    <row r="612" spans="2:7" x14ac:dyDescent="0.35">
      <c r="B612" s="3">
        <v>2008</v>
      </c>
      <c r="C612" s="3" t="s">
        <v>313</v>
      </c>
      <c r="D612" s="3" t="s">
        <v>100</v>
      </c>
      <c r="E612" s="3" t="s">
        <v>59</v>
      </c>
      <c r="F612" s="22">
        <v>8160</v>
      </c>
      <c r="G612" s="3">
        <v>34</v>
      </c>
    </row>
    <row r="613" spans="2:7" x14ac:dyDescent="0.35">
      <c r="B613" s="3">
        <v>2008</v>
      </c>
      <c r="C613" s="3" t="s">
        <v>313</v>
      </c>
      <c r="D613" s="3" t="s">
        <v>100</v>
      </c>
      <c r="E613" s="3" t="s">
        <v>119</v>
      </c>
      <c r="F613" s="22">
        <v>43796</v>
      </c>
      <c r="G613" s="26">
        <v>1760</v>
      </c>
    </row>
    <row r="614" spans="2:7" x14ac:dyDescent="0.35">
      <c r="B614" s="3"/>
      <c r="C614" s="3"/>
      <c r="D614" s="3"/>
      <c r="E614" s="3"/>
      <c r="F614" s="22"/>
      <c r="G614" s="26"/>
    </row>
    <row r="615" spans="2:7" x14ac:dyDescent="0.35">
      <c r="B615" s="3">
        <v>2008</v>
      </c>
      <c r="C615" s="3" t="s">
        <v>313</v>
      </c>
      <c r="D615" s="3" t="s">
        <v>102</v>
      </c>
      <c r="E615" s="3" t="s">
        <v>314</v>
      </c>
      <c r="F615" s="22">
        <v>645357</v>
      </c>
      <c r="G615" s="26">
        <v>36976</v>
      </c>
    </row>
    <row r="616" spans="2:7" x14ac:dyDescent="0.35">
      <c r="B616" s="3">
        <v>2008</v>
      </c>
      <c r="C616" s="3" t="s">
        <v>322</v>
      </c>
      <c r="D616" s="3" t="s">
        <v>102</v>
      </c>
      <c r="E616" s="3" t="s">
        <v>314</v>
      </c>
      <c r="F616" s="22">
        <v>183676</v>
      </c>
      <c r="G616" s="26">
        <v>51900</v>
      </c>
    </row>
    <row r="617" spans="2:7" x14ac:dyDescent="0.35">
      <c r="B617" s="3">
        <v>2008</v>
      </c>
      <c r="C617" s="3" t="s">
        <v>313</v>
      </c>
      <c r="D617" s="3" t="s">
        <v>102</v>
      </c>
      <c r="E617" s="3" t="s">
        <v>74</v>
      </c>
      <c r="F617" s="22">
        <v>236</v>
      </c>
      <c r="G617" s="3">
        <v>13</v>
      </c>
    </row>
    <row r="618" spans="2:7" x14ac:dyDescent="0.35">
      <c r="B618" s="3">
        <v>2008</v>
      </c>
      <c r="C618" s="3" t="s">
        <v>322</v>
      </c>
      <c r="D618" s="3" t="s">
        <v>102</v>
      </c>
      <c r="E618" s="3" t="s">
        <v>68</v>
      </c>
      <c r="F618" s="22">
        <v>166224</v>
      </c>
      <c r="G618" s="26">
        <v>47000</v>
      </c>
    </row>
    <row r="619" spans="2:7" x14ac:dyDescent="0.35">
      <c r="B619" s="3">
        <v>2008</v>
      </c>
      <c r="C619" s="3" t="s">
        <v>313</v>
      </c>
      <c r="D619" s="3" t="s">
        <v>102</v>
      </c>
      <c r="E619" s="3" t="s">
        <v>119</v>
      </c>
      <c r="F619" s="22">
        <v>232141</v>
      </c>
      <c r="G619" s="26">
        <v>10500</v>
      </c>
    </row>
    <row r="620" spans="2:7" x14ac:dyDescent="0.35">
      <c r="B620" s="3">
        <v>2008</v>
      </c>
      <c r="C620" s="3" t="s">
        <v>313</v>
      </c>
      <c r="D620" s="3" t="s">
        <v>102</v>
      </c>
      <c r="E620" s="3" t="s">
        <v>123</v>
      </c>
      <c r="F620" s="22">
        <v>301</v>
      </c>
      <c r="G620" s="3">
        <v>19</v>
      </c>
    </row>
    <row r="621" spans="2:7" x14ac:dyDescent="0.35">
      <c r="B621" s="3">
        <v>2008</v>
      </c>
      <c r="C621" s="3" t="s">
        <v>322</v>
      </c>
      <c r="D621" s="3" t="s">
        <v>102</v>
      </c>
      <c r="E621" s="3" t="s">
        <v>131</v>
      </c>
      <c r="F621" s="22">
        <v>17452</v>
      </c>
      <c r="G621" s="26">
        <v>4900</v>
      </c>
    </row>
    <row r="622" spans="2:7" x14ac:dyDescent="0.35">
      <c r="B622" s="3">
        <v>2008</v>
      </c>
      <c r="C622" s="3" t="s">
        <v>313</v>
      </c>
      <c r="D622" s="3" t="s">
        <v>102</v>
      </c>
      <c r="E622" s="3" t="s">
        <v>511</v>
      </c>
      <c r="F622" s="22">
        <v>412680</v>
      </c>
      <c r="G622" s="26">
        <v>26444</v>
      </c>
    </row>
    <row r="623" spans="2:7" x14ac:dyDescent="0.35">
      <c r="B623" s="3"/>
      <c r="C623" s="3"/>
      <c r="D623" s="3"/>
      <c r="E623" s="3"/>
      <c r="F623" s="22"/>
      <c r="G623" s="26"/>
    </row>
    <row r="624" spans="2:7" x14ac:dyDescent="0.35">
      <c r="B624" s="3">
        <v>2008</v>
      </c>
      <c r="C624" s="3" t="s">
        <v>313</v>
      </c>
      <c r="D624" s="3" t="s">
        <v>104</v>
      </c>
      <c r="E624" s="3" t="s">
        <v>314</v>
      </c>
      <c r="F624" s="22">
        <v>53053</v>
      </c>
      <c r="G624" s="26">
        <v>7754</v>
      </c>
    </row>
    <row r="625" spans="2:7" x14ac:dyDescent="0.35">
      <c r="B625" s="3">
        <v>2008</v>
      </c>
      <c r="C625" s="3" t="s">
        <v>322</v>
      </c>
      <c r="D625" s="3" t="s">
        <v>104</v>
      </c>
      <c r="E625" s="3" t="s">
        <v>314</v>
      </c>
      <c r="F625" s="22">
        <v>25680</v>
      </c>
      <c r="G625" s="26">
        <v>3800</v>
      </c>
    </row>
    <row r="626" spans="2:7" x14ac:dyDescent="0.35">
      <c r="B626" s="3">
        <v>2008</v>
      </c>
      <c r="C626" s="3" t="s">
        <v>322</v>
      </c>
      <c r="D626" s="3" t="s">
        <v>104</v>
      </c>
      <c r="E626" s="3" t="s">
        <v>42</v>
      </c>
      <c r="F626" s="22">
        <v>25680</v>
      </c>
      <c r="G626" s="26">
        <v>3800</v>
      </c>
    </row>
    <row r="627" spans="2:7" x14ac:dyDescent="0.35">
      <c r="B627" s="3">
        <v>2008</v>
      </c>
      <c r="C627" s="3" t="s">
        <v>313</v>
      </c>
      <c r="D627" s="3" t="s">
        <v>104</v>
      </c>
      <c r="E627" s="3" t="s">
        <v>88</v>
      </c>
      <c r="F627" s="22">
        <v>417</v>
      </c>
      <c r="G627" s="3">
        <v>43</v>
      </c>
    </row>
    <row r="628" spans="2:7" x14ac:dyDescent="0.35">
      <c r="B628" s="3">
        <v>2008</v>
      </c>
      <c r="C628" s="3" t="s">
        <v>313</v>
      </c>
      <c r="D628" s="3" t="s">
        <v>104</v>
      </c>
      <c r="E628" s="3" t="s">
        <v>511</v>
      </c>
      <c r="F628" s="22">
        <v>52636</v>
      </c>
      <c r="G628" s="26">
        <v>7711</v>
      </c>
    </row>
    <row r="629" spans="2:7" x14ac:dyDescent="0.35">
      <c r="B629" s="3"/>
      <c r="C629" s="3"/>
      <c r="D629" s="3"/>
      <c r="E629" s="3"/>
      <c r="F629" s="22"/>
      <c r="G629" s="26"/>
    </row>
    <row r="630" spans="2:7" x14ac:dyDescent="0.35">
      <c r="B630" s="3">
        <v>2008</v>
      </c>
      <c r="C630" s="3" t="s">
        <v>313</v>
      </c>
      <c r="D630" s="3" t="s">
        <v>105</v>
      </c>
      <c r="E630" s="3" t="s">
        <v>314</v>
      </c>
      <c r="F630" s="22">
        <v>326</v>
      </c>
      <c r="G630" s="3">
        <v>11</v>
      </c>
    </row>
    <row r="631" spans="2:7" x14ac:dyDescent="0.35">
      <c r="B631" s="3">
        <v>2008</v>
      </c>
      <c r="C631" s="3" t="s">
        <v>313</v>
      </c>
      <c r="D631" s="3" t="s">
        <v>105</v>
      </c>
      <c r="E631" s="3" t="s">
        <v>88</v>
      </c>
      <c r="F631" s="22">
        <v>326</v>
      </c>
      <c r="G631" s="3">
        <v>11</v>
      </c>
    </row>
    <row r="632" spans="2:7" x14ac:dyDescent="0.35">
      <c r="B632" s="3"/>
      <c r="C632" s="3"/>
      <c r="D632" s="3"/>
      <c r="E632" s="3"/>
      <c r="F632" s="22"/>
      <c r="G632" s="3"/>
    </row>
    <row r="633" spans="2:7" x14ac:dyDescent="0.35">
      <c r="B633" s="3">
        <v>2008</v>
      </c>
      <c r="C633" s="3" t="s">
        <v>313</v>
      </c>
      <c r="D633" s="3" t="s">
        <v>106</v>
      </c>
      <c r="E633" s="3" t="s">
        <v>314</v>
      </c>
      <c r="F633" s="22">
        <v>2464119</v>
      </c>
      <c r="G633" s="26">
        <v>132241</v>
      </c>
    </row>
    <row r="634" spans="2:7" x14ac:dyDescent="0.35">
      <c r="B634" s="3">
        <v>2008</v>
      </c>
      <c r="C634" s="3" t="s">
        <v>322</v>
      </c>
      <c r="D634" s="3" t="s">
        <v>106</v>
      </c>
      <c r="E634" s="3" t="s">
        <v>314</v>
      </c>
      <c r="F634" s="22">
        <v>445468</v>
      </c>
      <c r="G634" s="26">
        <v>86545</v>
      </c>
    </row>
    <row r="635" spans="2:7" x14ac:dyDescent="0.35">
      <c r="B635" s="3">
        <v>2008</v>
      </c>
      <c r="C635" s="3" t="s">
        <v>322</v>
      </c>
      <c r="D635" s="3" t="s">
        <v>106</v>
      </c>
      <c r="E635" s="3" t="s">
        <v>42</v>
      </c>
      <c r="F635" s="22">
        <v>18</v>
      </c>
      <c r="G635" s="3">
        <v>1</v>
      </c>
    </row>
    <row r="636" spans="2:7" x14ac:dyDescent="0.35">
      <c r="B636" s="3">
        <v>2008</v>
      </c>
      <c r="C636" s="3" t="s">
        <v>313</v>
      </c>
      <c r="D636" s="3" t="s">
        <v>106</v>
      </c>
      <c r="E636" s="3" t="s">
        <v>59</v>
      </c>
      <c r="F636" s="22">
        <v>809</v>
      </c>
      <c r="G636" s="3">
        <v>2</v>
      </c>
    </row>
    <row r="637" spans="2:7" x14ac:dyDescent="0.35">
      <c r="B637" s="3">
        <v>2008</v>
      </c>
      <c r="C637" s="3" t="s">
        <v>313</v>
      </c>
      <c r="D637" s="3" t="s">
        <v>106</v>
      </c>
      <c r="E637" s="3" t="s">
        <v>323</v>
      </c>
      <c r="F637" s="22">
        <v>75464</v>
      </c>
      <c r="G637" s="26">
        <v>3554</v>
      </c>
    </row>
    <row r="638" spans="2:7" x14ac:dyDescent="0.35">
      <c r="B638" s="3">
        <v>2008</v>
      </c>
      <c r="C638" s="3" t="s">
        <v>313</v>
      </c>
      <c r="D638" s="3" t="s">
        <v>106</v>
      </c>
      <c r="E638" s="3" t="s">
        <v>88</v>
      </c>
      <c r="F638" s="22">
        <v>455059</v>
      </c>
      <c r="G638" s="26">
        <v>23562</v>
      </c>
    </row>
    <row r="639" spans="2:7" x14ac:dyDescent="0.35">
      <c r="B639" s="3">
        <v>2008</v>
      </c>
      <c r="C639" s="3" t="s">
        <v>313</v>
      </c>
      <c r="D639" s="3" t="s">
        <v>106</v>
      </c>
      <c r="E639" s="3" t="s">
        <v>119</v>
      </c>
      <c r="F639" s="22">
        <v>1044731</v>
      </c>
      <c r="G639" s="26">
        <v>57788</v>
      </c>
    </row>
    <row r="640" spans="2:7" x14ac:dyDescent="0.35">
      <c r="B640" s="3">
        <v>2008</v>
      </c>
      <c r="C640" s="3" t="s">
        <v>313</v>
      </c>
      <c r="D640" s="3" t="s">
        <v>106</v>
      </c>
      <c r="E640" s="3" t="s">
        <v>511</v>
      </c>
      <c r="F640" s="22">
        <v>888056</v>
      </c>
      <c r="G640" s="26">
        <v>47337</v>
      </c>
    </row>
    <row r="641" spans="2:7" x14ac:dyDescent="0.35">
      <c r="B641" s="3">
        <v>2008</v>
      </c>
      <c r="C641" s="3" t="s">
        <v>322</v>
      </c>
      <c r="D641" s="3" t="s">
        <v>106</v>
      </c>
      <c r="E641" s="3" t="s">
        <v>511</v>
      </c>
      <c r="F641" s="22">
        <v>445450</v>
      </c>
      <c r="G641" s="26">
        <v>86544</v>
      </c>
    </row>
    <row r="642" spans="2:7" x14ac:dyDescent="0.35">
      <c r="B642" s="3"/>
      <c r="C642" s="3"/>
      <c r="D642" s="3"/>
      <c r="E642" s="3"/>
      <c r="F642" s="22"/>
      <c r="G642" s="26"/>
    </row>
    <row r="643" spans="2:7" x14ac:dyDescent="0.35">
      <c r="B643" s="3">
        <v>2008</v>
      </c>
      <c r="C643" s="3" t="s">
        <v>313</v>
      </c>
      <c r="D643" s="3" t="s">
        <v>171</v>
      </c>
      <c r="E643" s="3" t="s">
        <v>314</v>
      </c>
      <c r="F643" s="22">
        <v>50099</v>
      </c>
      <c r="G643" s="26">
        <v>7656</v>
      </c>
    </row>
    <row r="644" spans="2:7" x14ac:dyDescent="0.35">
      <c r="B644" s="3">
        <v>2008</v>
      </c>
      <c r="C644" s="3" t="s">
        <v>313</v>
      </c>
      <c r="D644" s="3" t="s">
        <v>171</v>
      </c>
      <c r="E644" s="3" t="s">
        <v>511</v>
      </c>
      <c r="F644" s="22">
        <v>50099</v>
      </c>
      <c r="G644" s="26">
        <v>7656</v>
      </c>
    </row>
    <row r="645" spans="2:7" x14ac:dyDescent="0.35">
      <c r="B645" s="3"/>
      <c r="C645" s="3"/>
      <c r="D645" s="3"/>
      <c r="E645" s="3"/>
      <c r="F645" s="22"/>
      <c r="G645" s="26"/>
    </row>
    <row r="646" spans="2:7" x14ac:dyDescent="0.35">
      <c r="B646" s="3">
        <v>2008</v>
      </c>
      <c r="C646" s="3" t="s">
        <v>313</v>
      </c>
      <c r="D646" s="3" t="s">
        <v>107</v>
      </c>
      <c r="E646" s="3" t="s">
        <v>314</v>
      </c>
      <c r="F646" s="22">
        <v>1984018</v>
      </c>
      <c r="G646" s="26">
        <v>14405</v>
      </c>
    </row>
    <row r="647" spans="2:7" x14ac:dyDescent="0.35">
      <c r="B647" s="3">
        <v>2008</v>
      </c>
      <c r="C647" s="3" t="s">
        <v>322</v>
      </c>
      <c r="D647" s="3" t="s">
        <v>107</v>
      </c>
      <c r="E647" s="3" t="s">
        <v>314</v>
      </c>
      <c r="F647" s="22">
        <v>191645</v>
      </c>
      <c r="G647" s="26">
        <v>17680</v>
      </c>
    </row>
    <row r="648" spans="2:7" x14ac:dyDescent="0.35">
      <c r="B648" s="3">
        <v>2008</v>
      </c>
      <c r="C648" s="3" t="s">
        <v>313</v>
      </c>
      <c r="D648" s="3" t="s">
        <v>107</v>
      </c>
      <c r="E648" s="3" t="s">
        <v>46</v>
      </c>
      <c r="F648" s="22">
        <v>547</v>
      </c>
      <c r="G648" s="3">
        <v>15</v>
      </c>
    </row>
    <row r="649" spans="2:7" x14ac:dyDescent="0.35">
      <c r="B649" s="3">
        <v>2008</v>
      </c>
      <c r="C649" s="3" t="s">
        <v>313</v>
      </c>
      <c r="D649" s="3" t="s">
        <v>107</v>
      </c>
      <c r="E649" s="3" t="s">
        <v>59</v>
      </c>
      <c r="F649" s="22">
        <v>12060</v>
      </c>
      <c r="G649" s="3">
        <v>28</v>
      </c>
    </row>
    <row r="650" spans="2:7" x14ac:dyDescent="0.35">
      <c r="B650" s="3">
        <v>2008</v>
      </c>
      <c r="C650" s="3" t="s">
        <v>322</v>
      </c>
      <c r="D650" s="3" t="s">
        <v>107</v>
      </c>
      <c r="E650" s="3" t="s">
        <v>66</v>
      </c>
      <c r="F650" s="22">
        <v>8340</v>
      </c>
      <c r="G650" s="3">
        <v>863</v>
      </c>
    </row>
    <row r="651" spans="2:7" x14ac:dyDescent="0.35">
      <c r="B651" s="3">
        <v>2008</v>
      </c>
      <c r="C651" s="3" t="s">
        <v>313</v>
      </c>
      <c r="D651" s="3" t="s">
        <v>107</v>
      </c>
      <c r="E651" s="3" t="s">
        <v>74</v>
      </c>
      <c r="F651" s="22">
        <v>185</v>
      </c>
      <c r="G651" s="3">
        <v>1</v>
      </c>
    </row>
    <row r="652" spans="2:7" x14ac:dyDescent="0.35">
      <c r="B652" s="3">
        <v>2008</v>
      </c>
      <c r="C652" s="3" t="s">
        <v>313</v>
      </c>
      <c r="D652" s="3" t="s">
        <v>107</v>
      </c>
      <c r="E652" s="3" t="s">
        <v>93</v>
      </c>
      <c r="F652" s="22">
        <v>1967423</v>
      </c>
      <c r="G652" s="26">
        <v>13901</v>
      </c>
    </row>
    <row r="653" spans="2:7" x14ac:dyDescent="0.35">
      <c r="B653" s="3">
        <v>2008</v>
      </c>
      <c r="C653" s="3" t="s">
        <v>322</v>
      </c>
      <c r="D653" s="3" t="s">
        <v>107</v>
      </c>
      <c r="E653" s="3" t="s">
        <v>68</v>
      </c>
      <c r="F653" s="22">
        <v>183305</v>
      </c>
      <c r="G653" s="26">
        <v>16817</v>
      </c>
    </row>
    <row r="654" spans="2:7" x14ac:dyDescent="0.35">
      <c r="B654" s="3">
        <v>2008</v>
      </c>
      <c r="C654" s="3" t="s">
        <v>313</v>
      </c>
      <c r="D654" s="3" t="s">
        <v>107</v>
      </c>
      <c r="E654" s="3" t="s">
        <v>122</v>
      </c>
      <c r="F654" s="22">
        <v>2882</v>
      </c>
      <c r="G654" s="3">
        <v>450</v>
      </c>
    </row>
    <row r="655" spans="2:7" x14ac:dyDescent="0.35">
      <c r="B655" s="3">
        <v>2008</v>
      </c>
      <c r="C655" s="3" t="s">
        <v>313</v>
      </c>
      <c r="D655" s="3" t="s">
        <v>107</v>
      </c>
      <c r="E655" s="3" t="s">
        <v>123</v>
      </c>
      <c r="F655" s="22">
        <v>358</v>
      </c>
      <c r="G655" s="3">
        <v>7</v>
      </c>
    </row>
    <row r="656" spans="2:7" x14ac:dyDescent="0.35">
      <c r="B656" s="3">
        <v>2008</v>
      </c>
      <c r="C656" s="3" t="s">
        <v>313</v>
      </c>
      <c r="D656" s="3" t="s">
        <v>107</v>
      </c>
      <c r="E656" s="3" t="s">
        <v>132</v>
      </c>
      <c r="F656" s="22">
        <v>182</v>
      </c>
      <c r="G656" s="3">
        <v>1</v>
      </c>
    </row>
    <row r="657" spans="2:7" x14ac:dyDescent="0.35">
      <c r="B657" s="3">
        <v>2008</v>
      </c>
      <c r="C657" s="3" t="s">
        <v>313</v>
      </c>
      <c r="D657" s="3" t="s">
        <v>107</v>
      </c>
      <c r="E657" s="3" t="s">
        <v>511</v>
      </c>
      <c r="F657" s="22">
        <v>381</v>
      </c>
      <c r="G657" s="3">
        <v>2</v>
      </c>
    </row>
    <row r="658" spans="2:7" x14ac:dyDescent="0.35">
      <c r="B658" s="3"/>
      <c r="C658" s="3"/>
      <c r="D658" s="3"/>
      <c r="E658" s="3"/>
      <c r="F658" s="22"/>
      <c r="G658" s="3"/>
    </row>
    <row r="659" spans="2:7" x14ac:dyDescent="0.35">
      <c r="B659" s="3">
        <v>2008</v>
      </c>
      <c r="C659" s="3" t="s">
        <v>313</v>
      </c>
      <c r="D659" s="3" t="s">
        <v>108</v>
      </c>
      <c r="E659" s="3" t="s">
        <v>314</v>
      </c>
      <c r="F659" s="22">
        <v>16992</v>
      </c>
      <c r="G659" s="26">
        <v>11974</v>
      </c>
    </row>
    <row r="660" spans="2:7" x14ac:dyDescent="0.35">
      <c r="B660" s="3">
        <v>2008</v>
      </c>
      <c r="C660" s="3" t="s">
        <v>322</v>
      </c>
      <c r="D660" s="3" t="s">
        <v>108</v>
      </c>
      <c r="E660" s="3" t="s">
        <v>314</v>
      </c>
      <c r="F660" s="22">
        <v>11723</v>
      </c>
      <c r="G660" s="3">
        <v>363</v>
      </c>
    </row>
    <row r="661" spans="2:7" x14ac:dyDescent="0.35">
      <c r="B661" s="3">
        <v>2008</v>
      </c>
      <c r="C661" s="3" t="s">
        <v>322</v>
      </c>
      <c r="D661" s="3" t="s">
        <v>108</v>
      </c>
      <c r="E661" s="3" t="s">
        <v>22</v>
      </c>
      <c r="F661" s="22">
        <v>10381</v>
      </c>
      <c r="G661" s="3">
        <v>62</v>
      </c>
    </row>
    <row r="662" spans="2:7" x14ac:dyDescent="0.35">
      <c r="B662" s="3">
        <v>2008</v>
      </c>
      <c r="C662" s="3" t="s">
        <v>322</v>
      </c>
      <c r="D662" s="3" t="s">
        <v>108</v>
      </c>
      <c r="E662" s="3" t="s">
        <v>38</v>
      </c>
      <c r="F662" s="22">
        <v>1260</v>
      </c>
      <c r="G662" s="3">
        <v>300</v>
      </c>
    </row>
    <row r="663" spans="2:7" x14ac:dyDescent="0.35">
      <c r="B663" s="3">
        <v>2008</v>
      </c>
      <c r="C663" s="3" t="s">
        <v>313</v>
      </c>
      <c r="D663" s="3" t="s">
        <v>108</v>
      </c>
      <c r="E663" s="3" t="s">
        <v>72</v>
      </c>
      <c r="F663" s="22">
        <v>227</v>
      </c>
      <c r="G663" s="3">
        <v>1</v>
      </c>
    </row>
    <row r="664" spans="2:7" x14ac:dyDescent="0.35">
      <c r="B664" s="3">
        <v>2008</v>
      </c>
      <c r="C664" s="3" t="s">
        <v>313</v>
      </c>
      <c r="D664" s="3" t="s">
        <v>108</v>
      </c>
      <c r="E664" s="3" t="s">
        <v>93</v>
      </c>
      <c r="F664" s="22">
        <v>8533</v>
      </c>
      <c r="G664" s="3">
        <v>86</v>
      </c>
    </row>
    <row r="665" spans="2:7" x14ac:dyDescent="0.35">
      <c r="B665" s="3">
        <v>2008</v>
      </c>
      <c r="C665" s="3" t="s">
        <v>322</v>
      </c>
      <c r="D665" s="3" t="s">
        <v>108</v>
      </c>
      <c r="E665" s="3" t="s">
        <v>326</v>
      </c>
      <c r="F665" s="22">
        <v>83</v>
      </c>
      <c r="G665" s="3">
        <v>1</v>
      </c>
    </row>
    <row r="666" spans="2:7" x14ac:dyDescent="0.35">
      <c r="B666" s="3">
        <v>2008</v>
      </c>
      <c r="C666" s="3" t="s">
        <v>313</v>
      </c>
      <c r="D666" s="3" t="s">
        <v>108</v>
      </c>
      <c r="E666" s="3" t="s">
        <v>119</v>
      </c>
      <c r="F666" s="22">
        <v>8233</v>
      </c>
      <c r="G666" s="26">
        <v>11887</v>
      </c>
    </row>
    <row r="667" spans="2:7" x14ac:dyDescent="0.35">
      <c r="B667" s="3"/>
      <c r="C667" s="3"/>
      <c r="D667" s="3"/>
      <c r="E667" s="3"/>
      <c r="F667" s="22"/>
      <c r="G667" s="26"/>
    </row>
    <row r="668" spans="2:7" x14ac:dyDescent="0.35">
      <c r="B668" s="3">
        <v>2008</v>
      </c>
      <c r="C668" s="3" t="s">
        <v>313</v>
      </c>
      <c r="D668" s="3" t="s">
        <v>109</v>
      </c>
      <c r="E668" s="3" t="s">
        <v>314</v>
      </c>
      <c r="F668" s="22">
        <v>645</v>
      </c>
      <c r="G668" s="3">
        <v>1</v>
      </c>
    </row>
    <row r="669" spans="2:7" x14ac:dyDescent="0.35">
      <c r="B669" s="3">
        <v>2008</v>
      </c>
      <c r="C669" s="3" t="s">
        <v>313</v>
      </c>
      <c r="D669" s="3" t="s">
        <v>109</v>
      </c>
      <c r="E669" s="3" t="s">
        <v>511</v>
      </c>
      <c r="F669" s="22">
        <v>645</v>
      </c>
      <c r="G669" s="3">
        <v>1</v>
      </c>
    </row>
    <row r="670" spans="2:7" x14ac:dyDescent="0.35">
      <c r="B670" s="3"/>
      <c r="C670" s="3"/>
      <c r="D670" s="3"/>
      <c r="E670" s="3"/>
      <c r="F670" s="22"/>
      <c r="G670" s="3"/>
    </row>
    <row r="671" spans="2:7" x14ac:dyDescent="0.35">
      <c r="B671" s="3">
        <v>2008</v>
      </c>
      <c r="C671" s="3" t="s">
        <v>313</v>
      </c>
      <c r="D671" s="3" t="s">
        <v>110</v>
      </c>
      <c r="E671" s="3" t="s">
        <v>314</v>
      </c>
      <c r="F671" s="22">
        <v>107100</v>
      </c>
      <c r="G671" s="26">
        <v>2325</v>
      </c>
    </row>
    <row r="672" spans="2:7" x14ac:dyDescent="0.35">
      <c r="B672" s="3">
        <v>2008</v>
      </c>
      <c r="C672" s="3" t="s">
        <v>313</v>
      </c>
      <c r="D672" s="3" t="s">
        <v>110</v>
      </c>
      <c r="E672" s="3" t="s">
        <v>27</v>
      </c>
      <c r="F672" s="22">
        <v>34</v>
      </c>
      <c r="G672" s="3">
        <v>1</v>
      </c>
    </row>
    <row r="673" spans="2:7" x14ac:dyDescent="0.35">
      <c r="B673" s="3">
        <v>2008</v>
      </c>
      <c r="C673" s="3" t="s">
        <v>313</v>
      </c>
      <c r="D673" s="3" t="s">
        <v>110</v>
      </c>
      <c r="E673" s="3" t="s">
        <v>59</v>
      </c>
      <c r="F673" s="22">
        <v>6368</v>
      </c>
      <c r="G673" s="3">
        <v>43</v>
      </c>
    </row>
    <row r="674" spans="2:7" x14ac:dyDescent="0.35">
      <c r="B674" s="3">
        <v>2008</v>
      </c>
      <c r="C674" s="3" t="s">
        <v>313</v>
      </c>
      <c r="D674" s="3" t="s">
        <v>110</v>
      </c>
      <c r="E674" s="3" t="s">
        <v>72</v>
      </c>
      <c r="F674" s="22">
        <v>99946</v>
      </c>
      <c r="G674" s="26">
        <v>2277</v>
      </c>
    </row>
    <row r="675" spans="2:7" x14ac:dyDescent="0.35">
      <c r="B675" s="3">
        <v>2008</v>
      </c>
      <c r="C675" s="3" t="s">
        <v>313</v>
      </c>
      <c r="D675" s="3" t="s">
        <v>110</v>
      </c>
      <c r="E675" s="3" t="s">
        <v>93</v>
      </c>
      <c r="F675" s="22">
        <v>7</v>
      </c>
      <c r="G675" s="3">
        <v>1</v>
      </c>
    </row>
    <row r="676" spans="2:7" x14ac:dyDescent="0.35">
      <c r="B676" s="3">
        <v>2008</v>
      </c>
      <c r="C676" s="3" t="s">
        <v>313</v>
      </c>
      <c r="D676" s="3" t="s">
        <v>110</v>
      </c>
      <c r="E676" s="3" t="s">
        <v>119</v>
      </c>
      <c r="F676" s="22">
        <v>746</v>
      </c>
      <c r="G676" s="3">
        <v>3</v>
      </c>
    </row>
    <row r="677" spans="2:7" x14ac:dyDescent="0.35">
      <c r="B677" s="3"/>
      <c r="C677" s="3"/>
      <c r="D677" s="3"/>
      <c r="E677" s="3"/>
      <c r="F677" s="22"/>
      <c r="G677" s="3"/>
    </row>
    <row r="678" spans="2:7" x14ac:dyDescent="0.35">
      <c r="B678" s="3">
        <v>2008</v>
      </c>
      <c r="C678" s="3" t="s">
        <v>313</v>
      </c>
      <c r="D678" s="3" t="s">
        <v>111</v>
      </c>
      <c r="E678" s="3" t="s">
        <v>314</v>
      </c>
      <c r="F678" s="22">
        <v>362953</v>
      </c>
      <c r="G678" s="26">
        <v>1476</v>
      </c>
    </row>
    <row r="679" spans="2:7" x14ac:dyDescent="0.35">
      <c r="B679" s="3">
        <v>2008</v>
      </c>
      <c r="C679" s="3" t="s">
        <v>322</v>
      </c>
      <c r="D679" s="3" t="s">
        <v>111</v>
      </c>
      <c r="E679" s="3" t="s">
        <v>314</v>
      </c>
      <c r="F679" s="22">
        <v>169050</v>
      </c>
      <c r="G679" s="26">
        <v>9893</v>
      </c>
    </row>
    <row r="680" spans="2:7" x14ac:dyDescent="0.35">
      <c r="B680" s="3">
        <v>2008</v>
      </c>
      <c r="C680" s="3" t="s">
        <v>313</v>
      </c>
      <c r="D680" s="3" t="s">
        <v>111</v>
      </c>
      <c r="E680" s="3" t="s">
        <v>59</v>
      </c>
      <c r="F680" s="22">
        <v>362953</v>
      </c>
      <c r="G680" s="26">
        <v>1476</v>
      </c>
    </row>
    <row r="681" spans="2:7" x14ac:dyDescent="0.35">
      <c r="B681" s="3">
        <v>2008</v>
      </c>
      <c r="C681" s="3" t="s">
        <v>322</v>
      </c>
      <c r="D681" s="3" t="s">
        <v>111</v>
      </c>
      <c r="E681" s="3" t="s">
        <v>516</v>
      </c>
      <c r="F681" s="22">
        <v>169050</v>
      </c>
      <c r="G681" s="26">
        <v>9893</v>
      </c>
    </row>
    <row r="682" spans="2:7" x14ac:dyDescent="0.35">
      <c r="B682" s="3"/>
      <c r="C682" s="3"/>
      <c r="D682" s="3"/>
      <c r="E682" s="3"/>
      <c r="F682" s="22"/>
      <c r="G682" s="26"/>
    </row>
    <row r="683" spans="2:7" x14ac:dyDescent="0.35">
      <c r="B683" s="3">
        <v>2008</v>
      </c>
      <c r="C683" s="3" t="s">
        <v>313</v>
      </c>
      <c r="D683" s="3" t="s">
        <v>113</v>
      </c>
      <c r="E683" s="3" t="s">
        <v>314</v>
      </c>
      <c r="F683" s="22">
        <v>26737</v>
      </c>
      <c r="G683" s="26">
        <v>1002</v>
      </c>
    </row>
    <row r="684" spans="2:7" x14ac:dyDescent="0.35">
      <c r="B684" s="3">
        <v>2008</v>
      </c>
      <c r="C684" s="3" t="s">
        <v>313</v>
      </c>
      <c r="D684" s="3" t="s">
        <v>113</v>
      </c>
      <c r="E684" s="3" t="s">
        <v>46</v>
      </c>
      <c r="F684" s="22">
        <v>26563</v>
      </c>
      <c r="G684" s="26">
        <v>1000</v>
      </c>
    </row>
    <row r="685" spans="2:7" x14ac:dyDescent="0.35">
      <c r="B685" s="3">
        <v>2008</v>
      </c>
      <c r="C685" s="3" t="s">
        <v>313</v>
      </c>
      <c r="D685" s="3" t="s">
        <v>113</v>
      </c>
      <c r="E685" s="3" t="s">
        <v>117</v>
      </c>
      <c r="F685" s="22">
        <v>32</v>
      </c>
      <c r="G685" s="3">
        <v>1</v>
      </c>
    </row>
    <row r="686" spans="2:7" x14ac:dyDescent="0.35">
      <c r="B686" s="3">
        <v>2008</v>
      </c>
      <c r="C686" s="3" t="s">
        <v>313</v>
      </c>
      <c r="D686" s="3" t="s">
        <v>113</v>
      </c>
      <c r="E686" s="3" t="s">
        <v>123</v>
      </c>
      <c r="F686" s="22">
        <v>142</v>
      </c>
      <c r="G686" s="3">
        <v>1</v>
      </c>
    </row>
    <row r="687" spans="2:7" x14ac:dyDescent="0.35">
      <c r="B687" s="3"/>
      <c r="C687" s="3"/>
      <c r="D687" s="3"/>
      <c r="E687" s="3"/>
      <c r="F687" s="22"/>
      <c r="G687" s="3"/>
    </row>
    <row r="688" spans="2:7" x14ac:dyDescent="0.35">
      <c r="B688" s="3">
        <v>2008</v>
      </c>
      <c r="C688" s="3" t="s">
        <v>313</v>
      </c>
      <c r="D688" s="3" t="s">
        <v>115</v>
      </c>
      <c r="E688" s="3" t="s">
        <v>314</v>
      </c>
      <c r="F688" s="22">
        <v>2914405</v>
      </c>
      <c r="G688" s="26">
        <v>179428</v>
      </c>
    </row>
    <row r="689" spans="2:7" x14ac:dyDescent="0.35">
      <c r="B689" s="3">
        <v>2008</v>
      </c>
      <c r="C689" s="3" t="s">
        <v>322</v>
      </c>
      <c r="D689" s="3" t="s">
        <v>115</v>
      </c>
      <c r="E689" s="3" t="s">
        <v>314</v>
      </c>
      <c r="F689" s="22">
        <v>2479055</v>
      </c>
      <c r="G689" s="26">
        <v>150310</v>
      </c>
    </row>
    <row r="690" spans="2:7" x14ac:dyDescent="0.35">
      <c r="B690" s="3">
        <v>2008</v>
      </c>
      <c r="C690" s="3" t="s">
        <v>313</v>
      </c>
      <c r="D690" s="3" t="s">
        <v>115</v>
      </c>
      <c r="E690" s="3" t="s">
        <v>30</v>
      </c>
      <c r="F690" s="22">
        <v>75</v>
      </c>
      <c r="G690" s="3">
        <v>1</v>
      </c>
    </row>
    <row r="691" spans="2:7" x14ac:dyDescent="0.35">
      <c r="B691" s="3">
        <v>2008</v>
      </c>
      <c r="C691" s="3" t="s">
        <v>313</v>
      </c>
      <c r="D691" s="3" t="s">
        <v>115</v>
      </c>
      <c r="E691" s="3" t="s">
        <v>35</v>
      </c>
      <c r="F691" s="22">
        <v>1</v>
      </c>
      <c r="G691" s="3">
        <v>12</v>
      </c>
    </row>
    <row r="692" spans="2:7" x14ac:dyDescent="0.35">
      <c r="B692" s="3">
        <v>2008</v>
      </c>
      <c r="C692" s="3" t="s">
        <v>322</v>
      </c>
      <c r="D692" s="3" t="s">
        <v>115</v>
      </c>
      <c r="E692" s="3" t="s">
        <v>158</v>
      </c>
      <c r="F692" s="22">
        <v>28830</v>
      </c>
      <c r="G692" s="3">
        <v>0</v>
      </c>
    </row>
    <row r="693" spans="2:7" x14ac:dyDescent="0.35">
      <c r="B693" s="3">
        <v>2008</v>
      </c>
      <c r="C693" s="3" t="s">
        <v>313</v>
      </c>
      <c r="D693" s="3" t="s">
        <v>115</v>
      </c>
      <c r="E693" s="3" t="s">
        <v>59</v>
      </c>
      <c r="F693" s="22">
        <v>406713</v>
      </c>
      <c r="G693" s="26">
        <v>20700</v>
      </c>
    </row>
    <row r="694" spans="2:7" x14ac:dyDescent="0.35">
      <c r="B694" s="3">
        <v>2008</v>
      </c>
      <c r="C694" s="3" t="s">
        <v>322</v>
      </c>
      <c r="D694" s="3" t="s">
        <v>115</v>
      </c>
      <c r="E694" s="3" t="s">
        <v>69</v>
      </c>
      <c r="F694" s="22">
        <v>2373950</v>
      </c>
      <c r="G694" s="26">
        <v>146754</v>
      </c>
    </row>
    <row r="695" spans="2:7" x14ac:dyDescent="0.35">
      <c r="B695" s="3">
        <v>2008</v>
      </c>
      <c r="C695" s="3" t="s">
        <v>313</v>
      </c>
      <c r="D695" s="3" t="s">
        <v>115</v>
      </c>
      <c r="E695" s="3" t="s">
        <v>74</v>
      </c>
      <c r="F695" s="22">
        <v>739858</v>
      </c>
      <c r="G695" s="26">
        <v>37950</v>
      </c>
    </row>
    <row r="696" spans="2:7" x14ac:dyDescent="0.35">
      <c r="B696" s="3">
        <v>2008</v>
      </c>
      <c r="C696" s="3" t="s">
        <v>322</v>
      </c>
      <c r="D696" s="3" t="s">
        <v>115</v>
      </c>
      <c r="E696" s="3" t="s">
        <v>74</v>
      </c>
      <c r="F696" s="22">
        <v>167</v>
      </c>
      <c r="G696" s="3">
        <v>18</v>
      </c>
    </row>
    <row r="697" spans="2:7" x14ac:dyDescent="0.35">
      <c r="B697" s="3">
        <v>2008</v>
      </c>
      <c r="C697" s="3" t="s">
        <v>322</v>
      </c>
      <c r="D697" s="3" t="s">
        <v>115</v>
      </c>
      <c r="E697" s="3" t="s">
        <v>84</v>
      </c>
      <c r="F697" s="22">
        <v>6794</v>
      </c>
      <c r="G697" s="3">
        <v>147</v>
      </c>
    </row>
    <row r="698" spans="2:7" x14ac:dyDescent="0.35">
      <c r="B698" s="3">
        <v>2008</v>
      </c>
      <c r="C698" s="3" t="s">
        <v>313</v>
      </c>
      <c r="D698" s="3" t="s">
        <v>115</v>
      </c>
      <c r="E698" s="3" t="s">
        <v>100</v>
      </c>
      <c r="F698" s="22">
        <v>3185</v>
      </c>
      <c r="G698" s="3">
        <v>22</v>
      </c>
    </row>
    <row r="699" spans="2:7" x14ac:dyDescent="0.35">
      <c r="B699" s="3">
        <v>2008</v>
      </c>
      <c r="C699" s="3" t="s">
        <v>322</v>
      </c>
      <c r="D699" s="3" t="s">
        <v>115</v>
      </c>
      <c r="E699" s="3" t="s">
        <v>93</v>
      </c>
      <c r="F699" s="22">
        <v>1051</v>
      </c>
      <c r="G699" s="3">
        <v>782</v>
      </c>
    </row>
    <row r="700" spans="2:7" x14ac:dyDescent="0.35">
      <c r="B700" s="3">
        <v>2008</v>
      </c>
      <c r="C700" s="3" t="s">
        <v>322</v>
      </c>
      <c r="D700" s="3" t="s">
        <v>115</v>
      </c>
      <c r="E700" s="3" t="s">
        <v>170</v>
      </c>
      <c r="F700" s="22">
        <v>3230</v>
      </c>
      <c r="G700" s="3">
        <v>50</v>
      </c>
    </row>
    <row r="701" spans="2:7" x14ac:dyDescent="0.35">
      <c r="B701" s="3">
        <v>2008</v>
      </c>
      <c r="C701" s="3" t="s">
        <v>322</v>
      </c>
      <c r="D701" s="3" t="s">
        <v>115</v>
      </c>
      <c r="E701" s="3" t="s">
        <v>171</v>
      </c>
      <c r="F701" s="22">
        <v>47755</v>
      </c>
      <c r="G701" s="26">
        <v>1254</v>
      </c>
    </row>
    <row r="702" spans="2:7" x14ac:dyDescent="0.35">
      <c r="B702" s="3">
        <v>2008</v>
      </c>
      <c r="C702" s="3" t="s">
        <v>322</v>
      </c>
      <c r="D702" s="3" t="s">
        <v>115</v>
      </c>
      <c r="E702" s="3" t="s">
        <v>135</v>
      </c>
      <c r="F702" s="22">
        <v>805</v>
      </c>
      <c r="G702" s="3">
        <v>1</v>
      </c>
    </row>
    <row r="703" spans="2:7" x14ac:dyDescent="0.35">
      <c r="B703" s="3">
        <v>2008</v>
      </c>
      <c r="C703" s="3" t="s">
        <v>313</v>
      </c>
      <c r="D703" s="3" t="s">
        <v>115</v>
      </c>
      <c r="E703" s="3" t="s">
        <v>119</v>
      </c>
      <c r="F703" s="22">
        <v>1239337</v>
      </c>
      <c r="G703" s="26">
        <v>78480</v>
      </c>
    </row>
    <row r="704" spans="2:7" x14ac:dyDescent="0.35">
      <c r="B704" s="3">
        <v>2008</v>
      </c>
      <c r="C704" s="3" t="s">
        <v>322</v>
      </c>
      <c r="D704" s="3" t="s">
        <v>115</v>
      </c>
      <c r="E704" s="3" t="s">
        <v>131</v>
      </c>
      <c r="F704" s="22">
        <v>16</v>
      </c>
      <c r="G704" s="3">
        <v>4</v>
      </c>
    </row>
    <row r="705" spans="2:7" x14ac:dyDescent="0.35">
      <c r="B705" s="3">
        <v>2008</v>
      </c>
      <c r="C705" s="3" t="s">
        <v>313</v>
      </c>
      <c r="D705" s="3" t="s">
        <v>115</v>
      </c>
      <c r="E705" s="3" t="s">
        <v>511</v>
      </c>
      <c r="F705" s="22">
        <v>525235</v>
      </c>
      <c r="G705" s="26">
        <v>42263</v>
      </c>
    </row>
    <row r="706" spans="2:7" x14ac:dyDescent="0.35">
      <c r="B706" s="3">
        <v>2008</v>
      </c>
      <c r="C706" s="3" t="s">
        <v>322</v>
      </c>
      <c r="D706" s="3" t="s">
        <v>115</v>
      </c>
      <c r="E706" s="3" t="s">
        <v>511</v>
      </c>
      <c r="F706" s="22">
        <v>16457</v>
      </c>
      <c r="G706" s="26">
        <v>1300</v>
      </c>
    </row>
    <row r="707" spans="2:7" x14ac:dyDescent="0.35">
      <c r="B707" s="3"/>
      <c r="C707" s="3"/>
      <c r="D707" s="3"/>
      <c r="E707" s="3"/>
      <c r="F707" s="22"/>
      <c r="G707" s="26"/>
    </row>
    <row r="708" spans="2:7" x14ac:dyDescent="0.35">
      <c r="B708" s="3">
        <v>2008</v>
      </c>
      <c r="C708" s="3" t="s">
        <v>313</v>
      </c>
      <c r="D708" s="3" t="s">
        <v>116</v>
      </c>
      <c r="E708" s="3" t="s">
        <v>314</v>
      </c>
      <c r="F708" s="22">
        <v>117713</v>
      </c>
      <c r="G708" s="26">
        <v>5822</v>
      </c>
    </row>
    <row r="709" spans="2:7" x14ac:dyDescent="0.35">
      <c r="B709" s="3">
        <v>2008</v>
      </c>
      <c r="C709" s="3" t="s">
        <v>313</v>
      </c>
      <c r="D709" s="3" t="s">
        <v>116</v>
      </c>
      <c r="E709" s="3" t="s">
        <v>46</v>
      </c>
      <c r="F709" s="22">
        <v>39811</v>
      </c>
      <c r="G709" s="26">
        <v>1444</v>
      </c>
    </row>
    <row r="710" spans="2:7" x14ac:dyDescent="0.35">
      <c r="B710" s="3">
        <v>2008</v>
      </c>
      <c r="C710" s="3" t="s">
        <v>313</v>
      </c>
      <c r="D710" s="3" t="s">
        <v>116</v>
      </c>
      <c r="E710" s="3" t="s">
        <v>56</v>
      </c>
      <c r="F710" s="22">
        <v>1010</v>
      </c>
      <c r="G710" s="3">
        <v>704</v>
      </c>
    </row>
    <row r="711" spans="2:7" x14ac:dyDescent="0.35">
      <c r="B711" s="3">
        <v>2008</v>
      </c>
      <c r="C711" s="3" t="s">
        <v>313</v>
      </c>
      <c r="D711" s="3" t="s">
        <v>116</v>
      </c>
      <c r="E711" s="3" t="s">
        <v>59</v>
      </c>
      <c r="F711" s="22">
        <v>441</v>
      </c>
      <c r="G711" s="3">
        <v>4</v>
      </c>
    </row>
    <row r="712" spans="2:7" x14ac:dyDescent="0.35">
      <c r="B712" s="3">
        <v>2008</v>
      </c>
      <c r="C712" s="3" t="s">
        <v>313</v>
      </c>
      <c r="D712" s="3" t="s">
        <v>116</v>
      </c>
      <c r="E712" s="3" t="s">
        <v>72</v>
      </c>
      <c r="F712" s="22">
        <v>174</v>
      </c>
      <c r="G712" s="3">
        <v>2</v>
      </c>
    </row>
    <row r="713" spans="2:7" x14ac:dyDescent="0.35">
      <c r="B713" s="3">
        <v>2008</v>
      </c>
      <c r="C713" s="3" t="s">
        <v>313</v>
      </c>
      <c r="D713" s="3" t="s">
        <v>116</v>
      </c>
      <c r="E713" s="3" t="s">
        <v>316</v>
      </c>
      <c r="F713" s="22">
        <v>2508</v>
      </c>
      <c r="G713" s="3">
        <v>124</v>
      </c>
    </row>
    <row r="714" spans="2:7" x14ac:dyDescent="0.35">
      <c r="B714" s="3">
        <v>2008</v>
      </c>
      <c r="C714" s="3" t="s">
        <v>313</v>
      </c>
      <c r="D714" s="3" t="s">
        <v>116</v>
      </c>
      <c r="E714" s="3" t="s">
        <v>119</v>
      </c>
      <c r="F714" s="22">
        <v>73769</v>
      </c>
      <c r="G714" s="26">
        <v>3544</v>
      </c>
    </row>
    <row r="715" spans="2:7" x14ac:dyDescent="0.35">
      <c r="B715" s="3">
        <v>2008</v>
      </c>
      <c r="C715" s="3" t="s">
        <v>313</v>
      </c>
      <c r="D715" s="3" t="s">
        <v>117</v>
      </c>
      <c r="E715" s="3" t="s">
        <v>314</v>
      </c>
      <c r="F715" s="22">
        <v>4655</v>
      </c>
      <c r="G715" s="3">
        <v>57</v>
      </c>
    </row>
    <row r="716" spans="2:7" x14ac:dyDescent="0.35">
      <c r="B716" s="3">
        <v>2008</v>
      </c>
      <c r="C716" s="3" t="s">
        <v>322</v>
      </c>
      <c r="D716" s="3" t="s">
        <v>117</v>
      </c>
      <c r="E716" s="3" t="s">
        <v>314</v>
      </c>
      <c r="F716" s="22">
        <v>30</v>
      </c>
      <c r="G716" s="3">
        <v>0</v>
      </c>
    </row>
    <row r="717" spans="2:7" x14ac:dyDescent="0.35">
      <c r="B717" s="3">
        <v>2008</v>
      </c>
      <c r="C717" s="3" t="s">
        <v>313</v>
      </c>
      <c r="D717" s="3" t="s">
        <v>117</v>
      </c>
      <c r="E717" s="3" t="s">
        <v>44</v>
      </c>
      <c r="F717" s="22">
        <v>26</v>
      </c>
      <c r="G717" s="3">
        <v>0</v>
      </c>
    </row>
    <row r="718" spans="2:7" x14ac:dyDescent="0.35">
      <c r="B718" s="3">
        <v>2008</v>
      </c>
      <c r="C718" s="3" t="s">
        <v>313</v>
      </c>
      <c r="D718" s="3" t="s">
        <v>117</v>
      </c>
      <c r="E718" s="3" t="s">
        <v>59</v>
      </c>
      <c r="F718" s="22">
        <v>3097</v>
      </c>
      <c r="G718" s="3">
        <v>47</v>
      </c>
    </row>
    <row r="719" spans="2:7" x14ac:dyDescent="0.35">
      <c r="B719" s="3">
        <v>2008</v>
      </c>
      <c r="C719" s="3" t="s">
        <v>313</v>
      </c>
      <c r="D719" s="3" t="s">
        <v>117</v>
      </c>
      <c r="E719" s="3" t="s">
        <v>72</v>
      </c>
      <c r="F719" s="22">
        <v>956</v>
      </c>
      <c r="G719" s="3">
        <v>7</v>
      </c>
    </row>
    <row r="720" spans="2:7" x14ac:dyDescent="0.35">
      <c r="B720" s="3">
        <v>2008</v>
      </c>
      <c r="C720" s="3" t="s">
        <v>313</v>
      </c>
      <c r="D720" s="3" t="s">
        <v>117</v>
      </c>
      <c r="E720" s="3" t="s">
        <v>316</v>
      </c>
      <c r="F720" s="22">
        <v>106</v>
      </c>
      <c r="G720" s="3">
        <v>1</v>
      </c>
    </row>
    <row r="721" spans="2:7" x14ac:dyDescent="0.35">
      <c r="B721" s="3">
        <v>2008</v>
      </c>
      <c r="C721" s="3" t="s">
        <v>322</v>
      </c>
      <c r="D721" s="3" t="s">
        <v>117</v>
      </c>
      <c r="E721" s="3" t="s">
        <v>113</v>
      </c>
      <c r="F721" s="22">
        <v>30</v>
      </c>
      <c r="G721" s="3">
        <v>0</v>
      </c>
    </row>
    <row r="722" spans="2:7" x14ac:dyDescent="0.35">
      <c r="B722" s="3">
        <v>2008</v>
      </c>
      <c r="C722" s="3" t="s">
        <v>313</v>
      </c>
      <c r="D722" s="3" t="s">
        <v>117</v>
      </c>
      <c r="E722" s="3" t="s">
        <v>119</v>
      </c>
      <c r="F722" s="22">
        <v>470</v>
      </c>
      <c r="G722" s="3">
        <v>2</v>
      </c>
    </row>
    <row r="723" spans="2:7" x14ac:dyDescent="0.35">
      <c r="B723" s="3"/>
      <c r="C723" s="3"/>
      <c r="D723" s="3"/>
      <c r="E723" s="3"/>
      <c r="F723" s="22"/>
      <c r="G723" s="3"/>
    </row>
    <row r="724" spans="2:7" x14ac:dyDescent="0.35">
      <c r="B724" s="3">
        <v>2008</v>
      </c>
      <c r="C724" s="3" t="s">
        <v>313</v>
      </c>
      <c r="D724" s="3" t="s">
        <v>118</v>
      </c>
      <c r="E724" s="3" t="s">
        <v>314</v>
      </c>
      <c r="F724" s="22">
        <v>299328</v>
      </c>
      <c r="G724" s="26">
        <v>14198</v>
      </c>
    </row>
    <row r="725" spans="2:7" x14ac:dyDescent="0.35">
      <c r="B725" s="3">
        <v>2008</v>
      </c>
      <c r="C725" s="3" t="s">
        <v>322</v>
      </c>
      <c r="D725" s="3" t="s">
        <v>118</v>
      </c>
      <c r="E725" s="3" t="s">
        <v>314</v>
      </c>
      <c r="F725" s="22">
        <v>41267</v>
      </c>
      <c r="G725" s="26">
        <v>1964</v>
      </c>
    </row>
    <row r="726" spans="2:7" x14ac:dyDescent="0.35">
      <c r="B726" s="3">
        <v>2008</v>
      </c>
      <c r="C726" s="3" t="s">
        <v>313</v>
      </c>
      <c r="D726" s="3" t="s">
        <v>118</v>
      </c>
      <c r="E726" s="3" t="s">
        <v>158</v>
      </c>
      <c r="F726" s="22">
        <v>682</v>
      </c>
      <c r="G726" s="3">
        <v>512</v>
      </c>
    </row>
    <row r="727" spans="2:7" x14ac:dyDescent="0.35">
      <c r="B727" s="3">
        <v>2008</v>
      </c>
      <c r="C727" s="3" t="s">
        <v>322</v>
      </c>
      <c r="D727" s="3" t="s">
        <v>118</v>
      </c>
      <c r="E727" s="3" t="s">
        <v>515</v>
      </c>
      <c r="F727" s="22">
        <v>456</v>
      </c>
      <c r="G727" s="3">
        <v>2</v>
      </c>
    </row>
    <row r="728" spans="2:7" x14ac:dyDescent="0.35">
      <c r="B728" s="3">
        <v>2008</v>
      </c>
      <c r="C728" s="3" t="s">
        <v>313</v>
      </c>
      <c r="D728" s="3" t="s">
        <v>118</v>
      </c>
      <c r="E728" s="3" t="s">
        <v>59</v>
      </c>
      <c r="F728" s="22">
        <v>4127</v>
      </c>
      <c r="G728" s="3">
        <v>63</v>
      </c>
    </row>
    <row r="729" spans="2:7" x14ac:dyDescent="0.35">
      <c r="B729" s="3">
        <v>2008</v>
      </c>
      <c r="C729" s="3" t="s">
        <v>322</v>
      </c>
      <c r="D729" s="3" t="s">
        <v>118</v>
      </c>
      <c r="E729" s="3" t="s">
        <v>60</v>
      </c>
      <c r="F729" s="22">
        <v>106</v>
      </c>
      <c r="G729" s="3">
        <v>3</v>
      </c>
    </row>
    <row r="730" spans="2:7" x14ac:dyDescent="0.35">
      <c r="B730" s="3">
        <v>2008</v>
      </c>
      <c r="C730" s="3" t="s">
        <v>313</v>
      </c>
      <c r="D730" s="3" t="s">
        <v>118</v>
      </c>
      <c r="E730" s="3" t="s">
        <v>323</v>
      </c>
      <c r="F730" s="22">
        <v>91934</v>
      </c>
      <c r="G730" s="26">
        <v>4968</v>
      </c>
    </row>
    <row r="731" spans="2:7" x14ac:dyDescent="0.35">
      <c r="B731" s="3">
        <v>2008</v>
      </c>
      <c r="C731" s="3" t="s">
        <v>322</v>
      </c>
      <c r="D731" s="3" t="s">
        <v>118</v>
      </c>
      <c r="E731" s="3" t="s">
        <v>166</v>
      </c>
      <c r="F731" s="22">
        <v>192</v>
      </c>
      <c r="G731" s="3">
        <v>19</v>
      </c>
    </row>
    <row r="732" spans="2:7" x14ac:dyDescent="0.35">
      <c r="B732" s="3">
        <v>2008</v>
      </c>
      <c r="C732" s="3" t="s">
        <v>322</v>
      </c>
      <c r="D732" s="3" t="s">
        <v>118</v>
      </c>
      <c r="E732" s="3" t="s">
        <v>168</v>
      </c>
      <c r="F732" s="22">
        <v>598</v>
      </c>
      <c r="G732" s="3">
        <v>50</v>
      </c>
    </row>
    <row r="733" spans="2:7" x14ac:dyDescent="0.35">
      <c r="B733" s="3">
        <v>2008</v>
      </c>
      <c r="C733" s="3" t="s">
        <v>313</v>
      </c>
      <c r="D733" s="3" t="s">
        <v>118</v>
      </c>
      <c r="E733" s="3" t="s">
        <v>93</v>
      </c>
      <c r="F733" s="22">
        <v>47469</v>
      </c>
      <c r="G733" s="26">
        <v>1601</v>
      </c>
    </row>
    <row r="734" spans="2:7" x14ac:dyDescent="0.35">
      <c r="B734" s="3">
        <v>2008</v>
      </c>
      <c r="C734" s="3" t="s">
        <v>322</v>
      </c>
      <c r="D734" s="3" t="s">
        <v>118</v>
      </c>
      <c r="E734" s="3" t="s">
        <v>137</v>
      </c>
      <c r="F734" s="22">
        <v>28418</v>
      </c>
      <c r="G734" s="26">
        <v>1539</v>
      </c>
    </row>
    <row r="735" spans="2:7" x14ac:dyDescent="0.35">
      <c r="B735" s="3">
        <v>2008</v>
      </c>
      <c r="C735" s="3" t="s">
        <v>322</v>
      </c>
      <c r="D735" s="3" t="s">
        <v>118</v>
      </c>
      <c r="E735" s="3" t="s">
        <v>129</v>
      </c>
      <c r="F735" s="22">
        <v>11455</v>
      </c>
      <c r="G735" s="3">
        <v>331</v>
      </c>
    </row>
    <row r="736" spans="2:7" x14ac:dyDescent="0.35">
      <c r="B736" s="3">
        <v>2008</v>
      </c>
      <c r="C736" s="3" t="s">
        <v>313</v>
      </c>
      <c r="D736" s="3" t="s">
        <v>118</v>
      </c>
      <c r="E736" s="3" t="s">
        <v>132</v>
      </c>
      <c r="F736" s="22">
        <v>1269</v>
      </c>
      <c r="G736" s="3">
        <v>111</v>
      </c>
    </row>
    <row r="737" spans="2:7" x14ac:dyDescent="0.35">
      <c r="B737" s="3">
        <v>2008</v>
      </c>
      <c r="C737" s="3" t="s">
        <v>322</v>
      </c>
      <c r="D737" s="3" t="s">
        <v>118</v>
      </c>
      <c r="E737" s="3" t="s">
        <v>327</v>
      </c>
      <c r="F737" s="22">
        <v>43</v>
      </c>
      <c r="G737" s="3">
        <v>20</v>
      </c>
    </row>
    <row r="738" spans="2:7" x14ac:dyDescent="0.35">
      <c r="B738" s="3">
        <v>2008</v>
      </c>
      <c r="C738" s="3" t="s">
        <v>313</v>
      </c>
      <c r="D738" s="3" t="s">
        <v>118</v>
      </c>
      <c r="E738" s="3" t="s">
        <v>511</v>
      </c>
      <c r="F738" s="22">
        <v>153846</v>
      </c>
      <c r="G738" s="26">
        <v>6943</v>
      </c>
    </row>
    <row r="739" spans="2:7" x14ac:dyDescent="0.35">
      <c r="B739" s="3"/>
      <c r="C739" s="3"/>
      <c r="D739" s="3"/>
      <c r="E739" s="3"/>
      <c r="F739" s="22"/>
      <c r="G739" s="26"/>
    </row>
    <row r="740" spans="2:7" x14ac:dyDescent="0.35">
      <c r="B740" s="3">
        <v>2008</v>
      </c>
      <c r="C740" s="3" t="s">
        <v>313</v>
      </c>
      <c r="D740" s="3" t="s">
        <v>119</v>
      </c>
      <c r="E740" s="3" t="s">
        <v>314</v>
      </c>
      <c r="F740" s="22">
        <v>3273999</v>
      </c>
      <c r="G740" s="26">
        <v>417865</v>
      </c>
    </row>
    <row r="741" spans="2:7" x14ac:dyDescent="0.35">
      <c r="B741" s="3">
        <v>2008</v>
      </c>
      <c r="C741" s="3" t="s">
        <v>322</v>
      </c>
      <c r="D741" s="3" t="s">
        <v>119</v>
      </c>
      <c r="E741" s="3" t="s">
        <v>314</v>
      </c>
      <c r="F741" s="22">
        <v>8968501</v>
      </c>
      <c r="G741" s="26">
        <v>639207</v>
      </c>
    </row>
    <row r="742" spans="2:7" x14ac:dyDescent="0.35">
      <c r="B742" s="3">
        <v>2008</v>
      </c>
      <c r="C742" s="3" t="s">
        <v>322</v>
      </c>
      <c r="D742" s="3" t="s">
        <v>119</v>
      </c>
      <c r="E742" s="3" t="s">
        <v>23</v>
      </c>
      <c r="F742" s="22">
        <v>69764</v>
      </c>
      <c r="G742" s="26">
        <v>8040</v>
      </c>
    </row>
    <row r="743" spans="2:7" x14ac:dyDescent="0.35">
      <c r="B743" s="3">
        <v>2008</v>
      </c>
      <c r="C743" s="3" t="s">
        <v>322</v>
      </c>
      <c r="D743" s="3" t="s">
        <v>119</v>
      </c>
      <c r="E743" s="3" t="s">
        <v>26</v>
      </c>
      <c r="F743" s="22">
        <v>470</v>
      </c>
      <c r="G743" s="3">
        <v>3</v>
      </c>
    </row>
    <row r="744" spans="2:7" x14ac:dyDescent="0.35">
      <c r="B744" s="3">
        <v>2008</v>
      </c>
      <c r="C744" s="3" t="s">
        <v>322</v>
      </c>
      <c r="D744" s="3" t="s">
        <v>119</v>
      </c>
      <c r="E744" s="3" t="s">
        <v>27</v>
      </c>
      <c r="F744" s="22">
        <v>18283</v>
      </c>
      <c r="G744" s="26">
        <v>4700</v>
      </c>
    </row>
    <row r="745" spans="2:7" x14ac:dyDescent="0.35">
      <c r="B745" s="3">
        <v>2008</v>
      </c>
      <c r="C745" s="3" t="s">
        <v>322</v>
      </c>
      <c r="D745" s="3" t="s">
        <v>119</v>
      </c>
      <c r="E745" s="3" t="s">
        <v>154</v>
      </c>
      <c r="F745" s="22">
        <v>11759</v>
      </c>
      <c r="G745" s="3">
        <v>414</v>
      </c>
    </row>
    <row r="746" spans="2:7" x14ac:dyDescent="0.35">
      <c r="B746" s="3">
        <v>2008</v>
      </c>
      <c r="C746" s="3" t="s">
        <v>313</v>
      </c>
      <c r="D746" s="3" t="s">
        <v>119</v>
      </c>
      <c r="E746" s="3" t="s">
        <v>30</v>
      </c>
      <c r="F746" s="22">
        <v>22</v>
      </c>
      <c r="G746" s="3">
        <v>3</v>
      </c>
    </row>
    <row r="747" spans="2:7" x14ac:dyDescent="0.35">
      <c r="B747" s="3">
        <v>2008</v>
      </c>
      <c r="C747" s="3" t="s">
        <v>322</v>
      </c>
      <c r="D747" s="3" t="s">
        <v>119</v>
      </c>
      <c r="E747" s="3" t="s">
        <v>30</v>
      </c>
      <c r="F747" s="22">
        <v>95873</v>
      </c>
      <c r="G747" s="26">
        <v>23840</v>
      </c>
    </row>
    <row r="748" spans="2:7" x14ac:dyDescent="0.35">
      <c r="B748" s="3">
        <v>2008</v>
      </c>
      <c r="C748" s="3" t="s">
        <v>313</v>
      </c>
      <c r="D748" s="3" t="s">
        <v>119</v>
      </c>
      <c r="E748" s="3" t="s">
        <v>40</v>
      </c>
      <c r="F748" s="22">
        <v>119339</v>
      </c>
      <c r="G748" s="26">
        <v>7935</v>
      </c>
    </row>
    <row r="749" spans="2:7" x14ac:dyDescent="0.35">
      <c r="B749" s="3">
        <v>2008</v>
      </c>
      <c r="C749" s="3" t="s">
        <v>322</v>
      </c>
      <c r="D749" s="3" t="s">
        <v>119</v>
      </c>
      <c r="E749" s="3" t="s">
        <v>42</v>
      </c>
      <c r="F749" s="22">
        <v>422627</v>
      </c>
      <c r="G749" s="26">
        <v>20770</v>
      </c>
    </row>
    <row r="750" spans="2:7" x14ac:dyDescent="0.35">
      <c r="B750" s="3">
        <v>2008</v>
      </c>
      <c r="C750" s="3" t="s">
        <v>322</v>
      </c>
      <c r="D750" s="3" t="s">
        <v>119</v>
      </c>
      <c r="E750" s="3" t="s">
        <v>159</v>
      </c>
      <c r="F750" s="22">
        <v>33515</v>
      </c>
      <c r="G750" s="3">
        <v>690</v>
      </c>
    </row>
    <row r="751" spans="2:7" x14ac:dyDescent="0.35">
      <c r="B751" s="3">
        <v>2008</v>
      </c>
      <c r="C751" s="3" t="s">
        <v>322</v>
      </c>
      <c r="D751" s="3" t="s">
        <v>119</v>
      </c>
      <c r="E751" s="3" t="s">
        <v>294</v>
      </c>
      <c r="F751" s="22">
        <v>161904</v>
      </c>
      <c r="G751" s="26">
        <v>6915</v>
      </c>
    </row>
    <row r="752" spans="2:7" x14ac:dyDescent="0.35">
      <c r="B752" s="3">
        <v>2008</v>
      </c>
      <c r="C752" s="3" t="s">
        <v>322</v>
      </c>
      <c r="D752" s="3" t="s">
        <v>119</v>
      </c>
      <c r="E752" s="3" t="s">
        <v>46</v>
      </c>
      <c r="F752" s="22">
        <v>8022</v>
      </c>
      <c r="G752" s="3">
        <v>900</v>
      </c>
    </row>
    <row r="753" spans="2:7" x14ac:dyDescent="0.35">
      <c r="B753" s="3">
        <v>2008</v>
      </c>
      <c r="C753" s="3" t="s">
        <v>322</v>
      </c>
      <c r="D753" s="3" t="s">
        <v>119</v>
      </c>
      <c r="E753" s="3" t="s">
        <v>49</v>
      </c>
      <c r="F753" s="22">
        <v>74209</v>
      </c>
      <c r="G753" s="26">
        <v>3452</v>
      </c>
    </row>
    <row r="754" spans="2:7" x14ac:dyDescent="0.35">
      <c r="B754" s="3">
        <v>2008</v>
      </c>
      <c r="C754" s="3" t="s">
        <v>313</v>
      </c>
      <c r="D754" s="3" t="s">
        <v>119</v>
      </c>
      <c r="E754" s="3" t="s">
        <v>55</v>
      </c>
      <c r="F754" s="22">
        <v>211859</v>
      </c>
      <c r="G754" s="26">
        <v>13110</v>
      </c>
    </row>
    <row r="755" spans="2:7" x14ac:dyDescent="0.35">
      <c r="B755" s="3">
        <v>2008</v>
      </c>
      <c r="C755" s="3" t="s">
        <v>313</v>
      </c>
      <c r="D755" s="3" t="s">
        <v>119</v>
      </c>
      <c r="E755" s="3" t="s">
        <v>56</v>
      </c>
      <c r="F755" s="22">
        <v>854</v>
      </c>
      <c r="G755" s="3">
        <v>1</v>
      </c>
    </row>
    <row r="756" spans="2:7" x14ac:dyDescent="0.35">
      <c r="B756" s="3">
        <v>2008</v>
      </c>
      <c r="C756" s="3" t="s">
        <v>322</v>
      </c>
      <c r="D756" s="3" t="s">
        <v>119</v>
      </c>
      <c r="E756" s="3" t="s">
        <v>56</v>
      </c>
      <c r="F756" s="22">
        <v>412451</v>
      </c>
      <c r="G756" s="26">
        <v>55005</v>
      </c>
    </row>
    <row r="757" spans="2:7" x14ac:dyDescent="0.35">
      <c r="B757" s="3">
        <v>2008</v>
      </c>
      <c r="C757" s="3" t="s">
        <v>313</v>
      </c>
      <c r="D757" s="3" t="s">
        <v>119</v>
      </c>
      <c r="E757" s="3" t="s">
        <v>59</v>
      </c>
      <c r="F757" s="22">
        <v>717200</v>
      </c>
      <c r="G757" s="26">
        <v>21166</v>
      </c>
    </row>
    <row r="758" spans="2:7" x14ac:dyDescent="0.35">
      <c r="B758" s="3">
        <v>2008</v>
      </c>
      <c r="C758" s="3" t="s">
        <v>322</v>
      </c>
      <c r="D758" s="3" t="s">
        <v>119</v>
      </c>
      <c r="E758" s="3" t="s">
        <v>59</v>
      </c>
      <c r="F758" s="22">
        <v>140444</v>
      </c>
      <c r="G758" s="26">
        <v>8440</v>
      </c>
    </row>
    <row r="759" spans="2:7" x14ac:dyDescent="0.35">
      <c r="B759" s="3">
        <v>2008</v>
      </c>
      <c r="C759" s="3" t="s">
        <v>322</v>
      </c>
      <c r="D759" s="3" t="s">
        <v>119</v>
      </c>
      <c r="E759" s="3" t="s">
        <v>63</v>
      </c>
      <c r="F759" s="22">
        <v>323762</v>
      </c>
      <c r="G759" s="26">
        <v>17250</v>
      </c>
    </row>
    <row r="760" spans="2:7" x14ac:dyDescent="0.35">
      <c r="B760" s="3">
        <v>2008</v>
      </c>
      <c r="C760" s="3" t="s">
        <v>322</v>
      </c>
      <c r="D760" s="3" t="s">
        <v>119</v>
      </c>
      <c r="E760" s="3" t="s">
        <v>69</v>
      </c>
      <c r="F760" s="22">
        <v>91237</v>
      </c>
      <c r="G760" s="26">
        <v>2877</v>
      </c>
    </row>
    <row r="761" spans="2:7" x14ac:dyDescent="0.35">
      <c r="B761" s="3">
        <v>2008</v>
      </c>
      <c r="C761" s="3" t="s">
        <v>322</v>
      </c>
      <c r="D761" s="3" t="s">
        <v>119</v>
      </c>
      <c r="E761" s="3" t="s">
        <v>162</v>
      </c>
      <c r="F761" s="22">
        <v>947385</v>
      </c>
      <c r="G761" s="26">
        <v>47316</v>
      </c>
    </row>
    <row r="762" spans="2:7" x14ac:dyDescent="0.35">
      <c r="B762" s="3">
        <v>2008</v>
      </c>
      <c r="C762" s="3" t="s">
        <v>322</v>
      </c>
      <c r="D762" s="3" t="s">
        <v>119</v>
      </c>
      <c r="E762" s="3" t="s">
        <v>71</v>
      </c>
      <c r="F762" s="22">
        <v>8633</v>
      </c>
      <c r="G762" s="3">
        <v>60</v>
      </c>
    </row>
    <row r="763" spans="2:7" x14ac:dyDescent="0.35">
      <c r="B763" s="3">
        <v>2008</v>
      </c>
      <c r="C763" s="3" t="s">
        <v>313</v>
      </c>
      <c r="D763" s="3" t="s">
        <v>119</v>
      </c>
      <c r="E763" s="3" t="s">
        <v>72</v>
      </c>
      <c r="F763" s="22">
        <v>625107</v>
      </c>
      <c r="G763" s="26">
        <v>82683</v>
      </c>
    </row>
    <row r="764" spans="2:7" x14ac:dyDescent="0.35">
      <c r="B764" s="3">
        <v>2008</v>
      </c>
      <c r="C764" s="3" t="s">
        <v>322</v>
      </c>
      <c r="D764" s="3" t="s">
        <v>119</v>
      </c>
      <c r="E764" s="3" t="s">
        <v>72</v>
      </c>
      <c r="F764" s="22">
        <v>578553</v>
      </c>
      <c r="G764" s="26">
        <v>45808</v>
      </c>
    </row>
    <row r="765" spans="2:7" x14ac:dyDescent="0.35">
      <c r="B765" s="3">
        <v>2008</v>
      </c>
      <c r="C765" s="3" t="s">
        <v>322</v>
      </c>
      <c r="D765" s="3" t="s">
        <v>119</v>
      </c>
      <c r="E765" s="3" t="s">
        <v>74</v>
      </c>
      <c r="F765" s="22">
        <v>55170</v>
      </c>
      <c r="G765" s="26">
        <v>3450</v>
      </c>
    </row>
    <row r="766" spans="2:7" x14ac:dyDescent="0.35">
      <c r="B766" s="3">
        <v>2008</v>
      </c>
      <c r="C766" s="3" t="s">
        <v>322</v>
      </c>
      <c r="D766" s="3" t="s">
        <v>119</v>
      </c>
      <c r="E766" s="3" t="s">
        <v>510</v>
      </c>
      <c r="F766" s="22">
        <v>33570</v>
      </c>
      <c r="G766" s="26">
        <v>1035</v>
      </c>
    </row>
    <row r="767" spans="2:7" x14ac:dyDescent="0.35">
      <c r="B767" s="3">
        <v>2008</v>
      </c>
      <c r="C767" s="3" t="s">
        <v>322</v>
      </c>
      <c r="D767" s="3" t="s">
        <v>119</v>
      </c>
      <c r="E767" s="3" t="s">
        <v>78</v>
      </c>
      <c r="F767" s="22">
        <v>709</v>
      </c>
      <c r="G767" s="3">
        <v>3</v>
      </c>
    </row>
    <row r="768" spans="2:7" x14ac:dyDescent="0.35">
      <c r="B768" s="3">
        <v>2008</v>
      </c>
      <c r="C768" s="3" t="s">
        <v>322</v>
      </c>
      <c r="D768" s="3" t="s">
        <v>119</v>
      </c>
      <c r="E768" s="3" t="s">
        <v>164</v>
      </c>
      <c r="F768" s="22">
        <v>34385</v>
      </c>
      <c r="G768" s="26">
        <v>1380</v>
      </c>
    </row>
    <row r="769" spans="2:7" x14ac:dyDescent="0.35">
      <c r="B769" s="3">
        <v>2008</v>
      </c>
      <c r="C769" s="3" t="s">
        <v>322</v>
      </c>
      <c r="D769" s="3" t="s">
        <v>119</v>
      </c>
      <c r="E769" s="3" t="s">
        <v>84</v>
      </c>
      <c r="F769" s="22">
        <v>45535</v>
      </c>
      <c r="G769" s="3">
        <v>925</v>
      </c>
    </row>
    <row r="770" spans="2:7" x14ac:dyDescent="0.35">
      <c r="B770" s="3">
        <v>2008</v>
      </c>
      <c r="C770" s="3" t="s">
        <v>322</v>
      </c>
      <c r="D770" s="3" t="s">
        <v>119</v>
      </c>
      <c r="E770" s="3" t="s">
        <v>100</v>
      </c>
      <c r="F770" s="22">
        <v>57796</v>
      </c>
      <c r="G770" s="26">
        <v>2795</v>
      </c>
    </row>
    <row r="771" spans="2:7" x14ac:dyDescent="0.35">
      <c r="B771" s="3">
        <v>2008</v>
      </c>
      <c r="C771" s="3" t="s">
        <v>322</v>
      </c>
      <c r="D771" s="3" t="s">
        <v>119</v>
      </c>
      <c r="E771" s="3" t="s">
        <v>200</v>
      </c>
      <c r="F771" s="22">
        <v>111</v>
      </c>
      <c r="G771" s="3">
        <v>1</v>
      </c>
    </row>
    <row r="772" spans="2:7" x14ac:dyDescent="0.35">
      <c r="B772" s="3">
        <v>2008</v>
      </c>
      <c r="C772" s="3" t="s">
        <v>313</v>
      </c>
      <c r="D772" s="3" t="s">
        <v>119</v>
      </c>
      <c r="E772" s="3" t="s">
        <v>93</v>
      </c>
      <c r="F772" s="22">
        <v>222013</v>
      </c>
      <c r="G772" s="26">
        <v>9986</v>
      </c>
    </row>
    <row r="773" spans="2:7" x14ac:dyDescent="0.35">
      <c r="B773" s="3">
        <v>2008</v>
      </c>
      <c r="C773" s="3" t="s">
        <v>322</v>
      </c>
      <c r="D773" s="3" t="s">
        <v>119</v>
      </c>
      <c r="E773" s="3" t="s">
        <v>93</v>
      </c>
      <c r="F773" s="22">
        <v>11782</v>
      </c>
      <c r="G773" s="3">
        <v>800</v>
      </c>
    </row>
    <row r="774" spans="2:7" x14ac:dyDescent="0.35">
      <c r="B774" s="3">
        <v>2008</v>
      </c>
      <c r="C774" s="3" t="s">
        <v>322</v>
      </c>
      <c r="D774" s="3" t="s">
        <v>119</v>
      </c>
      <c r="E774" s="3" t="s">
        <v>102</v>
      </c>
      <c r="F774" s="22">
        <v>256607</v>
      </c>
      <c r="G774" s="26">
        <v>13801</v>
      </c>
    </row>
    <row r="775" spans="2:7" x14ac:dyDescent="0.35">
      <c r="B775" s="3">
        <v>2008</v>
      </c>
      <c r="C775" s="3" t="s">
        <v>322</v>
      </c>
      <c r="D775" s="3" t="s">
        <v>119</v>
      </c>
      <c r="E775" s="3" t="s">
        <v>106</v>
      </c>
      <c r="F775" s="22">
        <v>953266</v>
      </c>
      <c r="G775" s="26">
        <v>50888</v>
      </c>
    </row>
    <row r="776" spans="2:7" x14ac:dyDescent="0.35">
      <c r="B776" s="3">
        <v>2008</v>
      </c>
      <c r="C776" s="3" t="s">
        <v>322</v>
      </c>
      <c r="D776" s="3" t="s">
        <v>119</v>
      </c>
      <c r="E776" s="3" t="s">
        <v>171</v>
      </c>
      <c r="F776" s="22">
        <v>629617</v>
      </c>
      <c r="G776" s="26">
        <v>29325</v>
      </c>
    </row>
    <row r="777" spans="2:7" x14ac:dyDescent="0.35">
      <c r="B777" s="3">
        <v>2008</v>
      </c>
      <c r="C777" s="3" t="s">
        <v>313</v>
      </c>
      <c r="D777" s="3" t="s">
        <v>119</v>
      </c>
      <c r="E777" s="3" t="s">
        <v>107</v>
      </c>
      <c r="F777" s="22">
        <v>905935</v>
      </c>
      <c r="G777" s="26">
        <v>251528</v>
      </c>
    </row>
    <row r="778" spans="2:7" x14ac:dyDescent="0.35">
      <c r="B778" s="3">
        <v>2008</v>
      </c>
      <c r="C778" s="3" t="s">
        <v>322</v>
      </c>
      <c r="D778" s="3" t="s">
        <v>119</v>
      </c>
      <c r="E778" s="3" t="s">
        <v>107</v>
      </c>
      <c r="F778" s="22">
        <v>5419</v>
      </c>
      <c r="G778" s="3">
        <v>720</v>
      </c>
    </row>
    <row r="779" spans="2:7" x14ac:dyDescent="0.35">
      <c r="B779" s="3">
        <v>2008</v>
      </c>
      <c r="C779" s="3" t="s">
        <v>313</v>
      </c>
      <c r="D779" s="3" t="s">
        <v>119</v>
      </c>
      <c r="E779" s="3" t="s">
        <v>108</v>
      </c>
      <c r="F779" s="22">
        <v>29832</v>
      </c>
      <c r="G779" s="26">
        <v>7263</v>
      </c>
    </row>
    <row r="780" spans="2:7" x14ac:dyDescent="0.35">
      <c r="B780" s="3">
        <v>2008</v>
      </c>
      <c r="C780" s="3" t="s">
        <v>322</v>
      </c>
      <c r="D780" s="3" t="s">
        <v>119</v>
      </c>
      <c r="E780" s="3" t="s">
        <v>108</v>
      </c>
      <c r="F780" s="22">
        <v>345352</v>
      </c>
      <c r="G780" s="26">
        <v>84710</v>
      </c>
    </row>
    <row r="781" spans="2:7" x14ac:dyDescent="0.35">
      <c r="B781" s="3">
        <v>2008</v>
      </c>
      <c r="C781" s="3" t="s">
        <v>322</v>
      </c>
      <c r="D781" s="3" t="s">
        <v>119</v>
      </c>
      <c r="E781" s="3" t="s">
        <v>112</v>
      </c>
      <c r="F781" s="22">
        <v>12190</v>
      </c>
      <c r="G781" s="3">
        <v>518</v>
      </c>
    </row>
    <row r="782" spans="2:7" x14ac:dyDescent="0.35">
      <c r="B782" s="3">
        <v>2008</v>
      </c>
      <c r="C782" s="3" t="s">
        <v>322</v>
      </c>
      <c r="D782" s="3" t="s">
        <v>119</v>
      </c>
      <c r="E782" s="3" t="s">
        <v>68</v>
      </c>
      <c r="F782" s="22">
        <v>393589</v>
      </c>
      <c r="G782" s="26">
        <v>20700</v>
      </c>
    </row>
    <row r="783" spans="2:7" x14ac:dyDescent="0.35">
      <c r="B783" s="3">
        <v>2008</v>
      </c>
      <c r="C783" s="3" t="s">
        <v>322</v>
      </c>
      <c r="D783" s="3" t="s">
        <v>119</v>
      </c>
      <c r="E783" s="3" t="s">
        <v>115</v>
      </c>
      <c r="F783" s="22">
        <v>1550660</v>
      </c>
      <c r="G783" s="26">
        <v>80040</v>
      </c>
    </row>
    <row r="784" spans="2:7" x14ac:dyDescent="0.35">
      <c r="B784" s="3">
        <v>2008</v>
      </c>
      <c r="C784" s="3" t="s">
        <v>322</v>
      </c>
      <c r="D784" s="3" t="s">
        <v>119</v>
      </c>
      <c r="E784" s="3" t="s">
        <v>116</v>
      </c>
      <c r="F784" s="22">
        <v>77371</v>
      </c>
      <c r="G784" s="26">
        <v>6181</v>
      </c>
    </row>
    <row r="785" spans="2:7" x14ac:dyDescent="0.35">
      <c r="B785" s="3">
        <v>2008</v>
      </c>
      <c r="C785" s="3" t="s">
        <v>322</v>
      </c>
      <c r="D785" s="3" t="s">
        <v>119</v>
      </c>
      <c r="E785" s="3" t="s">
        <v>123</v>
      </c>
      <c r="F785" s="22">
        <v>28591</v>
      </c>
      <c r="G785" s="3">
        <v>193</v>
      </c>
    </row>
    <row r="786" spans="2:7" x14ac:dyDescent="0.35">
      <c r="B786" s="3">
        <v>2008</v>
      </c>
      <c r="C786" s="3" t="s">
        <v>322</v>
      </c>
      <c r="D786" s="3" t="s">
        <v>119</v>
      </c>
      <c r="E786" s="3" t="s">
        <v>125</v>
      </c>
      <c r="F786" s="22">
        <v>75051</v>
      </c>
      <c r="G786" s="26">
        <v>2865</v>
      </c>
    </row>
    <row r="787" spans="2:7" x14ac:dyDescent="0.35">
      <c r="B787" s="3">
        <v>2008</v>
      </c>
      <c r="C787" s="3" t="s">
        <v>322</v>
      </c>
      <c r="D787" s="3" t="s">
        <v>119</v>
      </c>
      <c r="E787" s="3" t="s">
        <v>126</v>
      </c>
      <c r="F787" s="22">
        <v>34209</v>
      </c>
      <c r="G787" s="26">
        <v>1035</v>
      </c>
    </row>
    <row r="788" spans="2:7" x14ac:dyDescent="0.35">
      <c r="B788" s="3">
        <v>2008</v>
      </c>
      <c r="C788" s="3" t="s">
        <v>322</v>
      </c>
      <c r="D788" s="3" t="s">
        <v>119</v>
      </c>
      <c r="E788" s="3" t="s">
        <v>131</v>
      </c>
      <c r="F788" s="22">
        <v>14078</v>
      </c>
      <c r="G788" s="3">
        <v>200</v>
      </c>
    </row>
    <row r="789" spans="2:7" x14ac:dyDescent="0.35">
      <c r="B789" s="3">
        <v>2008</v>
      </c>
      <c r="C789" s="3" t="s">
        <v>322</v>
      </c>
      <c r="D789" s="3" t="s">
        <v>119</v>
      </c>
      <c r="E789" s="3" t="s">
        <v>127</v>
      </c>
      <c r="F789" s="22">
        <v>3175</v>
      </c>
      <c r="G789" s="3">
        <v>51</v>
      </c>
    </row>
    <row r="790" spans="2:7" x14ac:dyDescent="0.35">
      <c r="B790" s="3">
        <v>2008</v>
      </c>
      <c r="C790" s="3" t="s">
        <v>322</v>
      </c>
      <c r="D790" s="3" t="s">
        <v>119</v>
      </c>
      <c r="E790" s="3" t="s">
        <v>50</v>
      </c>
      <c r="F790" s="22">
        <v>208065</v>
      </c>
      <c r="G790" s="26">
        <v>7349</v>
      </c>
    </row>
    <row r="791" spans="2:7" x14ac:dyDescent="0.35">
      <c r="B791" s="3">
        <v>2008</v>
      </c>
      <c r="C791" s="3" t="s">
        <v>313</v>
      </c>
      <c r="D791" s="3" t="s">
        <v>119</v>
      </c>
      <c r="E791" s="3" t="s">
        <v>132</v>
      </c>
      <c r="F791" s="22">
        <v>439778</v>
      </c>
      <c r="G791" s="26">
        <v>24179</v>
      </c>
    </row>
    <row r="792" spans="2:7" x14ac:dyDescent="0.35">
      <c r="B792" s="3">
        <v>2008</v>
      </c>
      <c r="C792" s="3" t="s">
        <v>322</v>
      </c>
      <c r="D792" s="3" t="s">
        <v>119</v>
      </c>
      <c r="E792" s="3" t="s">
        <v>132</v>
      </c>
      <c r="F792" s="22">
        <v>325574</v>
      </c>
      <c r="G792" s="26">
        <v>66103</v>
      </c>
    </row>
    <row r="793" spans="2:7" x14ac:dyDescent="0.35">
      <c r="B793" s="3">
        <v>2008</v>
      </c>
      <c r="C793" s="3" t="s">
        <v>313</v>
      </c>
      <c r="D793" s="3" t="s">
        <v>119</v>
      </c>
      <c r="E793" s="3" t="s">
        <v>511</v>
      </c>
      <c r="F793" s="22">
        <v>2061</v>
      </c>
      <c r="G793" s="3">
        <v>11</v>
      </c>
    </row>
    <row r="794" spans="2:7" x14ac:dyDescent="0.35">
      <c r="B794" s="3">
        <v>2008</v>
      </c>
      <c r="C794" s="3" t="s">
        <v>322</v>
      </c>
      <c r="D794" s="3" t="s">
        <v>119</v>
      </c>
      <c r="E794" s="3" t="s">
        <v>511</v>
      </c>
      <c r="F794" s="22">
        <v>208833</v>
      </c>
      <c r="G794" s="26">
        <v>10380</v>
      </c>
    </row>
    <row r="795" spans="2:7" x14ac:dyDescent="0.35">
      <c r="B795" s="3">
        <v>2008</v>
      </c>
      <c r="C795" s="3" t="s">
        <v>322</v>
      </c>
      <c r="D795" s="3" t="s">
        <v>119</v>
      </c>
      <c r="E795" s="3" t="s">
        <v>37</v>
      </c>
      <c r="F795" s="22">
        <v>208905</v>
      </c>
      <c r="G795" s="26">
        <v>7279</v>
      </c>
    </row>
    <row r="796" spans="2:7" x14ac:dyDescent="0.35">
      <c r="B796" s="3"/>
      <c r="C796" s="3"/>
      <c r="D796" s="3"/>
      <c r="E796" s="3"/>
      <c r="F796" s="22"/>
      <c r="G796" s="26"/>
    </row>
    <row r="797" spans="2:7" x14ac:dyDescent="0.35">
      <c r="B797" s="3">
        <v>2008</v>
      </c>
      <c r="C797" s="3" t="s">
        <v>313</v>
      </c>
      <c r="D797" s="3" t="s">
        <v>120</v>
      </c>
      <c r="E797" s="3" t="s">
        <v>314</v>
      </c>
      <c r="F797" s="22">
        <v>26051</v>
      </c>
      <c r="G797" s="26">
        <v>2035</v>
      </c>
    </row>
    <row r="798" spans="2:7" x14ac:dyDescent="0.35">
      <c r="B798" s="3">
        <v>2008</v>
      </c>
      <c r="C798" s="3" t="s">
        <v>313</v>
      </c>
      <c r="D798" s="3" t="s">
        <v>120</v>
      </c>
      <c r="E798" s="3" t="s">
        <v>68</v>
      </c>
      <c r="F798" s="22">
        <v>24212</v>
      </c>
      <c r="G798" s="26">
        <v>2028</v>
      </c>
    </row>
    <row r="799" spans="2:7" x14ac:dyDescent="0.35">
      <c r="B799" s="3">
        <v>2008</v>
      </c>
      <c r="C799" s="3" t="s">
        <v>313</v>
      </c>
      <c r="D799" s="3" t="s">
        <v>120</v>
      </c>
      <c r="E799" s="3" t="s">
        <v>132</v>
      </c>
      <c r="F799" s="22">
        <v>1838</v>
      </c>
      <c r="G799" s="3">
        <v>7</v>
      </c>
    </row>
    <row r="800" spans="2:7" x14ac:dyDescent="0.35">
      <c r="B800" s="3">
        <v>2008</v>
      </c>
      <c r="C800" s="3" t="s">
        <v>313</v>
      </c>
      <c r="D800" s="3" t="s">
        <v>120</v>
      </c>
      <c r="E800" s="3" t="s">
        <v>314</v>
      </c>
      <c r="F800" s="22">
        <v>26051</v>
      </c>
      <c r="G800" s="26">
        <v>2035</v>
      </c>
    </row>
    <row r="801" spans="2:7" x14ac:dyDescent="0.35">
      <c r="B801" s="3">
        <v>2008</v>
      </c>
      <c r="C801" s="3" t="s">
        <v>313</v>
      </c>
      <c r="D801" s="3" t="s">
        <v>120</v>
      </c>
      <c r="E801" s="3" t="s">
        <v>68</v>
      </c>
      <c r="F801" s="22">
        <v>24212</v>
      </c>
      <c r="G801" s="26">
        <v>2028</v>
      </c>
    </row>
    <row r="802" spans="2:7" x14ac:dyDescent="0.35">
      <c r="B802" s="3">
        <v>2008</v>
      </c>
      <c r="C802" s="3" t="s">
        <v>313</v>
      </c>
      <c r="D802" s="3" t="s">
        <v>120</v>
      </c>
      <c r="E802" s="3" t="s">
        <v>132</v>
      </c>
      <c r="F802" s="22">
        <v>1838</v>
      </c>
      <c r="G802" s="3">
        <v>7</v>
      </c>
    </row>
    <row r="803" spans="2:7" x14ac:dyDescent="0.35">
      <c r="B803" s="3"/>
      <c r="C803" s="3"/>
      <c r="D803" s="3"/>
      <c r="E803" s="3"/>
      <c r="F803" s="22"/>
      <c r="G803" s="3"/>
    </row>
    <row r="804" spans="2:7" x14ac:dyDescent="0.35">
      <c r="B804" s="3">
        <v>2008</v>
      </c>
      <c r="C804" s="3" t="s">
        <v>313</v>
      </c>
      <c r="D804" s="3" t="s">
        <v>122</v>
      </c>
      <c r="E804" s="3" t="s">
        <v>314</v>
      </c>
      <c r="F804" s="22">
        <v>293426</v>
      </c>
      <c r="G804" s="26">
        <v>14354</v>
      </c>
    </row>
    <row r="805" spans="2:7" x14ac:dyDescent="0.35">
      <c r="B805" s="3">
        <v>2008</v>
      </c>
      <c r="C805" s="3" t="s">
        <v>322</v>
      </c>
      <c r="D805" s="3" t="s">
        <v>122</v>
      </c>
      <c r="E805" s="3" t="s">
        <v>314</v>
      </c>
      <c r="F805" s="22">
        <v>7083</v>
      </c>
      <c r="G805" s="3">
        <v>0</v>
      </c>
    </row>
    <row r="806" spans="2:7" x14ac:dyDescent="0.35">
      <c r="B806" s="3">
        <v>2008</v>
      </c>
      <c r="C806" s="3" t="s">
        <v>313</v>
      </c>
      <c r="D806" s="3" t="s">
        <v>122</v>
      </c>
      <c r="E806" s="3" t="s">
        <v>46</v>
      </c>
      <c r="F806" s="22">
        <v>209986</v>
      </c>
      <c r="G806" s="26">
        <v>2000</v>
      </c>
    </row>
    <row r="807" spans="2:7" x14ac:dyDescent="0.35">
      <c r="B807" s="3">
        <v>2008</v>
      </c>
      <c r="C807" s="3" t="s">
        <v>313</v>
      </c>
      <c r="D807" s="3" t="s">
        <v>122</v>
      </c>
      <c r="E807" s="3" t="s">
        <v>59</v>
      </c>
      <c r="F807" s="22">
        <v>64966</v>
      </c>
      <c r="G807" s="26">
        <v>1000</v>
      </c>
    </row>
    <row r="808" spans="2:7" x14ac:dyDescent="0.35">
      <c r="B808" s="3">
        <v>2008</v>
      </c>
      <c r="C808" s="3" t="s">
        <v>322</v>
      </c>
      <c r="D808" s="3" t="s">
        <v>122</v>
      </c>
      <c r="E808" s="3" t="s">
        <v>59</v>
      </c>
      <c r="F808" s="22">
        <v>1232</v>
      </c>
      <c r="G808" s="3">
        <v>0</v>
      </c>
    </row>
    <row r="809" spans="2:7" x14ac:dyDescent="0.35">
      <c r="B809" s="3">
        <v>2008</v>
      </c>
      <c r="C809" s="3" t="s">
        <v>313</v>
      </c>
      <c r="D809" s="3" t="s">
        <v>122</v>
      </c>
      <c r="E809" s="3" t="s">
        <v>93</v>
      </c>
      <c r="F809" s="22">
        <v>2309</v>
      </c>
      <c r="G809" s="3">
        <v>113</v>
      </c>
    </row>
    <row r="810" spans="2:7" x14ac:dyDescent="0.35">
      <c r="B810" s="3">
        <v>2008</v>
      </c>
      <c r="C810" s="3" t="s">
        <v>322</v>
      </c>
      <c r="D810" s="3" t="s">
        <v>122</v>
      </c>
      <c r="E810" s="3" t="s">
        <v>99</v>
      </c>
      <c r="F810" s="22">
        <v>5851</v>
      </c>
      <c r="G810" s="3">
        <v>0</v>
      </c>
    </row>
    <row r="811" spans="2:7" x14ac:dyDescent="0.35">
      <c r="B811" s="3">
        <v>2008</v>
      </c>
      <c r="C811" s="3" t="s">
        <v>313</v>
      </c>
      <c r="D811" s="3" t="s">
        <v>122</v>
      </c>
      <c r="E811" s="3" t="s">
        <v>123</v>
      </c>
      <c r="F811" s="22">
        <v>15857</v>
      </c>
      <c r="G811" s="26">
        <v>11226</v>
      </c>
    </row>
    <row r="812" spans="2:7" x14ac:dyDescent="0.35">
      <c r="B812" s="3">
        <v>2008</v>
      </c>
      <c r="C812" s="3" t="s">
        <v>313</v>
      </c>
      <c r="D812" s="3" t="s">
        <v>122</v>
      </c>
      <c r="E812" s="3" t="s">
        <v>511</v>
      </c>
      <c r="F812" s="22">
        <v>308</v>
      </c>
      <c r="G812" s="3">
        <v>15</v>
      </c>
    </row>
    <row r="813" spans="2:7" x14ac:dyDescent="0.35">
      <c r="B813" s="3"/>
      <c r="C813" s="3"/>
      <c r="D813" s="3"/>
      <c r="E813" s="3"/>
      <c r="F813" s="22"/>
      <c r="G813" s="3"/>
    </row>
    <row r="814" spans="2:7" x14ac:dyDescent="0.35">
      <c r="B814" s="3">
        <v>2008</v>
      </c>
      <c r="C814" s="3" t="s">
        <v>313</v>
      </c>
      <c r="D814" s="3" t="s">
        <v>123</v>
      </c>
      <c r="E814" s="3" t="s">
        <v>314</v>
      </c>
      <c r="F814" s="22">
        <v>289496</v>
      </c>
      <c r="G814" s="26">
        <v>3557</v>
      </c>
    </row>
    <row r="815" spans="2:7" x14ac:dyDescent="0.35">
      <c r="B815" s="3">
        <v>2008</v>
      </c>
      <c r="C815" s="3" t="s">
        <v>322</v>
      </c>
      <c r="D815" s="3" t="s">
        <v>123</v>
      </c>
      <c r="E815" s="3" t="s">
        <v>314</v>
      </c>
      <c r="F815" s="22">
        <v>95380</v>
      </c>
      <c r="G815" s="26">
        <v>11592</v>
      </c>
    </row>
    <row r="816" spans="2:7" x14ac:dyDescent="0.35">
      <c r="B816" s="3">
        <v>2008</v>
      </c>
      <c r="C816" s="3" t="s">
        <v>313</v>
      </c>
      <c r="D816" s="3" t="s">
        <v>123</v>
      </c>
      <c r="E816" s="3" t="s">
        <v>27</v>
      </c>
      <c r="F816" s="22">
        <v>6667</v>
      </c>
      <c r="G816" s="3">
        <v>83</v>
      </c>
    </row>
    <row r="817" spans="2:7" x14ac:dyDescent="0.35">
      <c r="B817" s="3">
        <v>2008</v>
      </c>
      <c r="C817" s="3" t="s">
        <v>322</v>
      </c>
      <c r="D817" s="3" t="s">
        <v>123</v>
      </c>
      <c r="E817" s="3" t="s">
        <v>30</v>
      </c>
      <c r="F817" s="22">
        <v>1115</v>
      </c>
      <c r="G817" s="3">
        <v>6</v>
      </c>
    </row>
    <row r="818" spans="2:7" x14ac:dyDescent="0.35">
      <c r="B818" s="3">
        <v>2008</v>
      </c>
      <c r="C818" s="3" t="s">
        <v>322</v>
      </c>
      <c r="D818" s="3" t="s">
        <v>123</v>
      </c>
      <c r="E818" s="3" t="s">
        <v>56</v>
      </c>
      <c r="F818" s="22">
        <v>4778</v>
      </c>
      <c r="G818" s="3">
        <v>25</v>
      </c>
    </row>
    <row r="819" spans="2:7" x14ac:dyDescent="0.35">
      <c r="B819" s="3">
        <v>2008</v>
      </c>
      <c r="C819" s="3" t="s">
        <v>322</v>
      </c>
      <c r="D819" s="3" t="s">
        <v>123</v>
      </c>
      <c r="E819" s="3" t="s">
        <v>193</v>
      </c>
      <c r="F819" s="22">
        <v>1505</v>
      </c>
      <c r="G819" s="3">
        <v>6</v>
      </c>
    </row>
    <row r="820" spans="2:7" x14ac:dyDescent="0.35">
      <c r="B820" s="3">
        <v>2008</v>
      </c>
      <c r="C820" s="3" t="s">
        <v>313</v>
      </c>
      <c r="D820" s="3" t="s">
        <v>123</v>
      </c>
      <c r="E820" s="3" t="s">
        <v>59</v>
      </c>
      <c r="F820" s="22">
        <v>245620</v>
      </c>
      <c r="G820" s="26">
        <v>2753</v>
      </c>
    </row>
    <row r="821" spans="2:7" x14ac:dyDescent="0.35">
      <c r="B821" s="3">
        <v>2008</v>
      </c>
      <c r="C821" s="3" t="s">
        <v>322</v>
      </c>
      <c r="D821" s="3" t="s">
        <v>123</v>
      </c>
      <c r="E821" s="3" t="s">
        <v>59</v>
      </c>
      <c r="F821" s="22">
        <v>63501</v>
      </c>
      <c r="G821" s="3">
        <v>410</v>
      </c>
    </row>
    <row r="822" spans="2:7" x14ac:dyDescent="0.35">
      <c r="B822" s="3">
        <v>2008</v>
      </c>
      <c r="C822" s="3" t="s">
        <v>322</v>
      </c>
      <c r="D822" s="3" t="s">
        <v>123</v>
      </c>
      <c r="E822" s="3" t="s">
        <v>72</v>
      </c>
      <c r="F822" s="22">
        <v>2062</v>
      </c>
      <c r="G822" s="3">
        <v>10</v>
      </c>
    </row>
    <row r="823" spans="2:7" x14ac:dyDescent="0.35">
      <c r="B823" s="3">
        <v>2008</v>
      </c>
      <c r="C823" s="3" t="s">
        <v>322</v>
      </c>
      <c r="D823" s="3" t="s">
        <v>123</v>
      </c>
      <c r="E823" s="3" t="s">
        <v>93</v>
      </c>
      <c r="F823" s="22">
        <v>1858</v>
      </c>
      <c r="G823" s="3">
        <v>10</v>
      </c>
    </row>
    <row r="824" spans="2:7" x14ac:dyDescent="0.35">
      <c r="B824" s="3">
        <v>2008</v>
      </c>
      <c r="C824" s="3" t="s">
        <v>322</v>
      </c>
      <c r="D824" s="3" t="s">
        <v>123</v>
      </c>
      <c r="E824" s="3" t="s">
        <v>171</v>
      </c>
      <c r="F824" s="22">
        <v>409</v>
      </c>
      <c r="G824" s="3">
        <v>2</v>
      </c>
    </row>
    <row r="825" spans="2:7" x14ac:dyDescent="0.35">
      <c r="B825" s="3">
        <v>2008</v>
      </c>
      <c r="C825" s="3" t="s">
        <v>322</v>
      </c>
      <c r="D825" s="3" t="s">
        <v>123</v>
      </c>
      <c r="E825" s="3" t="s">
        <v>111</v>
      </c>
      <c r="F825" s="22">
        <v>409</v>
      </c>
      <c r="G825" s="3">
        <v>2</v>
      </c>
    </row>
    <row r="826" spans="2:7" x14ac:dyDescent="0.35">
      <c r="B826" s="3">
        <v>2008</v>
      </c>
      <c r="C826" s="3" t="s">
        <v>322</v>
      </c>
      <c r="D826" s="3" t="s">
        <v>123</v>
      </c>
      <c r="E826" s="3" t="s">
        <v>122</v>
      </c>
      <c r="F826" s="22">
        <v>14658</v>
      </c>
      <c r="G826" s="26">
        <v>11034</v>
      </c>
    </row>
    <row r="827" spans="2:7" x14ac:dyDescent="0.35">
      <c r="B827" s="3">
        <v>2008</v>
      </c>
      <c r="C827" s="3" t="s">
        <v>313</v>
      </c>
      <c r="D827" s="3" t="s">
        <v>123</v>
      </c>
      <c r="E827" s="3" t="s">
        <v>132</v>
      </c>
      <c r="F827" s="22">
        <v>32792</v>
      </c>
      <c r="G827" s="3">
        <v>570</v>
      </c>
    </row>
    <row r="828" spans="2:7" x14ac:dyDescent="0.35">
      <c r="B828" s="3">
        <v>2008</v>
      </c>
      <c r="C828" s="3" t="s">
        <v>322</v>
      </c>
      <c r="D828" s="3" t="s">
        <v>123</v>
      </c>
      <c r="E828" s="3" t="s">
        <v>132</v>
      </c>
      <c r="F828" s="22">
        <v>5086</v>
      </c>
      <c r="G828" s="3">
        <v>87</v>
      </c>
    </row>
    <row r="829" spans="2:7" x14ac:dyDescent="0.35">
      <c r="B829" s="3">
        <v>2008</v>
      </c>
      <c r="C829" s="3" t="s">
        <v>313</v>
      </c>
      <c r="D829" s="3" t="s">
        <v>123</v>
      </c>
      <c r="E829" s="3" t="s">
        <v>511</v>
      </c>
      <c r="F829" s="22">
        <v>4417</v>
      </c>
      <c r="G829" s="3">
        <v>151</v>
      </c>
    </row>
    <row r="830" spans="2:7" x14ac:dyDescent="0.35">
      <c r="B830" s="3"/>
      <c r="C830" s="3"/>
      <c r="D830" s="3"/>
      <c r="E830" s="3"/>
      <c r="F830" s="22"/>
      <c r="G830" s="3"/>
    </row>
    <row r="831" spans="2:7" x14ac:dyDescent="0.35">
      <c r="B831" s="3">
        <v>2008</v>
      </c>
      <c r="C831" s="3" t="s">
        <v>313</v>
      </c>
      <c r="D831" s="3" t="s">
        <v>332</v>
      </c>
      <c r="E831" s="3" t="s">
        <v>314</v>
      </c>
      <c r="F831" s="22">
        <v>58715</v>
      </c>
      <c r="G831" s="26">
        <v>55509</v>
      </c>
    </row>
    <row r="832" spans="2:7" x14ac:dyDescent="0.35">
      <c r="B832" s="3">
        <v>2008</v>
      </c>
      <c r="C832" s="3" t="s">
        <v>313</v>
      </c>
      <c r="D832" s="3" t="s">
        <v>332</v>
      </c>
      <c r="E832" s="3" t="s">
        <v>26</v>
      </c>
      <c r="F832" s="22">
        <v>1050</v>
      </c>
      <c r="G832" s="26">
        <v>52365</v>
      </c>
    </row>
    <row r="833" spans="2:7" x14ac:dyDescent="0.35">
      <c r="B833" s="3">
        <v>2008</v>
      </c>
      <c r="C833" s="3" t="s">
        <v>313</v>
      </c>
      <c r="D833" s="3" t="s">
        <v>332</v>
      </c>
      <c r="E833" s="3" t="s">
        <v>76</v>
      </c>
      <c r="F833" s="22">
        <v>684</v>
      </c>
      <c r="G833" s="3">
        <v>30</v>
      </c>
    </row>
    <row r="834" spans="2:7" x14ac:dyDescent="0.35">
      <c r="B834" s="3">
        <v>2008</v>
      </c>
      <c r="C834" s="3" t="s">
        <v>313</v>
      </c>
      <c r="D834" s="3" t="s">
        <v>332</v>
      </c>
      <c r="E834" s="3" t="s">
        <v>93</v>
      </c>
      <c r="F834" s="22">
        <v>53420</v>
      </c>
      <c r="G834" s="26">
        <v>2823</v>
      </c>
    </row>
    <row r="835" spans="2:7" x14ac:dyDescent="0.35">
      <c r="B835" s="3">
        <v>2008</v>
      </c>
      <c r="C835" s="3" t="s">
        <v>313</v>
      </c>
      <c r="D835" s="3" t="s">
        <v>332</v>
      </c>
      <c r="E835" s="3" t="s">
        <v>118</v>
      </c>
      <c r="F835" s="22">
        <v>3561</v>
      </c>
      <c r="G835" s="3">
        <v>291</v>
      </c>
    </row>
    <row r="836" spans="2:7" x14ac:dyDescent="0.35">
      <c r="B836" s="3"/>
      <c r="C836" s="3"/>
      <c r="D836" s="3"/>
      <c r="E836" s="3"/>
      <c r="F836" s="22"/>
      <c r="G836" s="3"/>
    </row>
    <row r="837" spans="2:7" x14ac:dyDescent="0.35">
      <c r="B837" s="3">
        <v>2008</v>
      </c>
      <c r="C837" s="3" t="s">
        <v>313</v>
      </c>
      <c r="D837" s="3" t="s">
        <v>125</v>
      </c>
      <c r="E837" s="3" t="s">
        <v>314</v>
      </c>
      <c r="F837" s="22">
        <v>176845</v>
      </c>
      <c r="G837" s="26">
        <v>6205</v>
      </c>
    </row>
    <row r="838" spans="2:7" x14ac:dyDescent="0.35">
      <c r="B838" s="3">
        <v>2008</v>
      </c>
      <c r="C838" s="3" t="s">
        <v>322</v>
      </c>
      <c r="D838" s="3" t="s">
        <v>125</v>
      </c>
      <c r="E838" s="3" t="s">
        <v>314</v>
      </c>
      <c r="F838" s="22">
        <v>100211</v>
      </c>
      <c r="G838" s="3">
        <v>177</v>
      </c>
    </row>
    <row r="839" spans="2:7" x14ac:dyDescent="0.35">
      <c r="B839" s="3">
        <v>2008</v>
      </c>
      <c r="C839" s="3" t="s">
        <v>322</v>
      </c>
      <c r="D839" s="3" t="s">
        <v>125</v>
      </c>
      <c r="E839" s="3" t="s">
        <v>158</v>
      </c>
      <c r="F839" s="22">
        <v>100076</v>
      </c>
      <c r="G839" s="3">
        <v>170</v>
      </c>
    </row>
    <row r="840" spans="2:7" x14ac:dyDescent="0.35">
      <c r="B840" s="3">
        <v>2008</v>
      </c>
      <c r="C840" s="3" t="s">
        <v>313</v>
      </c>
      <c r="D840" s="3" t="s">
        <v>125</v>
      </c>
      <c r="E840" s="3" t="s">
        <v>59</v>
      </c>
      <c r="F840" s="22">
        <v>1426</v>
      </c>
      <c r="G840" s="3">
        <v>47</v>
      </c>
    </row>
    <row r="841" spans="2:7" x14ac:dyDescent="0.35">
      <c r="B841" s="3">
        <v>2008</v>
      </c>
      <c r="C841" s="3" t="s">
        <v>313</v>
      </c>
      <c r="D841" s="3" t="s">
        <v>125</v>
      </c>
      <c r="E841" s="3" t="s">
        <v>74</v>
      </c>
      <c r="F841" s="22">
        <v>122548</v>
      </c>
      <c r="G841" s="26">
        <v>4284</v>
      </c>
    </row>
    <row r="842" spans="2:7" x14ac:dyDescent="0.35">
      <c r="B842" s="3">
        <v>2008</v>
      </c>
      <c r="C842" s="3" t="s">
        <v>313</v>
      </c>
      <c r="D842" s="3" t="s">
        <v>125</v>
      </c>
      <c r="E842" s="3" t="s">
        <v>510</v>
      </c>
      <c r="F842" s="22">
        <v>119</v>
      </c>
      <c r="G842" s="3">
        <v>4</v>
      </c>
    </row>
    <row r="843" spans="2:7" x14ac:dyDescent="0.35">
      <c r="B843" s="3">
        <v>2008</v>
      </c>
      <c r="C843" s="3" t="s">
        <v>322</v>
      </c>
      <c r="D843" s="3" t="s">
        <v>125</v>
      </c>
      <c r="E843" s="3" t="s">
        <v>85</v>
      </c>
      <c r="F843" s="22">
        <v>135</v>
      </c>
      <c r="G843" s="3">
        <v>7</v>
      </c>
    </row>
    <row r="844" spans="2:7" x14ac:dyDescent="0.35">
      <c r="B844" s="3">
        <v>2008</v>
      </c>
      <c r="C844" s="3" t="s">
        <v>313</v>
      </c>
      <c r="D844" s="3" t="s">
        <v>125</v>
      </c>
      <c r="E844" s="3" t="s">
        <v>68</v>
      </c>
      <c r="F844" s="22">
        <v>1051</v>
      </c>
      <c r="G844" s="3">
        <v>8</v>
      </c>
    </row>
    <row r="845" spans="2:7" x14ac:dyDescent="0.35">
      <c r="B845" s="3">
        <v>2008</v>
      </c>
      <c r="C845" s="3" t="s">
        <v>313</v>
      </c>
      <c r="D845" s="3" t="s">
        <v>125</v>
      </c>
      <c r="E845" s="3" t="s">
        <v>119</v>
      </c>
      <c r="F845" s="22">
        <v>51701</v>
      </c>
      <c r="G845" s="26">
        <v>1862</v>
      </c>
    </row>
    <row r="846" spans="2:7" x14ac:dyDescent="0.35">
      <c r="B846" s="3"/>
      <c r="C846" s="3"/>
      <c r="D846" s="3"/>
      <c r="E846" s="3"/>
      <c r="F846" s="22"/>
      <c r="G846" s="26"/>
    </row>
    <row r="847" spans="2:7" x14ac:dyDescent="0.35">
      <c r="B847" s="3">
        <v>2008</v>
      </c>
      <c r="C847" s="3" t="s">
        <v>313</v>
      </c>
      <c r="D847" s="3" t="s">
        <v>126</v>
      </c>
      <c r="E847" s="3" t="s">
        <v>314</v>
      </c>
      <c r="F847" s="22">
        <v>172807</v>
      </c>
      <c r="G847" s="26">
        <v>18691</v>
      </c>
    </row>
    <row r="848" spans="2:7" x14ac:dyDescent="0.35">
      <c r="B848" s="3">
        <v>2008</v>
      </c>
      <c r="C848" s="3" t="s">
        <v>313</v>
      </c>
      <c r="D848" s="3" t="s">
        <v>126</v>
      </c>
      <c r="E848" s="3" t="s">
        <v>30</v>
      </c>
      <c r="F848" s="22">
        <v>27403</v>
      </c>
      <c r="G848" s="26">
        <v>2760</v>
      </c>
    </row>
    <row r="849" spans="2:7" x14ac:dyDescent="0.35">
      <c r="B849" s="3">
        <v>2008</v>
      </c>
      <c r="C849" s="3" t="s">
        <v>313</v>
      </c>
      <c r="D849" s="3" t="s">
        <v>126</v>
      </c>
      <c r="E849" s="3" t="s">
        <v>158</v>
      </c>
      <c r="F849" s="22">
        <v>9891</v>
      </c>
      <c r="G849" s="26">
        <v>1276</v>
      </c>
    </row>
    <row r="850" spans="2:7" x14ac:dyDescent="0.35">
      <c r="B850" s="3">
        <v>2008</v>
      </c>
      <c r="C850" s="3" t="s">
        <v>313</v>
      </c>
      <c r="D850" s="3" t="s">
        <v>126</v>
      </c>
      <c r="E850" s="3" t="s">
        <v>59</v>
      </c>
      <c r="F850" s="22">
        <v>34489</v>
      </c>
      <c r="G850" s="26">
        <v>3381</v>
      </c>
    </row>
    <row r="851" spans="2:7" x14ac:dyDescent="0.35">
      <c r="B851" s="3">
        <v>2008</v>
      </c>
      <c r="C851" s="3" t="s">
        <v>313</v>
      </c>
      <c r="D851" s="3" t="s">
        <v>126</v>
      </c>
      <c r="E851" s="3" t="s">
        <v>93</v>
      </c>
      <c r="F851" s="22">
        <v>30771</v>
      </c>
      <c r="G851" s="26">
        <v>4545</v>
      </c>
    </row>
    <row r="852" spans="2:7" x14ac:dyDescent="0.35">
      <c r="B852" s="3">
        <v>2008</v>
      </c>
      <c r="C852" s="3" t="s">
        <v>313</v>
      </c>
      <c r="D852" s="3" t="s">
        <v>126</v>
      </c>
      <c r="E852" s="3" t="s">
        <v>119</v>
      </c>
      <c r="F852" s="22">
        <v>30162</v>
      </c>
      <c r="G852" s="26">
        <v>2933</v>
      </c>
    </row>
    <row r="853" spans="2:7" x14ac:dyDescent="0.35">
      <c r="B853" s="3">
        <v>2008</v>
      </c>
      <c r="C853" s="3" t="s">
        <v>313</v>
      </c>
      <c r="D853" s="3" t="s">
        <v>126</v>
      </c>
      <c r="E853" s="3" t="s">
        <v>511</v>
      </c>
      <c r="F853" s="22">
        <v>40090</v>
      </c>
      <c r="G853" s="26">
        <v>3796</v>
      </c>
    </row>
    <row r="854" spans="2:7" x14ac:dyDescent="0.35">
      <c r="B854" s="3"/>
      <c r="C854" s="3"/>
      <c r="D854" s="3"/>
      <c r="E854" s="3"/>
      <c r="F854" s="22"/>
      <c r="G854" s="26"/>
    </row>
    <row r="855" spans="2:7" x14ac:dyDescent="0.35">
      <c r="B855" s="3">
        <v>2008</v>
      </c>
      <c r="C855" s="3" t="s">
        <v>313</v>
      </c>
      <c r="D855" s="3" t="s">
        <v>177</v>
      </c>
      <c r="E855" s="3" t="s">
        <v>314</v>
      </c>
      <c r="F855" s="22">
        <v>6074</v>
      </c>
      <c r="G855" s="3">
        <v>278</v>
      </c>
    </row>
    <row r="856" spans="2:7" x14ac:dyDescent="0.35">
      <c r="B856" s="3">
        <v>2008</v>
      </c>
      <c r="C856" s="3" t="s">
        <v>313</v>
      </c>
      <c r="D856" s="3" t="s">
        <v>177</v>
      </c>
      <c r="E856" s="3" t="s">
        <v>68</v>
      </c>
      <c r="F856" s="22">
        <v>4654</v>
      </c>
      <c r="G856" s="3">
        <v>32</v>
      </c>
    </row>
    <row r="857" spans="2:7" x14ac:dyDescent="0.35">
      <c r="B857" s="3">
        <v>2008</v>
      </c>
      <c r="C857" s="3" t="s">
        <v>313</v>
      </c>
      <c r="D857" s="3" t="s">
        <v>177</v>
      </c>
      <c r="E857" s="3" t="s">
        <v>132</v>
      </c>
      <c r="F857" s="22">
        <v>275</v>
      </c>
      <c r="G857" s="3">
        <v>4</v>
      </c>
    </row>
    <row r="858" spans="2:7" x14ac:dyDescent="0.35">
      <c r="B858" s="3">
        <v>2008</v>
      </c>
      <c r="C858" s="3" t="s">
        <v>313</v>
      </c>
      <c r="D858" s="3" t="s">
        <v>177</v>
      </c>
      <c r="E858" s="3" t="s">
        <v>511</v>
      </c>
      <c r="F858" s="22">
        <v>1144</v>
      </c>
      <c r="G858" s="3">
        <v>242</v>
      </c>
    </row>
    <row r="859" spans="2:7" x14ac:dyDescent="0.35">
      <c r="B859" s="3"/>
      <c r="C859" s="3"/>
      <c r="D859" s="3"/>
      <c r="E859" s="3"/>
      <c r="F859" s="22"/>
      <c r="G859" s="3"/>
    </row>
    <row r="860" spans="2:7" x14ac:dyDescent="0.35">
      <c r="B860" s="3">
        <v>2008</v>
      </c>
      <c r="C860" s="3" t="s">
        <v>313</v>
      </c>
      <c r="D860" s="3" t="s">
        <v>127</v>
      </c>
      <c r="E860" s="3" t="s">
        <v>314</v>
      </c>
      <c r="F860" s="22">
        <v>2701</v>
      </c>
      <c r="G860" s="3">
        <v>21</v>
      </c>
    </row>
    <row r="861" spans="2:7" x14ac:dyDescent="0.35">
      <c r="B861" s="3">
        <v>2008</v>
      </c>
      <c r="C861" s="3" t="s">
        <v>313</v>
      </c>
      <c r="D861" s="3" t="s">
        <v>127</v>
      </c>
      <c r="E861" s="3" t="s">
        <v>59</v>
      </c>
      <c r="F861" s="22">
        <v>633</v>
      </c>
      <c r="G861" s="3">
        <v>7</v>
      </c>
    </row>
    <row r="862" spans="2:7" x14ac:dyDescent="0.35">
      <c r="B862" s="3">
        <v>2008</v>
      </c>
      <c r="C862" s="3" t="s">
        <v>313</v>
      </c>
      <c r="D862" s="3" t="s">
        <v>127</v>
      </c>
      <c r="E862" s="3" t="s">
        <v>72</v>
      </c>
      <c r="F862" s="22">
        <v>2068</v>
      </c>
      <c r="G862" s="3">
        <v>14</v>
      </c>
    </row>
    <row r="863" spans="2:7" x14ac:dyDescent="0.35">
      <c r="B863" s="3"/>
      <c r="C863" s="3"/>
      <c r="D863" s="3"/>
      <c r="E863" s="3"/>
      <c r="F863" s="22"/>
      <c r="G863" s="3"/>
    </row>
    <row r="864" spans="2:7" x14ac:dyDescent="0.35">
      <c r="B864" s="3">
        <v>2008</v>
      </c>
      <c r="C864" s="3" t="s">
        <v>313</v>
      </c>
      <c r="D864" s="3" t="s">
        <v>128</v>
      </c>
      <c r="E864" s="3" t="s">
        <v>314</v>
      </c>
      <c r="F864" s="22">
        <v>93820</v>
      </c>
      <c r="G864" s="26">
        <v>3069</v>
      </c>
    </row>
    <row r="865" spans="2:7" x14ac:dyDescent="0.35">
      <c r="B865" s="3">
        <v>2008</v>
      </c>
      <c r="C865" s="3" t="s">
        <v>322</v>
      </c>
      <c r="D865" s="3" t="s">
        <v>128</v>
      </c>
      <c r="E865" s="3" t="s">
        <v>314</v>
      </c>
      <c r="F865" s="22">
        <v>195025</v>
      </c>
      <c r="G865" s="26">
        <v>22885</v>
      </c>
    </row>
    <row r="866" spans="2:7" x14ac:dyDescent="0.35">
      <c r="B866" s="3">
        <v>2008</v>
      </c>
      <c r="C866" s="3" t="s">
        <v>322</v>
      </c>
      <c r="D866" s="3" t="s">
        <v>128</v>
      </c>
      <c r="E866" s="3" t="s">
        <v>150</v>
      </c>
      <c r="F866" s="22">
        <v>2040</v>
      </c>
      <c r="G866" s="3">
        <v>79</v>
      </c>
    </row>
    <row r="867" spans="2:7" x14ac:dyDescent="0.35">
      <c r="B867" s="3">
        <v>2008</v>
      </c>
      <c r="C867" s="3" t="s">
        <v>313</v>
      </c>
      <c r="D867" s="3" t="s">
        <v>128</v>
      </c>
      <c r="E867" s="3" t="s">
        <v>56</v>
      </c>
      <c r="F867" s="22">
        <v>4851</v>
      </c>
      <c r="G867" s="3">
        <v>6</v>
      </c>
    </row>
    <row r="868" spans="2:7" x14ac:dyDescent="0.35">
      <c r="B868" s="3">
        <v>2008</v>
      </c>
      <c r="C868" s="3" t="s">
        <v>313</v>
      </c>
      <c r="D868" s="3" t="s">
        <v>128</v>
      </c>
      <c r="E868" s="3" t="s">
        <v>59</v>
      </c>
      <c r="F868" s="22">
        <v>6408</v>
      </c>
      <c r="G868" s="3">
        <v>22</v>
      </c>
    </row>
    <row r="869" spans="2:7" x14ac:dyDescent="0.35">
      <c r="B869" s="3">
        <v>2008</v>
      </c>
      <c r="C869" s="3" t="s">
        <v>313</v>
      </c>
      <c r="D869" s="3" t="s">
        <v>128</v>
      </c>
      <c r="E869" s="3" t="s">
        <v>93</v>
      </c>
      <c r="F869" s="22">
        <v>52497</v>
      </c>
      <c r="G869" s="26">
        <v>2501</v>
      </c>
    </row>
    <row r="870" spans="2:7" x14ac:dyDescent="0.35">
      <c r="B870" s="3">
        <v>2008</v>
      </c>
      <c r="C870" s="3" t="s">
        <v>313</v>
      </c>
      <c r="D870" s="3" t="s">
        <v>128</v>
      </c>
      <c r="E870" s="3" t="s">
        <v>68</v>
      </c>
      <c r="F870" s="22">
        <v>19121</v>
      </c>
      <c r="G870" s="3">
        <v>522</v>
      </c>
    </row>
    <row r="871" spans="2:7" x14ac:dyDescent="0.35">
      <c r="B871" s="3">
        <v>2008</v>
      </c>
      <c r="C871" s="3" t="s">
        <v>322</v>
      </c>
      <c r="D871" s="3" t="s">
        <v>128</v>
      </c>
      <c r="E871" s="3" t="s">
        <v>68</v>
      </c>
      <c r="F871" s="22">
        <v>192881</v>
      </c>
      <c r="G871" s="26">
        <v>22805</v>
      </c>
    </row>
    <row r="872" spans="2:7" x14ac:dyDescent="0.35">
      <c r="B872" s="3">
        <v>2008</v>
      </c>
      <c r="C872" s="3" t="s">
        <v>322</v>
      </c>
      <c r="D872" s="3" t="s">
        <v>128</v>
      </c>
      <c r="E872" s="3" t="s">
        <v>328</v>
      </c>
      <c r="F872" s="22">
        <v>104</v>
      </c>
      <c r="G872" s="3">
        <v>1</v>
      </c>
    </row>
    <row r="873" spans="2:7" x14ac:dyDescent="0.35">
      <c r="B873" s="3">
        <v>2008</v>
      </c>
      <c r="C873" s="3" t="s">
        <v>313</v>
      </c>
      <c r="D873" s="3" t="s">
        <v>128</v>
      </c>
      <c r="E873" s="3" t="s">
        <v>511</v>
      </c>
      <c r="F873" s="22">
        <v>10943</v>
      </c>
      <c r="G873" s="3">
        <v>18</v>
      </c>
    </row>
    <row r="874" spans="2:7" x14ac:dyDescent="0.35">
      <c r="B874" s="3"/>
      <c r="C874" s="3"/>
      <c r="D874" s="3"/>
      <c r="E874" s="3"/>
      <c r="F874" s="22"/>
      <c r="G874" s="3"/>
    </row>
    <row r="875" spans="2:7" x14ac:dyDescent="0.35">
      <c r="B875" s="3">
        <v>2008</v>
      </c>
      <c r="C875" s="3" t="s">
        <v>313</v>
      </c>
      <c r="D875" s="3" t="s">
        <v>129</v>
      </c>
      <c r="E875" s="3" t="s">
        <v>314</v>
      </c>
      <c r="F875" s="22">
        <v>8708</v>
      </c>
      <c r="G875" s="3">
        <v>312</v>
      </c>
    </row>
    <row r="876" spans="2:7" x14ac:dyDescent="0.35">
      <c r="B876" s="3">
        <v>2008</v>
      </c>
      <c r="C876" s="3" t="s">
        <v>313</v>
      </c>
      <c r="D876" s="3" t="s">
        <v>129</v>
      </c>
      <c r="E876" s="3" t="s">
        <v>76</v>
      </c>
      <c r="F876" s="22">
        <v>18</v>
      </c>
      <c r="G876" s="3">
        <v>78</v>
      </c>
    </row>
    <row r="877" spans="2:7" x14ac:dyDescent="0.35">
      <c r="B877" s="3">
        <v>2008</v>
      </c>
      <c r="C877" s="3" t="s">
        <v>313</v>
      </c>
      <c r="D877" s="3" t="s">
        <v>129</v>
      </c>
      <c r="E877" s="3" t="s">
        <v>68</v>
      </c>
      <c r="F877" s="22">
        <v>6474</v>
      </c>
      <c r="G877" s="3">
        <v>194</v>
      </c>
    </row>
    <row r="878" spans="2:7" x14ac:dyDescent="0.35">
      <c r="B878" s="3">
        <v>2008</v>
      </c>
      <c r="C878" s="3" t="s">
        <v>313</v>
      </c>
      <c r="D878" s="3" t="s">
        <v>129</v>
      </c>
      <c r="E878" s="3" t="s">
        <v>131</v>
      </c>
      <c r="F878" s="22">
        <v>21</v>
      </c>
      <c r="G878" s="3">
        <v>38</v>
      </c>
    </row>
    <row r="879" spans="2:7" x14ac:dyDescent="0.35">
      <c r="B879" s="3">
        <v>2008</v>
      </c>
      <c r="C879" s="3" t="s">
        <v>313</v>
      </c>
      <c r="D879" s="3" t="s">
        <v>129</v>
      </c>
      <c r="E879" s="3" t="s">
        <v>511</v>
      </c>
      <c r="F879" s="22">
        <v>2195</v>
      </c>
      <c r="G879" s="3">
        <v>2</v>
      </c>
    </row>
    <row r="880" spans="2:7" x14ac:dyDescent="0.35">
      <c r="B880" s="3">
        <v>2008</v>
      </c>
      <c r="C880" s="3" t="s">
        <v>322</v>
      </c>
      <c r="D880" s="3" t="s">
        <v>130</v>
      </c>
      <c r="E880" s="3" t="s">
        <v>314</v>
      </c>
      <c r="F880" s="22">
        <v>252460</v>
      </c>
      <c r="G880" s="26">
        <v>33800</v>
      </c>
    </row>
    <row r="881" spans="2:7" x14ac:dyDescent="0.35">
      <c r="B881" s="3">
        <v>2008</v>
      </c>
      <c r="C881" s="3" t="s">
        <v>322</v>
      </c>
      <c r="D881" s="3" t="s">
        <v>130</v>
      </c>
      <c r="E881" s="3" t="s">
        <v>151</v>
      </c>
      <c r="F881" s="22">
        <v>120000</v>
      </c>
      <c r="G881" s="26">
        <v>20000</v>
      </c>
    </row>
    <row r="882" spans="2:7" x14ac:dyDescent="0.35">
      <c r="B882" s="3">
        <v>2008</v>
      </c>
      <c r="C882" s="3" t="s">
        <v>322</v>
      </c>
      <c r="D882" s="3" t="s">
        <v>130</v>
      </c>
      <c r="E882" s="3" t="s">
        <v>59</v>
      </c>
      <c r="F882" s="22">
        <v>132460</v>
      </c>
      <c r="G882" s="26">
        <v>13800</v>
      </c>
    </row>
    <row r="883" spans="2:7" x14ac:dyDescent="0.35">
      <c r="B883" s="3"/>
      <c r="C883" s="3"/>
      <c r="D883" s="3"/>
      <c r="E883" s="3"/>
      <c r="F883" s="22"/>
      <c r="G883" s="26"/>
    </row>
    <row r="884" spans="2:7" x14ac:dyDescent="0.35">
      <c r="B884" s="3">
        <v>2008</v>
      </c>
      <c r="C884" s="3" t="s">
        <v>313</v>
      </c>
      <c r="D884" s="3" t="s">
        <v>131</v>
      </c>
      <c r="E884" s="3" t="s">
        <v>314</v>
      </c>
      <c r="F884" s="22">
        <v>56308</v>
      </c>
      <c r="G884" s="26">
        <v>1963</v>
      </c>
    </row>
    <row r="885" spans="2:7" x14ac:dyDescent="0.35">
      <c r="B885" s="3">
        <v>2008</v>
      </c>
      <c r="C885" s="3" t="s">
        <v>322</v>
      </c>
      <c r="D885" s="3" t="s">
        <v>131</v>
      </c>
      <c r="E885" s="3" t="s">
        <v>314</v>
      </c>
      <c r="F885" s="22">
        <v>62879</v>
      </c>
      <c r="G885" s="3">
        <v>940</v>
      </c>
    </row>
    <row r="886" spans="2:7" x14ac:dyDescent="0.35">
      <c r="B886" s="3">
        <v>2008</v>
      </c>
      <c r="C886" s="3" t="s">
        <v>313</v>
      </c>
      <c r="D886" s="3" t="s">
        <v>131</v>
      </c>
      <c r="E886" s="3" t="s">
        <v>56</v>
      </c>
      <c r="F886" s="22">
        <v>35496</v>
      </c>
      <c r="G886" s="26">
        <v>1678</v>
      </c>
    </row>
    <row r="887" spans="2:7" x14ac:dyDescent="0.35">
      <c r="B887" s="3">
        <v>2008</v>
      </c>
      <c r="C887" s="3" t="s">
        <v>322</v>
      </c>
      <c r="D887" s="3" t="s">
        <v>131</v>
      </c>
      <c r="E887" s="3" t="s">
        <v>162</v>
      </c>
      <c r="F887" s="22">
        <v>16396</v>
      </c>
      <c r="G887" s="3">
        <v>218</v>
      </c>
    </row>
    <row r="888" spans="2:7" x14ac:dyDescent="0.35">
      <c r="B888" s="3">
        <v>2008</v>
      </c>
      <c r="C888" s="3" t="s">
        <v>313</v>
      </c>
      <c r="D888" s="3" t="s">
        <v>131</v>
      </c>
      <c r="E888" s="3" t="s">
        <v>74</v>
      </c>
      <c r="F888" s="22">
        <v>1456</v>
      </c>
      <c r="G888" s="3">
        <v>8</v>
      </c>
    </row>
    <row r="889" spans="2:7" x14ac:dyDescent="0.35">
      <c r="B889" s="3">
        <v>2008</v>
      </c>
      <c r="C889" s="3" t="s">
        <v>313</v>
      </c>
      <c r="D889" s="3" t="s">
        <v>131</v>
      </c>
      <c r="E889" s="3" t="s">
        <v>68</v>
      </c>
      <c r="F889" s="22">
        <v>67</v>
      </c>
      <c r="G889" s="3">
        <v>42</v>
      </c>
    </row>
    <row r="890" spans="2:7" x14ac:dyDescent="0.35">
      <c r="B890" s="3">
        <v>2008</v>
      </c>
      <c r="C890" s="3" t="s">
        <v>313</v>
      </c>
      <c r="D890" s="3" t="s">
        <v>131</v>
      </c>
      <c r="E890" s="3" t="s">
        <v>119</v>
      </c>
      <c r="F890" s="22">
        <v>16396</v>
      </c>
      <c r="G890" s="3">
        <v>218</v>
      </c>
    </row>
    <row r="891" spans="2:7" x14ac:dyDescent="0.35">
      <c r="B891" s="3">
        <v>2008</v>
      </c>
      <c r="C891" s="3" t="s">
        <v>322</v>
      </c>
      <c r="D891" s="3" t="s">
        <v>131</v>
      </c>
      <c r="E891" s="3" t="s">
        <v>121</v>
      </c>
      <c r="F891" s="22">
        <v>33883</v>
      </c>
      <c r="G891" s="3">
        <v>708</v>
      </c>
    </row>
    <row r="892" spans="2:7" x14ac:dyDescent="0.35">
      <c r="B892" s="3">
        <v>2008</v>
      </c>
      <c r="C892" s="3" t="s">
        <v>313</v>
      </c>
      <c r="D892" s="3" t="s">
        <v>131</v>
      </c>
      <c r="E892" s="3" t="s">
        <v>132</v>
      </c>
      <c r="F892" s="22">
        <v>1735</v>
      </c>
      <c r="G892" s="3">
        <v>9</v>
      </c>
    </row>
    <row r="893" spans="2:7" x14ac:dyDescent="0.35">
      <c r="B893" s="3">
        <v>2008</v>
      </c>
      <c r="C893" s="3" t="s">
        <v>313</v>
      </c>
      <c r="D893" s="3" t="s">
        <v>131</v>
      </c>
      <c r="E893" s="3" t="s">
        <v>511</v>
      </c>
      <c r="F893" s="22">
        <v>1158</v>
      </c>
      <c r="G893" s="3">
        <v>8</v>
      </c>
    </row>
    <row r="894" spans="2:7" x14ac:dyDescent="0.35">
      <c r="B894" s="3">
        <v>2008</v>
      </c>
      <c r="C894" s="3" t="s">
        <v>322</v>
      </c>
      <c r="D894" s="3" t="s">
        <v>131</v>
      </c>
      <c r="E894" s="3" t="s">
        <v>179</v>
      </c>
      <c r="F894" s="22">
        <v>12600</v>
      </c>
      <c r="G894" s="3">
        <v>14</v>
      </c>
    </row>
    <row r="895" spans="2:7" x14ac:dyDescent="0.35">
      <c r="B895" s="3"/>
      <c r="C895" s="3"/>
      <c r="D895" s="3"/>
      <c r="E895" s="3"/>
      <c r="F895" s="22"/>
      <c r="G895" s="3"/>
    </row>
    <row r="896" spans="2:7" x14ac:dyDescent="0.35">
      <c r="B896" s="3">
        <v>2008</v>
      </c>
      <c r="C896" s="3" t="s">
        <v>313</v>
      </c>
      <c r="D896" s="3" t="s">
        <v>132</v>
      </c>
      <c r="E896" s="3" t="s">
        <v>314</v>
      </c>
      <c r="F896" s="22">
        <v>109164</v>
      </c>
      <c r="G896" s="26">
        <v>2404</v>
      </c>
    </row>
    <row r="897" spans="2:7" x14ac:dyDescent="0.35">
      <c r="B897" s="3">
        <v>2008</v>
      </c>
      <c r="C897" s="3" t="s">
        <v>322</v>
      </c>
      <c r="D897" s="3" t="s">
        <v>132</v>
      </c>
      <c r="E897" s="3" t="s">
        <v>314</v>
      </c>
      <c r="F897" s="22">
        <v>189401</v>
      </c>
      <c r="G897" s="26">
        <v>6373</v>
      </c>
    </row>
    <row r="898" spans="2:7" x14ac:dyDescent="0.35">
      <c r="B898" s="3">
        <v>2008</v>
      </c>
      <c r="C898" s="3" t="s">
        <v>313</v>
      </c>
      <c r="D898" s="3" t="s">
        <v>132</v>
      </c>
      <c r="E898" s="3" t="s">
        <v>30</v>
      </c>
      <c r="F898" s="22">
        <v>2231</v>
      </c>
      <c r="G898" s="3">
        <v>44</v>
      </c>
    </row>
    <row r="899" spans="2:7" x14ac:dyDescent="0.35">
      <c r="B899" s="3">
        <v>2008</v>
      </c>
      <c r="C899" s="3" t="s">
        <v>322</v>
      </c>
      <c r="D899" s="3" t="s">
        <v>132</v>
      </c>
      <c r="E899" s="3" t="s">
        <v>30</v>
      </c>
      <c r="F899" s="22">
        <v>618</v>
      </c>
      <c r="G899" s="3">
        <v>11</v>
      </c>
    </row>
    <row r="900" spans="2:7" x14ac:dyDescent="0.35">
      <c r="B900" s="3">
        <v>2008</v>
      </c>
      <c r="C900" s="3" t="s">
        <v>322</v>
      </c>
      <c r="D900" s="3" t="s">
        <v>132</v>
      </c>
      <c r="E900" s="3" t="s">
        <v>120</v>
      </c>
      <c r="F900" s="22">
        <v>2570</v>
      </c>
      <c r="G900" s="3">
        <v>8</v>
      </c>
    </row>
    <row r="901" spans="2:7" x14ac:dyDescent="0.35">
      <c r="B901" s="3">
        <v>2008</v>
      </c>
      <c r="C901" s="3" t="s">
        <v>322</v>
      </c>
      <c r="D901" s="3" t="s">
        <v>132</v>
      </c>
      <c r="E901" s="3" t="s">
        <v>56</v>
      </c>
      <c r="F901" s="22">
        <v>1331</v>
      </c>
      <c r="G901" s="3">
        <v>5</v>
      </c>
    </row>
    <row r="902" spans="2:7" x14ac:dyDescent="0.35">
      <c r="B902" s="3">
        <v>2008</v>
      </c>
      <c r="C902" s="3" t="s">
        <v>313</v>
      </c>
      <c r="D902" s="3" t="s">
        <v>132</v>
      </c>
      <c r="E902" s="3" t="s">
        <v>59</v>
      </c>
      <c r="F902" s="22">
        <v>51683</v>
      </c>
      <c r="G902" s="3">
        <v>975</v>
      </c>
    </row>
    <row r="903" spans="2:7" x14ac:dyDescent="0.35">
      <c r="B903" s="3">
        <v>2008</v>
      </c>
      <c r="C903" s="3" t="s">
        <v>322</v>
      </c>
      <c r="D903" s="3" t="s">
        <v>132</v>
      </c>
      <c r="E903" s="3" t="s">
        <v>59</v>
      </c>
      <c r="F903" s="22">
        <v>5235</v>
      </c>
      <c r="G903" s="3">
        <v>54</v>
      </c>
    </row>
    <row r="904" spans="2:7" x14ac:dyDescent="0.35">
      <c r="B904" s="3">
        <v>2008</v>
      </c>
      <c r="C904" s="3" t="s">
        <v>313</v>
      </c>
      <c r="D904" s="3" t="s">
        <v>132</v>
      </c>
      <c r="E904" s="3" t="s">
        <v>70</v>
      </c>
      <c r="F904" s="22">
        <v>91</v>
      </c>
      <c r="G904" s="3">
        <v>4</v>
      </c>
    </row>
    <row r="905" spans="2:7" x14ac:dyDescent="0.35">
      <c r="B905" s="3">
        <v>2008</v>
      </c>
      <c r="C905" s="3" t="s">
        <v>322</v>
      </c>
      <c r="D905" s="3" t="s">
        <v>132</v>
      </c>
      <c r="E905" s="3" t="s">
        <v>70</v>
      </c>
      <c r="F905" s="22">
        <v>2009</v>
      </c>
      <c r="G905" s="3">
        <v>103</v>
      </c>
    </row>
    <row r="906" spans="2:7" x14ac:dyDescent="0.35">
      <c r="B906" s="3">
        <v>2008</v>
      </c>
      <c r="C906" s="3" t="s">
        <v>322</v>
      </c>
      <c r="D906" s="3" t="s">
        <v>132</v>
      </c>
      <c r="E906" s="3" t="s">
        <v>74</v>
      </c>
      <c r="F906" s="22">
        <v>40477</v>
      </c>
      <c r="G906" s="3">
        <v>11</v>
      </c>
    </row>
    <row r="907" spans="2:7" x14ac:dyDescent="0.35">
      <c r="B907" s="3">
        <v>2008</v>
      </c>
      <c r="C907" s="3" t="s">
        <v>313</v>
      </c>
      <c r="D907" s="3" t="s">
        <v>132</v>
      </c>
      <c r="E907" s="3" t="s">
        <v>510</v>
      </c>
      <c r="F907" s="22">
        <v>1470</v>
      </c>
      <c r="G907" s="3">
        <v>12</v>
      </c>
    </row>
    <row r="908" spans="2:7" x14ac:dyDescent="0.35">
      <c r="B908" s="3">
        <v>2008</v>
      </c>
      <c r="C908" s="3" t="s">
        <v>322</v>
      </c>
      <c r="D908" s="3" t="s">
        <v>132</v>
      </c>
      <c r="E908" s="3" t="s">
        <v>510</v>
      </c>
      <c r="F908" s="22">
        <v>7658</v>
      </c>
      <c r="G908" s="3">
        <v>42</v>
      </c>
    </row>
    <row r="909" spans="2:7" x14ac:dyDescent="0.35">
      <c r="B909" s="3">
        <v>2008</v>
      </c>
      <c r="C909" s="3" t="s">
        <v>313</v>
      </c>
      <c r="D909" s="3" t="s">
        <v>132</v>
      </c>
      <c r="E909" s="3" t="s">
        <v>93</v>
      </c>
      <c r="F909" s="22">
        <v>21392</v>
      </c>
      <c r="G909" s="3">
        <v>497</v>
      </c>
    </row>
    <row r="910" spans="2:7" x14ac:dyDescent="0.35">
      <c r="B910" s="3">
        <v>2008</v>
      </c>
      <c r="C910" s="3" t="s">
        <v>322</v>
      </c>
      <c r="D910" s="3" t="s">
        <v>132</v>
      </c>
      <c r="E910" s="3" t="s">
        <v>93</v>
      </c>
      <c r="F910" s="22">
        <v>1508</v>
      </c>
      <c r="G910" s="3">
        <v>3</v>
      </c>
    </row>
    <row r="911" spans="2:7" x14ac:dyDescent="0.35">
      <c r="B911" s="3">
        <v>2008</v>
      </c>
      <c r="C911" s="3" t="s">
        <v>322</v>
      </c>
      <c r="D911" s="3" t="s">
        <v>132</v>
      </c>
      <c r="E911" s="3" t="s">
        <v>104</v>
      </c>
      <c r="F911" s="22">
        <v>70635</v>
      </c>
      <c r="G911" s="26">
        <v>5175</v>
      </c>
    </row>
    <row r="912" spans="2:7" x14ac:dyDescent="0.35">
      <c r="B912" s="3">
        <v>2008</v>
      </c>
      <c r="C912" s="3" t="s">
        <v>322</v>
      </c>
      <c r="D912" s="3" t="s">
        <v>132</v>
      </c>
      <c r="E912" s="3" t="s">
        <v>112</v>
      </c>
      <c r="F912" s="22">
        <v>1558</v>
      </c>
      <c r="G912" s="3">
        <v>5</v>
      </c>
    </row>
    <row r="913" spans="2:7" x14ac:dyDescent="0.35">
      <c r="B913" s="3">
        <v>2008</v>
      </c>
      <c r="C913" s="3" t="s">
        <v>322</v>
      </c>
      <c r="D913" s="3" t="s">
        <v>132</v>
      </c>
      <c r="E913" s="3" t="s">
        <v>122</v>
      </c>
      <c r="F913" s="22">
        <v>539</v>
      </c>
      <c r="G913" s="3">
        <v>3</v>
      </c>
    </row>
    <row r="914" spans="2:7" x14ac:dyDescent="0.35">
      <c r="B914" s="3">
        <v>2008</v>
      </c>
      <c r="C914" s="3" t="s">
        <v>322</v>
      </c>
      <c r="D914" s="3" t="s">
        <v>132</v>
      </c>
      <c r="E914" s="3" t="s">
        <v>123</v>
      </c>
      <c r="F914" s="22">
        <v>31662</v>
      </c>
      <c r="G914" s="3">
        <v>550</v>
      </c>
    </row>
    <row r="915" spans="2:7" x14ac:dyDescent="0.35">
      <c r="B915" s="3">
        <v>2008</v>
      </c>
      <c r="C915" s="3" t="s">
        <v>322</v>
      </c>
      <c r="D915" s="3" t="s">
        <v>132</v>
      </c>
      <c r="E915" s="3" t="s">
        <v>125</v>
      </c>
      <c r="F915" s="22">
        <v>23601</v>
      </c>
      <c r="G915" s="3">
        <v>403</v>
      </c>
    </row>
    <row r="916" spans="2:7" x14ac:dyDescent="0.35">
      <c r="B916" s="3">
        <v>2008</v>
      </c>
      <c r="C916" s="3" t="s">
        <v>313</v>
      </c>
      <c r="D916" s="3" t="s">
        <v>132</v>
      </c>
      <c r="E916" s="3" t="s">
        <v>132</v>
      </c>
      <c r="F916" s="22">
        <v>12279</v>
      </c>
      <c r="G916" s="3">
        <v>23</v>
      </c>
    </row>
    <row r="917" spans="2:7" x14ac:dyDescent="0.35">
      <c r="B917" s="3">
        <v>2008</v>
      </c>
      <c r="C917" s="3" t="s">
        <v>313</v>
      </c>
      <c r="D917" s="3" t="s">
        <v>132</v>
      </c>
      <c r="E917" s="3" t="s">
        <v>511</v>
      </c>
      <c r="F917" s="22">
        <v>20018</v>
      </c>
      <c r="G917" s="3">
        <v>849</v>
      </c>
    </row>
    <row r="918" spans="2:7" x14ac:dyDescent="0.35">
      <c r="B918" s="3"/>
      <c r="C918" s="3"/>
      <c r="D918" s="3"/>
      <c r="E918" s="3"/>
      <c r="F918" s="22"/>
      <c r="G918" s="3"/>
    </row>
    <row r="919" spans="2:7" x14ac:dyDescent="0.35">
      <c r="B919" s="3">
        <v>2008</v>
      </c>
      <c r="C919" s="3" t="s">
        <v>313</v>
      </c>
      <c r="D919" s="3" t="s">
        <v>511</v>
      </c>
      <c r="E919" s="3" t="s">
        <v>314</v>
      </c>
      <c r="F919" s="22">
        <v>1826328</v>
      </c>
      <c r="G919" s="26">
        <v>154995</v>
      </c>
    </row>
    <row r="920" spans="2:7" x14ac:dyDescent="0.35">
      <c r="B920" s="3">
        <v>2008</v>
      </c>
      <c r="C920" s="3" t="s">
        <v>322</v>
      </c>
      <c r="D920" s="3" t="s">
        <v>511</v>
      </c>
      <c r="E920" s="3" t="s">
        <v>314</v>
      </c>
      <c r="F920" s="22">
        <v>10101743</v>
      </c>
      <c r="G920" s="26">
        <v>733175</v>
      </c>
    </row>
    <row r="921" spans="2:7" x14ac:dyDescent="0.35">
      <c r="B921" s="3">
        <v>2008</v>
      </c>
      <c r="C921" s="3" t="s">
        <v>322</v>
      </c>
      <c r="D921" s="3" t="s">
        <v>511</v>
      </c>
      <c r="E921" s="3" t="s">
        <v>26</v>
      </c>
      <c r="F921" s="22">
        <v>167000</v>
      </c>
      <c r="G921" s="26">
        <v>10345</v>
      </c>
    </row>
    <row r="922" spans="2:7" x14ac:dyDescent="0.35">
      <c r="B922" s="3">
        <v>2008</v>
      </c>
      <c r="C922" s="3" t="s">
        <v>313</v>
      </c>
      <c r="D922" s="3" t="s">
        <v>511</v>
      </c>
      <c r="E922" s="3" t="s">
        <v>24</v>
      </c>
      <c r="F922" s="22">
        <v>7134</v>
      </c>
      <c r="G922" s="3">
        <v>2</v>
      </c>
    </row>
    <row r="923" spans="2:7" x14ac:dyDescent="0.35">
      <c r="B923" s="3">
        <v>2008</v>
      </c>
      <c r="C923" s="3" t="s">
        <v>322</v>
      </c>
      <c r="D923" s="3" t="s">
        <v>511</v>
      </c>
      <c r="E923" s="3" t="s">
        <v>34</v>
      </c>
      <c r="F923" s="22">
        <v>62500</v>
      </c>
      <c r="G923" s="26">
        <v>3719</v>
      </c>
    </row>
    <row r="924" spans="2:7" x14ac:dyDescent="0.35">
      <c r="B924" s="3">
        <v>2008</v>
      </c>
      <c r="C924" s="3" t="s">
        <v>313</v>
      </c>
      <c r="D924" s="3" t="s">
        <v>511</v>
      </c>
      <c r="E924" s="3" t="s">
        <v>40</v>
      </c>
      <c r="F924" s="22">
        <v>34527</v>
      </c>
      <c r="G924" s="26">
        <v>4326</v>
      </c>
    </row>
    <row r="925" spans="2:7" x14ac:dyDescent="0.35">
      <c r="B925" s="3">
        <v>2008</v>
      </c>
      <c r="C925" s="3" t="s">
        <v>322</v>
      </c>
      <c r="D925" s="3" t="s">
        <v>511</v>
      </c>
      <c r="E925" s="3" t="s">
        <v>40</v>
      </c>
      <c r="F925" s="22">
        <v>69208</v>
      </c>
      <c r="G925" s="26">
        <v>6959</v>
      </c>
    </row>
    <row r="926" spans="2:7" x14ac:dyDescent="0.35">
      <c r="B926" s="3">
        <v>2008</v>
      </c>
      <c r="C926" s="3" t="s">
        <v>313</v>
      </c>
      <c r="D926" s="3" t="s">
        <v>511</v>
      </c>
      <c r="E926" s="3" t="s">
        <v>158</v>
      </c>
      <c r="F926" s="22">
        <v>4260</v>
      </c>
      <c r="G926" s="3">
        <v>15</v>
      </c>
    </row>
    <row r="927" spans="2:7" x14ac:dyDescent="0.35">
      <c r="B927" s="3">
        <v>2008</v>
      </c>
      <c r="C927" s="3" t="s">
        <v>313</v>
      </c>
      <c r="D927" s="3" t="s">
        <v>511</v>
      </c>
      <c r="E927" s="3" t="s">
        <v>59</v>
      </c>
      <c r="F927" s="22">
        <v>1156416</v>
      </c>
      <c r="G927" s="26">
        <v>14233</v>
      </c>
    </row>
    <row r="928" spans="2:7" x14ac:dyDescent="0.35">
      <c r="B928" s="3">
        <v>2008</v>
      </c>
      <c r="C928" s="3" t="s">
        <v>322</v>
      </c>
      <c r="D928" s="3" t="s">
        <v>511</v>
      </c>
      <c r="E928" s="3" t="s">
        <v>63</v>
      </c>
      <c r="F928" s="22">
        <v>151200</v>
      </c>
      <c r="G928" s="26">
        <v>8567</v>
      </c>
    </row>
    <row r="929" spans="2:7" x14ac:dyDescent="0.35">
      <c r="B929" s="3">
        <v>2008</v>
      </c>
      <c r="C929" s="3" t="s">
        <v>322</v>
      </c>
      <c r="D929" s="3" t="s">
        <v>511</v>
      </c>
      <c r="E929" s="3" t="s">
        <v>512</v>
      </c>
      <c r="F929" s="22">
        <v>55000</v>
      </c>
      <c r="G929" s="26">
        <v>2903</v>
      </c>
    </row>
    <row r="930" spans="2:7" x14ac:dyDescent="0.35">
      <c r="B930" s="3">
        <v>2008</v>
      </c>
      <c r="C930" s="3" t="s">
        <v>322</v>
      </c>
      <c r="D930" s="3" t="s">
        <v>511</v>
      </c>
      <c r="E930" s="3" t="s">
        <v>72</v>
      </c>
      <c r="F930" s="22">
        <v>18000</v>
      </c>
      <c r="G930" s="3">
        <v>862</v>
      </c>
    </row>
    <row r="931" spans="2:7" x14ac:dyDescent="0.35">
      <c r="B931" s="3">
        <v>2008</v>
      </c>
      <c r="C931" s="3" t="s">
        <v>322</v>
      </c>
      <c r="D931" s="3" t="s">
        <v>511</v>
      </c>
      <c r="E931" s="3" t="s">
        <v>510</v>
      </c>
      <c r="F931" s="22">
        <v>15860</v>
      </c>
      <c r="G931" s="3">
        <v>499</v>
      </c>
    </row>
    <row r="932" spans="2:7" x14ac:dyDescent="0.35">
      <c r="B932" s="3">
        <v>2008</v>
      </c>
      <c r="C932" s="3" t="s">
        <v>322</v>
      </c>
      <c r="D932" s="3" t="s">
        <v>511</v>
      </c>
      <c r="E932" s="3" t="s">
        <v>88</v>
      </c>
      <c r="F932" s="22">
        <v>3975</v>
      </c>
      <c r="G932" s="3">
        <v>48</v>
      </c>
    </row>
    <row r="933" spans="2:7" x14ac:dyDescent="0.35">
      <c r="B933" s="3">
        <v>2008</v>
      </c>
      <c r="C933" s="3" t="s">
        <v>313</v>
      </c>
      <c r="D933" s="3" t="s">
        <v>511</v>
      </c>
      <c r="E933" s="3" t="s">
        <v>93</v>
      </c>
      <c r="F933" s="22">
        <v>5343</v>
      </c>
      <c r="G933" s="3">
        <v>150</v>
      </c>
    </row>
    <row r="934" spans="2:7" x14ac:dyDescent="0.35">
      <c r="B934" s="3">
        <v>2008</v>
      </c>
      <c r="C934" s="3" t="s">
        <v>322</v>
      </c>
      <c r="D934" s="3" t="s">
        <v>511</v>
      </c>
      <c r="E934" s="3" t="s">
        <v>93</v>
      </c>
      <c r="F934" s="22">
        <v>6955000</v>
      </c>
      <c r="G934" s="26">
        <v>534685</v>
      </c>
    </row>
    <row r="935" spans="2:7" x14ac:dyDescent="0.35">
      <c r="B935" s="3">
        <v>2008</v>
      </c>
      <c r="C935" s="3" t="s">
        <v>313</v>
      </c>
      <c r="D935" s="3" t="s">
        <v>511</v>
      </c>
      <c r="E935" s="3" t="s">
        <v>106</v>
      </c>
      <c r="F935" s="22">
        <v>602364</v>
      </c>
      <c r="G935" s="26">
        <v>136142</v>
      </c>
    </row>
    <row r="936" spans="2:7" x14ac:dyDescent="0.35">
      <c r="B936" s="3">
        <v>2008</v>
      </c>
      <c r="C936" s="3" t="s">
        <v>322</v>
      </c>
      <c r="D936" s="3" t="s">
        <v>511</v>
      </c>
      <c r="E936" s="3" t="s">
        <v>106</v>
      </c>
      <c r="F936" s="22">
        <v>227100</v>
      </c>
      <c r="G936" s="26">
        <v>13451</v>
      </c>
    </row>
    <row r="937" spans="2:7" x14ac:dyDescent="0.35">
      <c r="B937" s="3">
        <v>2008</v>
      </c>
      <c r="C937" s="3" t="s">
        <v>313</v>
      </c>
      <c r="D937" s="3" t="s">
        <v>511</v>
      </c>
      <c r="E937" s="3" t="s">
        <v>68</v>
      </c>
      <c r="F937" s="22">
        <v>2520</v>
      </c>
      <c r="G937" s="3">
        <v>50</v>
      </c>
    </row>
    <row r="938" spans="2:7" x14ac:dyDescent="0.35">
      <c r="B938" s="3">
        <v>2008</v>
      </c>
      <c r="C938" s="3" t="s">
        <v>322</v>
      </c>
      <c r="D938" s="3" t="s">
        <v>511</v>
      </c>
      <c r="E938" s="3" t="s">
        <v>68</v>
      </c>
      <c r="F938" s="22">
        <v>488000</v>
      </c>
      <c r="G938" s="26">
        <v>25870</v>
      </c>
    </row>
    <row r="939" spans="2:7" x14ac:dyDescent="0.35">
      <c r="B939" s="3">
        <v>2008</v>
      </c>
      <c r="C939" s="3" t="s">
        <v>322</v>
      </c>
      <c r="D939" s="3" t="s">
        <v>511</v>
      </c>
      <c r="E939" s="3" t="s">
        <v>115</v>
      </c>
      <c r="F939" s="22">
        <v>77400</v>
      </c>
      <c r="G939" s="26">
        <v>4140</v>
      </c>
    </row>
    <row r="940" spans="2:7" x14ac:dyDescent="0.35">
      <c r="B940" s="3">
        <v>2008</v>
      </c>
      <c r="C940" s="3" t="s">
        <v>322</v>
      </c>
      <c r="D940" s="3" t="s">
        <v>511</v>
      </c>
      <c r="E940" s="3" t="s">
        <v>135</v>
      </c>
      <c r="F940" s="22">
        <v>1811500</v>
      </c>
      <c r="G940" s="26">
        <v>121127</v>
      </c>
    </row>
    <row r="941" spans="2:7" x14ac:dyDescent="0.35">
      <c r="B941" s="3">
        <v>2008</v>
      </c>
      <c r="C941" s="3" t="s">
        <v>313</v>
      </c>
      <c r="D941" s="3" t="s">
        <v>511</v>
      </c>
      <c r="E941" s="3" t="s">
        <v>132</v>
      </c>
      <c r="F941" s="22">
        <v>13764</v>
      </c>
      <c r="G941" s="3">
        <v>77</v>
      </c>
    </row>
    <row r="942" spans="2:7" x14ac:dyDescent="0.35">
      <c r="B942" s="3"/>
      <c r="C942" s="3"/>
      <c r="D942" s="3"/>
      <c r="E942" s="3"/>
      <c r="F942" s="22"/>
      <c r="G942" s="3"/>
    </row>
    <row r="943" spans="2:7" x14ac:dyDescent="0.35">
      <c r="B943" s="3">
        <v>2008</v>
      </c>
      <c r="C943" s="3" t="s">
        <v>313</v>
      </c>
      <c r="D943" s="3" t="s">
        <v>133</v>
      </c>
      <c r="E943" s="3" t="s">
        <v>314</v>
      </c>
      <c r="F943" s="22">
        <v>129823</v>
      </c>
      <c r="G943" s="26">
        <v>5405</v>
      </c>
    </row>
    <row r="944" spans="2:7" x14ac:dyDescent="0.35">
      <c r="B944" s="3">
        <v>2008</v>
      </c>
      <c r="C944" s="3" t="s">
        <v>313</v>
      </c>
      <c r="D944" s="3" t="s">
        <v>133</v>
      </c>
      <c r="E944" s="3" t="s">
        <v>23</v>
      </c>
      <c r="F944" s="22">
        <v>77</v>
      </c>
      <c r="G944" s="3">
        <v>1</v>
      </c>
    </row>
    <row r="945" spans="2:7" x14ac:dyDescent="0.35">
      <c r="B945" s="3">
        <v>2008</v>
      </c>
      <c r="C945" s="3" t="s">
        <v>313</v>
      </c>
      <c r="D945" s="3" t="s">
        <v>133</v>
      </c>
      <c r="E945" s="3" t="s">
        <v>158</v>
      </c>
      <c r="F945" s="22">
        <v>205</v>
      </c>
      <c r="G945" s="3">
        <v>1</v>
      </c>
    </row>
    <row r="946" spans="2:7" x14ac:dyDescent="0.35">
      <c r="B946" s="3">
        <v>2008</v>
      </c>
      <c r="C946" s="3" t="s">
        <v>313</v>
      </c>
      <c r="D946" s="3" t="s">
        <v>133</v>
      </c>
      <c r="E946" s="3" t="s">
        <v>323</v>
      </c>
      <c r="F946" s="22">
        <v>127691</v>
      </c>
      <c r="G946" s="26">
        <v>5175</v>
      </c>
    </row>
    <row r="947" spans="2:7" x14ac:dyDescent="0.35">
      <c r="B947" s="3">
        <v>2008</v>
      </c>
      <c r="C947" s="3" t="s">
        <v>313</v>
      </c>
      <c r="D947" s="3" t="s">
        <v>133</v>
      </c>
      <c r="E947" s="3" t="s">
        <v>88</v>
      </c>
      <c r="F947" s="22">
        <v>1850</v>
      </c>
      <c r="G947" s="3">
        <v>229</v>
      </c>
    </row>
    <row r="948" spans="2:7" x14ac:dyDescent="0.35">
      <c r="B948" s="3"/>
      <c r="C948" s="3"/>
      <c r="D948" s="3"/>
      <c r="E948" s="3"/>
      <c r="F948" s="22"/>
      <c r="G948" s="3"/>
    </row>
    <row r="949" spans="2:7" x14ac:dyDescent="0.35">
      <c r="B949" s="3">
        <v>2008</v>
      </c>
      <c r="C949" s="3" t="s">
        <v>313</v>
      </c>
      <c r="D949" s="3" t="s">
        <v>204</v>
      </c>
      <c r="E949" s="3" t="s">
        <v>314</v>
      </c>
      <c r="F949" s="22">
        <v>1631</v>
      </c>
      <c r="G949" s="3">
        <v>11</v>
      </c>
    </row>
    <row r="950" spans="2:7" x14ac:dyDescent="0.35">
      <c r="B950" s="3">
        <v>2008</v>
      </c>
      <c r="C950" s="3" t="s">
        <v>313</v>
      </c>
      <c r="D950" s="3" t="s">
        <v>204</v>
      </c>
      <c r="E950" s="3" t="s">
        <v>93</v>
      </c>
      <c r="F950" s="22">
        <v>765</v>
      </c>
      <c r="G950" s="3">
        <v>5</v>
      </c>
    </row>
    <row r="951" spans="2:7" x14ac:dyDescent="0.35">
      <c r="B951" s="3">
        <v>2008</v>
      </c>
      <c r="C951" s="3" t="s">
        <v>313</v>
      </c>
      <c r="D951" s="3" t="s">
        <v>204</v>
      </c>
      <c r="E951" s="3" t="s">
        <v>104</v>
      </c>
      <c r="F951" s="22">
        <v>40</v>
      </c>
      <c r="G951" s="3">
        <v>1</v>
      </c>
    </row>
    <row r="952" spans="2:7" x14ac:dyDescent="0.35">
      <c r="B952" s="3">
        <v>2008</v>
      </c>
      <c r="C952" s="3" t="s">
        <v>313</v>
      </c>
      <c r="D952" s="3" t="s">
        <v>204</v>
      </c>
      <c r="E952" s="3" t="s">
        <v>511</v>
      </c>
      <c r="F952" s="22">
        <v>826</v>
      </c>
      <c r="G952" s="3">
        <v>5</v>
      </c>
    </row>
    <row r="953" spans="2:7" x14ac:dyDescent="0.35">
      <c r="B953" s="3"/>
      <c r="C953" s="3"/>
      <c r="D953" s="3"/>
      <c r="E953" s="3"/>
      <c r="F953" s="22"/>
      <c r="G953" s="3"/>
    </row>
    <row r="954" spans="2:7" x14ac:dyDescent="0.35">
      <c r="B954" s="3">
        <v>2008</v>
      </c>
      <c r="C954" s="3" t="s">
        <v>313</v>
      </c>
      <c r="D954" s="3" t="s">
        <v>135</v>
      </c>
      <c r="E954" s="3" t="s">
        <v>314</v>
      </c>
      <c r="F954" s="22">
        <v>353401</v>
      </c>
      <c r="G954" s="3">
        <v>0</v>
      </c>
    </row>
    <row r="955" spans="2:7" x14ac:dyDescent="0.35">
      <c r="B955" s="3">
        <v>2008</v>
      </c>
      <c r="C955" s="3" t="s">
        <v>313</v>
      </c>
      <c r="D955" s="3" t="s">
        <v>135</v>
      </c>
      <c r="E955" s="3" t="s">
        <v>158</v>
      </c>
      <c r="F955" s="22">
        <v>31108</v>
      </c>
      <c r="G955" s="3">
        <v>0</v>
      </c>
    </row>
    <row r="956" spans="2:7" x14ac:dyDescent="0.35">
      <c r="B956" s="3">
        <v>2008</v>
      </c>
      <c r="C956" s="3" t="s">
        <v>313</v>
      </c>
      <c r="D956" s="3" t="s">
        <v>135</v>
      </c>
      <c r="E956" s="3" t="s">
        <v>74</v>
      </c>
      <c r="F956" s="22">
        <v>41793</v>
      </c>
      <c r="G956" s="3">
        <v>0</v>
      </c>
    </row>
    <row r="957" spans="2:7" x14ac:dyDescent="0.35">
      <c r="B957" s="3">
        <v>2008</v>
      </c>
      <c r="C957" s="3" t="s">
        <v>313</v>
      </c>
      <c r="D957" s="3" t="s">
        <v>135</v>
      </c>
      <c r="E957" s="3" t="s">
        <v>511</v>
      </c>
      <c r="F957" s="22">
        <v>170500</v>
      </c>
      <c r="G957" s="3">
        <v>0</v>
      </c>
    </row>
    <row r="958" spans="2:7" x14ac:dyDescent="0.35">
      <c r="B958" s="3">
        <v>2008</v>
      </c>
      <c r="C958" s="3" t="s">
        <v>313</v>
      </c>
      <c r="D958" s="3" t="s">
        <v>135</v>
      </c>
      <c r="E958" s="3" t="s">
        <v>329</v>
      </c>
      <c r="F958" s="22">
        <v>110000</v>
      </c>
      <c r="G958" s="3">
        <v>0</v>
      </c>
    </row>
    <row r="959" spans="2:7" x14ac:dyDescent="0.35">
      <c r="B959" s="3"/>
      <c r="C959" s="3"/>
      <c r="D959" s="3"/>
      <c r="E959" s="3"/>
      <c r="F959" s="22"/>
      <c r="G959" s="3"/>
    </row>
    <row r="960" spans="2:7" x14ac:dyDescent="0.35">
      <c r="B960" s="3">
        <v>2008</v>
      </c>
      <c r="C960" s="3" t="s">
        <v>313</v>
      </c>
      <c r="D960" s="3" t="s">
        <v>179</v>
      </c>
      <c r="E960" s="3" t="s">
        <v>314</v>
      </c>
      <c r="F960" s="22">
        <v>767</v>
      </c>
      <c r="G960" s="3">
        <v>3</v>
      </c>
    </row>
    <row r="961" spans="2:7" x14ac:dyDescent="0.35">
      <c r="B961" s="3">
        <v>2008</v>
      </c>
      <c r="C961" s="3" t="s">
        <v>313</v>
      </c>
      <c r="D961" s="3" t="s">
        <v>179</v>
      </c>
      <c r="E961" s="3" t="s">
        <v>123</v>
      </c>
      <c r="F961" s="22">
        <v>767</v>
      </c>
      <c r="G961" s="3">
        <v>3</v>
      </c>
    </row>
    <row r="962" spans="2:7" x14ac:dyDescent="0.35">
      <c r="B962" s="3"/>
      <c r="C962" s="3"/>
      <c r="D962" s="3"/>
      <c r="E962" s="3"/>
      <c r="F962" s="22"/>
      <c r="G962" s="3"/>
    </row>
    <row r="963" spans="2:7" x14ac:dyDescent="0.35">
      <c r="B963" s="3">
        <v>2008</v>
      </c>
      <c r="C963" s="3" t="s">
        <v>313</v>
      </c>
      <c r="D963" s="3" t="s">
        <v>137</v>
      </c>
      <c r="E963" s="3" t="s">
        <v>314</v>
      </c>
      <c r="F963" s="22">
        <v>113960</v>
      </c>
      <c r="G963" s="26">
        <v>6144</v>
      </c>
    </row>
    <row r="964" spans="2:7" x14ac:dyDescent="0.35">
      <c r="B964" s="3">
        <v>2008</v>
      </c>
      <c r="C964" s="3" t="s">
        <v>313</v>
      </c>
      <c r="D964" s="3" t="s">
        <v>137</v>
      </c>
      <c r="E964" s="3" t="s">
        <v>118</v>
      </c>
      <c r="F964" s="22">
        <v>27635</v>
      </c>
      <c r="G964" s="3">
        <v>680</v>
      </c>
    </row>
    <row r="965" spans="2:7" x14ac:dyDescent="0.35">
      <c r="B965" s="3">
        <v>2008</v>
      </c>
      <c r="C965" s="3" t="s">
        <v>313</v>
      </c>
      <c r="D965" s="3" t="s">
        <v>137</v>
      </c>
      <c r="E965" s="3" t="s">
        <v>132</v>
      </c>
      <c r="F965" s="22">
        <v>86325</v>
      </c>
      <c r="G965" s="26">
        <v>5464</v>
      </c>
    </row>
    <row r="966" spans="2:7" x14ac:dyDescent="0.35">
      <c r="B966" s="3"/>
      <c r="C966" s="3"/>
      <c r="D966" s="3"/>
      <c r="E966" s="3"/>
      <c r="F966" s="3"/>
      <c r="G966" s="3"/>
    </row>
  </sheetData>
  <sortState xmlns:xlrd2="http://schemas.microsoft.com/office/spreadsheetml/2017/richdata2" ref="B7:H856">
    <sortCondition ref="D7:D856"/>
  </sortState>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39"/>
  <sheetViews>
    <sheetView zoomScale="90" zoomScaleNormal="90" workbookViewId="0">
      <selection activeCell="L2" sqref="L2"/>
    </sheetView>
  </sheetViews>
  <sheetFormatPr defaultRowHeight="14.5" x14ac:dyDescent="0.35"/>
  <cols>
    <col min="1" max="1" width="2.81640625" customWidth="1"/>
    <col min="2" max="2" width="14.90625" customWidth="1"/>
    <col min="3" max="3" width="10.54296875" customWidth="1"/>
    <col min="4" max="4" width="10.81640625" customWidth="1"/>
    <col min="5" max="5" width="1.81640625" customWidth="1"/>
    <col min="6" max="6" width="10.453125" customWidth="1"/>
    <col min="7" max="7" width="11.08984375" customWidth="1"/>
    <col min="8" max="8" width="1.453125" customWidth="1"/>
    <col min="9" max="10" width="9.90625" customWidth="1"/>
    <col min="11" max="11" width="2" customWidth="1"/>
    <col min="12" max="13" width="9" customWidth="1"/>
    <col min="14" max="14" width="1.81640625" customWidth="1"/>
    <col min="15" max="16" width="9" customWidth="1"/>
    <col min="17" max="17" width="1.6328125" customWidth="1"/>
    <col min="18" max="19" width="9" customWidth="1"/>
    <col min="20" max="20" width="1.81640625" customWidth="1"/>
    <col min="21" max="23" width="8" customWidth="1"/>
    <col min="24" max="24" width="1.6328125" customWidth="1"/>
    <col min="25" max="26" width="10.36328125" customWidth="1"/>
    <col min="27" max="27" width="2.54296875" customWidth="1"/>
    <col min="28" max="28" width="3.6328125" style="8" customWidth="1"/>
    <col min="29" max="29" width="13.54296875" customWidth="1"/>
    <col min="30" max="31" width="13.453125" customWidth="1"/>
    <col min="32" max="33" width="12.6328125" customWidth="1"/>
  </cols>
  <sheetData>
    <row r="1" spans="1:28" x14ac:dyDescent="0.35">
      <c r="A1" s="1"/>
      <c r="B1" s="1"/>
      <c r="C1" s="1"/>
      <c r="D1" s="1"/>
      <c r="E1" s="1"/>
      <c r="F1" s="1"/>
      <c r="G1" s="1"/>
      <c r="H1" s="1"/>
      <c r="I1" s="1"/>
      <c r="J1" s="1"/>
      <c r="K1" s="1"/>
      <c r="L1" s="1"/>
      <c r="M1" s="1"/>
      <c r="N1" s="1"/>
      <c r="O1" s="1"/>
      <c r="P1" s="1"/>
      <c r="Q1" s="1"/>
      <c r="R1" s="1"/>
      <c r="S1" s="1"/>
      <c r="T1" s="1"/>
      <c r="U1" s="1"/>
      <c r="V1" s="1"/>
      <c r="W1" s="1"/>
      <c r="X1" s="1"/>
      <c r="Y1" s="1"/>
      <c r="Z1" s="1"/>
      <c r="AB1" s="1"/>
    </row>
    <row r="2" spans="1:28" ht="18.5" x14ac:dyDescent="0.45">
      <c r="A2" s="1"/>
      <c r="B2" s="2" t="s">
        <v>521</v>
      </c>
      <c r="C2" s="1"/>
      <c r="D2" s="1"/>
      <c r="E2" s="1"/>
      <c r="F2" s="1"/>
      <c r="G2" s="1"/>
      <c r="H2" s="1"/>
      <c r="I2" s="1"/>
      <c r="J2" s="1"/>
      <c r="K2" s="1"/>
      <c r="L2" s="1"/>
      <c r="M2" s="1"/>
      <c r="N2" s="1"/>
      <c r="O2" s="1"/>
      <c r="P2" s="1"/>
      <c r="Q2" s="1"/>
      <c r="R2" s="1"/>
      <c r="S2" s="1"/>
      <c r="T2" s="1"/>
      <c r="U2" s="1"/>
      <c r="V2" s="1"/>
      <c r="W2" s="1"/>
      <c r="X2" s="1"/>
      <c r="Y2" s="1"/>
      <c r="Z2" s="1"/>
      <c r="AB2" s="1"/>
    </row>
    <row r="3" spans="1:28" x14ac:dyDescent="0.35">
      <c r="A3" s="1"/>
      <c r="B3" s="1" t="s">
        <v>522</v>
      </c>
      <c r="C3" s="1"/>
      <c r="D3" s="1"/>
      <c r="E3" s="1"/>
      <c r="F3" s="1"/>
      <c r="G3" s="1"/>
      <c r="H3" s="1"/>
      <c r="I3" s="1"/>
      <c r="J3" s="1"/>
      <c r="K3" s="1"/>
      <c r="L3" s="1"/>
      <c r="M3" s="1"/>
      <c r="N3" s="1"/>
      <c r="O3" s="1"/>
      <c r="P3" s="1"/>
      <c r="Q3" s="1"/>
      <c r="R3" s="1"/>
      <c r="S3" s="1"/>
      <c r="T3" s="1"/>
      <c r="U3" s="1"/>
      <c r="V3" s="1"/>
      <c r="W3" s="1"/>
      <c r="X3" s="1"/>
      <c r="Y3" s="1"/>
      <c r="Z3" s="1"/>
      <c r="AB3" s="1"/>
    </row>
    <row r="4" spans="1:28" x14ac:dyDescent="0.35">
      <c r="A4" s="1"/>
      <c r="B4" s="242" t="s">
        <v>523</v>
      </c>
      <c r="C4" s="1"/>
      <c r="D4" s="1"/>
      <c r="E4" s="1"/>
      <c r="F4" s="1"/>
      <c r="G4" s="1"/>
      <c r="H4" s="1"/>
      <c r="I4" s="1"/>
      <c r="J4" s="1"/>
      <c r="K4" s="1"/>
      <c r="L4" s="1"/>
      <c r="M4" s="1"/>
      <c r="N4" s="1"/>
      <c r="O4" s="1"/>
      <c r="P4" s="1"/>
      <c r="Q4" s="1"/>
      <c r="R4" s="1"/>
      <c r="S4" s="1"/>
      <c r="T4" s="1"/>
      <c r="U4" s="1"/>
      <c r="V4" s="1"/>
      <c r="W4" s="1"/>
      <c r="X4" s="1"/>
      <c r="Y4" s="1"/>
      <c r="Z4" s="1"/>
      <c r="AB4" s="1"/>
    </row>
    <row r="5" spans="1:28" x14ac:dyDescent="0.35">
      <c r="A5" s="1"/>
      <c r="B5" s="1"/>
      <c r="C5" s="1"/>
      <c r="D5" s="1"/>
      <c r="E5" s="1"/>
      <c r="F5" s="1"/>
      <c r="G5" s="1"/>
      <c r="H5" s="1"/>
      <c r="I5" s="1"/>
      <c r="J5" s="1"/>
      <c r="K5" s="1"/>
      <c r="L5" s="1"/>
      <c r="M5" s="1"/>
      <c r="N5" s="1"/>
      <c r="O5" s="1"/>
      <c r="P5" s="1"/>
      <c r="Q5" s="1"/>
      <c r="R5" s="1"/>
      <c r="S5" s="1"/>
      <c r="T5" s="1"/>
      <c r="U5" s="1"/>
      <c r="V5" s="1"/>
      <c r="W5" s="1"/>
      <c r="X5" s="1"/>
      <c r="Y5" s="1"/>
      <c r="Z5" s="1"/>
      <c r="AB5" s="1"/>
    </row>
    <row r="6" spans="1:28" ht="15.5" x14ac:dyDescent="0.35">
      <c r="A6" s="3"/>
      <c r="B6" s="4"/>
      <c r="C6" s="5" t="s">
        <v>524</v>
      </c>
      <c r="D6" s="6"/>
      <c r="E6" s="7"/>
      <c r="F6" s="7"/>
      <c r="G6" s="7"/>
      <c r="H6" s="7"/>
      <c r="I6" s="7"/>
      <c r="J6" s="8"/>
      <c r="K6" s="258"/>
      <c r="L6" s="5" t="s">
        <v>525</v>
      </c>
      <c r="M6" s="6"/>
      <c r="N6" s="7"/>
      <c r="O6" s="7"/>
      <c r="P6" s="7"/>
      <c r="Q6" s="7"/>
      <c r="R6" s="7"/>
      <c r="S6" s="7"/>
      <c r="T6" s="258"/>
      <c r="U6" s="5"/>
      <c r="V6" s="5"/>
      <c r="W6" s="6"/>
      <c r="X6" s="258"/>
      <c r="Y6" s="5" t="s">
        <v>526</v>
      </c>
      <c r="Z6" s="5"/>
      <c r="AB6" s="1"/>
    </row>
    <row r="7" spans="1:28" ht="39.5" x14ac:dyDescent="0.35">
      <c r="A7" s="10"/>
      <c r="B7" s="11"/>
      <c r="C7" s="423" t="s">
        <v>4</v>
      </c>
      <c r="D7" s="423"/>
      <c r="E7" s="12"/>
      <c r="F7" s="423" t="s">
        <v>5</v>
      </c>
      <c r="G7" s="424"/>
      <c r="H7" s="12"/>
      <c r="I7" s="425" t="s">
        <v>6</v>
      </c>
      <c r="J7" s="424"/>
      <c r="K7" s="4"/>
      <c r="L7" s="423" t="s">
        <v>7</v>
      </c>
      <c r="M7" s="424"/>
      <c r="N7" s="12"/>
      <c r="O7" s="423" t="s">
        <v>8</v>
      </c>
      <c r="P7" s="424"/>
      <c r="Q7" s="12"/>
      <c r="R7" s="425" t="s">
        <v>9</v>
      </c>
      <c r="S7" s="424"/>
      <c r="T7" s="4"/>
      <c r="U7" s="15" t="s">
        <v>10</v>
      </c>
      <c r="V7" s="15" t="s">
        <v>11</v>
      </c>
      <c r="W7" s="126" t="s">
        <v>12</v>
      </c>
      <c r="X7" s="4"/>
      <c r="Y7" s="423" t="s">
        <v>527</v>
      </c>
      <c r="Z7" s="423"/>
      <c r="AB7" s="1"/>
    </row>
    <row r="8" spans="1:28" ht="54.4" customHeight="1" x14ac:dyDescent="0.35">
      <c r="A8" s="3"/>
      <c r="B8" s="17" t="s">
        <v>14</v>
      </c>
      <c r="C8" s="18" t="s">
        <v>15</v>
      </c>
      <c r="D8" s="18" t="s">
        <v>16</v>
      </c>
      <c r="E8" s="19"/>
      <c r="F8" s="18" t="s">
        <v>15</v>
      </c>
      <c r="G8" s="18" t="s">
        <v>16</v>
      </c>
      <c r="H8" s="19"/>
      <c r="I8" s="18" t="s">
        <v>15</v>
      </c>
      <c r="J8" s="20" t="s">
        <v>16</v>
      </c>
      <c r="K8" s="258"/>
      <c r="L8" s="18" t="s">
        <v>15</v>
      </c>
      <c r="M8" s="18" t="s">
        <v>16</v>
      </c>
      <c r="N8" s="19"/>
      <c r="O8" s="18" t="s">
        <v>15</v>
      </c>
      <c r="P8" s="18" t="s">
        <v>16</v>
      </c>
      <c r="Q8" s="19"/>
      <c r="R8" s="18" t="s">
        <v>15</v>
      </c>
      <c r="S8" s="20" t="s">
        <v>16</v>
      </c>
      <c r="T8" s="258"/>
      <c r="U8" s="20" t="s">
        <v>17</v>
      </c>
      <c r="V8" s="20" t="s">
        <v>17</v>
      </c>
      <c r="W8" s="20" t="s">
        <v>17</v>
      </c>
      <c r="X8" s="258"/>
      <c r="Y8" s="20" t="s">
        <v>528</v>
      </c>
      <c r="Z8" s="20" t="s">
        <v>529</v>
      </c>
      <c r="AB8" s="1"/>
    </row>
    <row r="9" spans="1:28" x14ac:dyDescent="0.35">
      <c r="B9" s="21" t="s">
        <v>20</v>
      </c>
      <c r="C9" s="22">
        <v>9204</v>
      </c>
      <c r="D9" s="3">
        <v>55</v>
      </c>
      <c r="E9" s="30"/>
      <c r="F9" s="22">
        <v>10278</v>
      </c>
      <c r="G9" s="3">
        <v>97</v>
      </c>
      <c r="H9" s="30"/>
      <c r="I9" s="22">
        <v>7654</v>
      </c>
      <c r="J9" s="3">
        <v>53</v>
      </c>
      <c r="K9" s="150"/>
      <c r="L9" s="22"/>
      <c r="M9" s="26"/>
      <c r="N9" s="30"/>
      <c r="O9" s="22"/>
      <c r="P9" s="26"/>
      <c r="Q9" s="30"/>
      <c r="R9" s="22"/>
      <c r="S9" s="26"/>
      <c r="T9" s="150"/>
      <c r="U9" s="26">
        <f>(D9+G9+J9)/3</f>
        <v>68.333333333333329</v>
      </c>
      <c r="V9" s="26">
        <f>(M9+P9+S9)/3</f>
        <v>0</v>
      </c>
      <c r="W9" s="26">
        <f t="shared" ref="W9:W11" si="0">U9-V9</f>
        <v>68.333333333333329</v>
      </c>
      <c r="X9" s="150"/>
      <c r="Y9" s="22">
        <f>(C9+F9+I9+L9+O9+R9)/3</f>
        <v>9045.3333333333339</v>
      </c>
      <c r="Z9" s="26">
        <f>U9+V9</f>
        <v>68.333333333333329</v>
      </c>
      <c r="AB9" s="1"/>
    </row>
    <row r="10" spans="1:28" x14ac:dyDescent="0.35">
      <c r="B10" s="21" t="s">
        <v>21</v>
      </c>
      <c r="E10" s="30"/>
      <c r="H10" s="30"/>
      <c r="K10" s="150"/>
      <c r="L10" s="22"/>
      <c r="M10" s="26"/>
      <c r="N10" s="30"/>
      <c r="O10" s="22"/>
      <c r="P10" s="26"/>
      <c r="Q10" s="30"/>
      <c r="R10" s="22"/>
      <c r="S10" s="26"/>
      <c r="T10" s="150"/>
      <c r="U10" s="26">
        <f t="shared" ref="U10:U73" si="1">(D10+G10+J10)/3</f>
        <v>0</v>
      </c>
      <c r="V10" s="26">
        <f t="shared" ref="V10:V73" si="2">(M10+P10+S10)/3</f>
        <v>0</v>
      </c>
      <c r="W10" s="26">
        <f t="shared" si="0"/>
        <v>0</v>
      </c>
      <c r="X10" s="150"/>
      <c r="Y10" s="22">
        <f>(C10+F10+I10+L10+O10+R10)/3</f>
        <v>0</v>
      </c>
      <c r="Z10" s="26">
        <f>U10+V10</f>
        <v>0</v>
      </c>
      <c r="AB10" s="1"/>
    </row>
    <row r="11" spans="1:28" x14ac:dyDescent="0.35">
      <c r="B11" s="21" t="s">
        <v>22</v>
      </c>
      <c r="C11" s="22">
        <v>5341</v>
      </c>
      <c r="D11" s="3">
        <v>85</v>
      </c>
      <c r="E11" s="30"/>
      <c r="F11" s="22">
        <v>3988</v>
      </c>
      <c r="G11" s="3">
        <v>211</v>
      </c>
      <c r="H11" s="30"/>
      <c r="I11" s="22">
        <v>256</v>
      </c>
      <c r="J11" s="3">
        <v>12</v>
      </c>
      <c r="K11" s="150"/>
      <c r="L11" s="22"/>
      <c r="M11" s="26"/>
      <c r="N11" s="30"/>
      <c r="O11" s="22"/>
      <c r="P11" s="26"/>
      <c r="Q11" s="30"/>
      <c r="R11" s="22"/>
      <c r="S11" s="26"/>
      <c r="T11" s="150"/>
      <c r="U11" s="26">
        <f t="shared" si="1"/>
        <v>102.66666666666667</v>
      </c>
      <c r="V11" s="26">
        <f t="shared" si="2"/>
        <v>0</v>
      </c>
      <c r="W11" s="26">
        <f t="shared" si="0"/>
        <v>102.66666666666667</v>
      </c>
      <c r="X11" s="150"/>
      <c r="Y11" s="22">
        <f>(C11+F11+I11+L11+O11+R11)/3</f>
        <v>3195</v>
      </c>
      <c r="Z11" s="26">
        <f>U11+V11</f>
        <v>102.66666666666667</v>
      </c>
      <c r="AB11" s="1"/>
    </row>
    <row r="12" spans="1:28" x14ac:dyDescent="0.35">
      <c r="B12" s="21" t="s">
        <v>23</v>
      </c>
      <c r="C12" s="22">
        <v>271894</v>
      </c>
      <c r="D12" s="26">
        <v>2040</v>
      </c>
      <c r="E12" s="30"/>
      <c r="F12" s="22">
        <v>128599</v>
      </c>
      <c r="G12" s="26">
        <v>1043</v>
      </c>
      <c r="H12" s="30"/>
      <c r="I12" s="22">
        <v>260838</v>
      </c>
      <c r="J12" s="26">
        <v>3085</v>
      </c>
      <c r="K12" s="150"/>
      <c r="L12" s="22">
        <v>1541277</v>
      </c>
      <c r="M12" s="26">
        <v>2065</v>
      </c>
      <c r="N12" s="30"/>
      <c r="O12" s="22">
        <v>1685552</v>
      </c>
      <c r="P12" s="26">
        <v>2076</v>
      </c>
      <c r="Q12" s="30"/>
      <c r="R12" s="22">
        <v>1861648</v>
      </c>
      <c r="S12" s="26">
        <v>2233</v>
      </c>
      <c r="T12" s="150"/>
      <c r="U12" s="26">
        <f t="shared" si="1"/>
        <v>2056</v>
      </c>
      <c r="V12" s="26">
        <f t="shared" si="2"/>
        <v>2124.6666666666665</v>
      </c>
      <c r="W12" s="26">
        <f>U12-V12</f>
        <v>-68.666666666666515</v>
      </c>
      <c r="X12" s="150"/>
      <c r="Y12" s="22">
        <f>(C12+F12+I12+L12+O12+R12)/3</f>
        <v>1916602.6666666667</v>
      </c>
      <c r="Z12" s="26">
        <f>U12+V12</f>
        <v>4180.6666666666661</v>
      </c>
      <c r="AB12" s="1"/>
    </row>
    <row r="13" spans="1:28" x14ac:dyDescent="0.35">
      <c r="B13" s="21" t="s">
        <v>24</v>
      </c>
      <c r="C13" s="22">
        <v>75</v>
      </c>
      <c r="D13" s="243">
        <v>15</v>
      </c>
      <c r="E13" s="30"/>
      <c r="F13" s="22">
        <v>320</v>
      </c>
      <c r="G13" s="3">
        <v>1</v>
      </c>
      <c r="H13" s="30"/>
      <c r="I13" s="22">
        <v>506</v>
      </c>
      <c r="J13" s="3">
        <v>1</v>
      </c>
      <c r="K13" s="150"/>
      <c r="L13" s="22"/>
      <c r="M13" s="26"/>
      <c r="N13" s="30"/>
      <c r="O13" s="22"/>
      <c r="P13" s="26"/>
      <c r="Q13" s="30"/>
      <c r="T13" s="150"/>
      <c r="U13" s="26">
        <f t="shared" si="1"/>
        <v>5.666666666666667</v>
      </c>
      <c r="V13" s="26">
        <f t="shared" si="2"/>
        <v>0</v>
      </c>
      <c r="W13" s="26">
        <f t="shared" ref="W13:W76" si="3">U13-V13</f>
        <v>5.666666666666667</v>
      </c>
      <c r="X13" s="150"/>
      <c r="Y13" s="22">
        <f t="shared" ref="Y13:Y76" si="4">(C13+F13+I13+L13+O13+R13)/3</f>
        <v>300.33333333333331</v>
      </c>
      <c r="Z13" s="26">
        <f t="shared" ref="Z13:Z76" si="5">U13+V13</f>
        <v>5.666666666666667</v>
      </c>
      <c r="AB13" s="1"/>
    </row>
    <row r="14" spans="1:28" x14ac:dyDescent="0.35">
      <c r="B14" s="21" t="s">
        <v>25</v>
      </c>
      <c r="E14" s="30"/>
      <c r="H14" s="30"/>
      <c r="K14" s="150"/>
      <c r="L14" s="22"/>
      <c r="M14" s="26"/>
      <c r="N14" s="30"/>
      <c r="O14" s="22"/>
      <c r="P14" s="26"/>
      <c r="Q14" s="30"/>
      <c r="T14" s="150"/>
      <c r="U14" s="26">
        <f t="shared" si="1"/>
        <v>0</v>
      </c>
      <c r="V14" s="26">
        <f t="shared" si="2"/>
        <v>0</v>
      </c>
      <c r="W14" s="26">
        <f t="shared" si="3"/>
        <v>0</v>
      </c>
      <c r="X14" s="150"/>
      <c r="Y14" s="22">
        <f t="shared" si="4"/>
        <v>0</v>
      </c>
      <c r="Z14" s="26">
        <f t="shared" si="5"/>
        <v>0</v>
      </c>
      <c r="AB14" s="1"/>
    </row>
    <row r="15" spans="1:28" x14ac:dyDescent="0.35">
      <c r="B15" s="21" t="s">
        <v>26</v>
      </c>
      <c r="C15" s="22">
        <v>158568</v>
      </c>
      <c r="D15" s="26">
        <v>24977</v>
      </c>
      <c r="E15" s="30"/>
      <c r="F15" s="22">
        <v>50144</v>
      </c>
      <c r="G15" s="26">
        <v>16471</v>
      </c>
      <c r="H15" s="30"/>
      <c r="I15" s="22">
        <v>42779</v>
      </c>
      <c r="J15" s="26">
        <v>16215</v>
      </c>
      <c r="K15" s="150"/>
      <c r="L15" s="22">
        <v>36314</v>
      </c>
      <c r="M15" s="26">
        <v>662</v>
      </c>
      <c r="N15" s="30"/>
      <c r="O15" s="22">
        <v>9112</v>
      </c>
      <c r="P15" s="26">
        <v>101</v>
      </c>
      <c r="Q15" s="30"/>
      <c r="R15" s="22">
        <v>654</v>
      </c>
      <c r="S15" s="26">
        <v>2</v>
      </c>
      <c r="T15" s="150"/>
      <c r="U15" s="26">
        <f t="shared" si="1"/>
        <v>19221</v>
      </c>
      <c r="V15" s="26">
        <f t="shared" si="2"/>
        <v>255</v>
      </c>
      <c r="W15" s="26">
        <f t="shared" si="3"/>
        <v>18966</v>
      </c>
      <c r="X15" s="150"/>
      <c r="Y15" s="22">
        <f t="shared" si="4"/>
        <v>99190.333333333328</v>
      </c>
      <c r="Z15" s="26">
        <f t="shared" si="5"/>
        <v>19476</v>
      </c>
    </row>
    <row r="16" spans="1:28" x14ac:dyDescent="0.35">
      <c r="B16" s="14" t="s">
        <v>27</v>
      </c>
      <c r="C16" s="136">
        <v>521193</v>
      </c>
      <c r="D16" s="137">
        <v>56591</v>
      </c>
      <c r="E16" s="31"/>
      <c r="F16" s="136">
        <v>631987</v>
      </c>
      <c r="G16" s="137">
        <v>104617</v>
      </c>
      <c r="H16" s="31"/>
      <c r="I16" s="136">
        <v>13516137</v>
      </c>
      <c r="J16" s="137">
        <v>1891210</v>
      </c>
      <c r="K16" s="150"/>
      <c r="L16" s="136">
        <v>15727</v>
      </c>
      <c r="M16" s="244">
        <v>971.40210006176642</v>
      </c>
      <c r="N16" s="31"/>
      <c r="O16" s="136">
        <v>68896</v>
      </c>
      <c r="P16" s="137">
        <v>67957</v>
      </c>
      <c r="Q16" s="31"/>
      <c r="R16" s="136">
        <v>841782</v>
      </c>
      <c r="S16" s="137">
        <v>844476</v>
      </c>
      <c r="T16" s="150"/>
      <c r="U16" s="137">
        <f t="shared" si="1"/>
        <v>684139.33333333337</v>
      </c>
      <c r="V16" s="137">
        <f t="shared" si="2"/>
        <v>304468.13403335394</v>
      </c>
      <c r="W16" s="137">
        <f t="shared" si="3"/>
        <v>379671.19929997943</v>
      </c>
      <c r="X16" s="150"/>
      <c r="Y16" s="136">
        <f t="shared" si="4"/>
        <v>5198574</v>
      </c>
      <c r="Z16" s="137">
        <f t="shared" si="5"/>
        <v>988607.46736668725</v>
      </c>
      <c r="AB16" s="245">
        <v>7</v>
      </c>
    </row>
    <row r="17" spans="2:33" x14ac:dyDescent="0.35">
      <c r="B17" s="21" t="s">
        <v>151</v>
      </c>
      <c r="C17" s="22">
        <v>332</v>
      </c>
      <c r="D17" s="3">
        <v>11</v>
      </c>
      <c r="E17" s="30"/>
      <c r="F17" s="22">
        <v>574</v>
      </c>
      <c r="G17" s="3">
        <v>15</v>
      </c>
      <c r="H17" s="30"/>
      <c r="I17" s="22">
        <v>13163</v>
      </c>
      <c r="J17" s="3">
        <v>138</v>
      </c>
      <c r="K17" s="150"/>
      <c r="L17" s="22"/>
      <c r="M17" s="26"/>
      <c r="N17" s="30"/>
      <c r="O17" s="22"/>
      <c r="P17" s="26"/>
      <c r="Q17" s="30"/>
      <c r="R17" s="22"/>
      <c r="S17" s="26"/>
      <c r="T17" s="150"/>
      <c r="U17" s="26">
        <f t="shared" si="1"/>
        <v>54.666666666666664</v>
      </c>
      <c r="V17" s="26">
        <f t="shared" si="2"/>
        <v>0</v>
      </c>
      <c r="W17" s="26">
        <f t="shared" si="3"/>
        <v>54.666666666666664</v>
      </c>
      <c r="X17" s="150"/>
      <c r="Y17" s="22">
        <f t="shared" si="4"/>
        <v>4689.666666666667</v>
      </c>
      <c r="Z17" s="26">
        <f t="shared" si="5"/>
        <v>54.666666666666664</v>
      </c>
    </row>
    <row r="18" spans="2:33" x14ac:dyDescent="0.35">
      <c r="B18" s="13" t="s">
        <v>152</v>
      </c>
      <c r="C18" s="136">
        <v>15924</v>
      </c>
      <c r="D18" s="137">
        <v>2774</v>
      </c>
      <c r="E18" s="246"/>
      <c r="F18" s="136">
        <v>1708118</v>
      </c>
      <c r="G18" s="137">
        <v>164134</v>
      </c>
      <c r="H18" s="246"/>
      <c r="I18" s="136">
        <v>34147745</v>
      </c>
      <c r="J18" s="137">
        <v>3620951</v>
      </c>
      <c r="K18" s="259"/>
      <c r="L18" s="136"/>
      <c r="M18" s="137"/>
      <c r="N18" s="246"/>
      <c r="O18" s="136"/>
      <c r="P18" s="137"/>
      <c r="Q18" s="246"/>
      <c r="R18" s="136">
        <v>22815</v>
      </c>
      <c r="S18" s="137">
        <v>630958</v>
      </c>
      <c r="T18" s="259"/>
      <c r="U18" s="137">
        <f t="shared" si="1"/>
        <v>1262619.6666666667</v>
      </c>
      <c r="V18" s="137">
        <f t="shared" si="2"/>
        <v>210319.33333333334</v>
      </c>
      <c r="W18" s="137">
        <f t="shared" si="3"/>
        <v>1052300.3333333335</v>
      </c>
      <c r="X18" s="259"/>
      <c r="Y18" s="136">
        <f t="shared" si="4"/>
        <v>11964867.333333334</v>
      </c>
      <c r="Z18" s="137">
        <f t="shared" si="5"/>
        <v>1472939</v>
      </c>
      <c r="AB18" s="245">
        <v>4</v>
      </c>
    </row>
    <row r="19" spans="2:33" x14ac:dyDescent="0.35">
      <c r="B19" s="21" t="s">
        <v>153</v>
      </c>
      <c r="C19" s="22">
        <v>43171</v>
      </c>
      <c r="D19" s="26">
        <v>34017</v>
      </c>
      <c r="E19" s="30"/>
      <c r="F19" s="22">
        <v>5738</v>
      </c>
      <c r="G19" s="3">
        <v>705</v>
      </c>
      <c r="H19" s="30"/>
      <c r="I19" s="22">
        <v>535</v>
      </c>
      <c r="J19" s="3">
        <v>1</v>
      </c>
      <c r="K19" s="4"/>
      <c r="L19" s="22"/>
      <c r="M19" s="26"/>
      <c r="N19" s="30"/>
      <c r="O19" s="22"/>
      <c r="P19" s="26"/>
      <c r="Q19" s="30"/>
      <c r="T19" s="4"/>
      <c r="U19" s="26">
        <f t="shared" si="1"/>
        <v>11574.333333333334</v>
      </c>
      <c r="V19" s="26">
        <f t="shared" si="2"/>
        <v>0</v>
      </c>
      <c r="W19" s="26">
        <f t="shared" si="3"/>
        <v>11574.333333333334</v>
      </c>
      <c r="X19" s="4"/>
      <c r="Y19" s="22">
        <f t="shared" si="4"/>
        <v>16481.333333333332</v>
      </c>
      <c r="Z19" s="26">
        <f t="shared" si="5"/>
        <v>11574.333333333334</v>
      </c>
    </row>
    <row r="20" spans="2:33" x14ac:dyDescent="0.35">
      <c r="B20" s="21" t="s">
        <v>154</v>
      </c>
      <c r="C20" s="22">
        <v>1237</v>
      </c>
      <c r="D20" s="3">
        <v>309</v>
      </c>
      <c r="E20" s="30"/>
      <c r="H20" s="30"/>
      <c r="I20" s="22">
        <v>3874</v>
      </c>
      <c r="J20" s="247">
        <v>716</v>
      </c>
      <c r="K20" s="4"/>
      <c r="L20" s="22"/>
      <c r="M20" s="26"/>
      <c r="N20" s="30"/>
      <c r="O20" s="22"/>
      <c r="P20" s="26"/>
      <c r="Q20" s="30"/>
      <c r="T20" s="4"/>
      <c r="U20" s="26">
        <f t="shared" si="1"/>
        <v>341.66666666666669</v>
      </c>
      <c r="V20" s="26">
        <f t="shared" si="2"/>
        <v>0</v>
      </c>
      <c r="W20" s="26">
        <f t="shared" si="3"/>
        <v>341.66666666666669</v>
      </c>
      <c r="X20" s="4"/>
      <c r="Y20" s="22">
        <f t="shared" si="4"/>
        <v>1703.6666666666667</v>
      </c>
      <c r="Z20" s="26">
        <f t="shared" si="5"/>
        <v>341.66666666666669</v>
      </c>
    </row>
    <row r="21" spans="2:33" x14ac:dyDescent="0.35">
      <c r="B21" s="21" t="s">
        <v>28</v>
      </c>
      <c r="E21" s="30"/>
      <c r="H21" s="30"/>
      <c r="K21" s="4"/>
      <c r="L21" s="22"/>
      <c r="M21" s="26"/>
      <c r="N21" s="30"/>
      <c r="O21" s="22"/>
      <c r="P21" s="26"/>
      <c r="Q21" s="30"/>
      <c r="R21" s="22"/>
      <c r="S21" s="26"/>
      <c r="T21" s="4"/>
      <c r="U21" s="26">
        <f t="shared" si="1"/>
        <v>0</v>
      </c>
      <c r="V21" s="26">
        <f t="shared" si="2"/>
        <v>0</v>
      </c>
      <c r="W21" s="26">
        <f t="shared" si="3"/>
        <v>0</v>
      </c>
      <c r="X21" s="4"/>
      <c r="Y21" s="22">
        <f t="shared" si="4"/>
        <v>0</v>
      </c>
      <c r="Z21" s="26">
        <f t="shared" si="5"/>
        <v>0</v>
      </c>
      <c r="AC21" s="3"/>
      <c r="AD21" s="3"/>
      <c r="AE21" s="3"/>
      <c r="AF21" s="3"/>
      <c r="AG21" s="3"/>
    </row>
    <row r="22" spans="2:33" x14ac:dyDescent="0.35">
      <c r="B22" s="21" t="s">
        <v>29</v>
      </c>
      <c r="C22" s="22">
        <v>16100</v>
      </c>
      <c r="D22" s="3">
        <v>95</v>
      </c>
      <c r="E22" s="30"/>
      <c r="F22" s="22">
        <v>12300</v>
      </c>
      <c r="G22" s="247">
        <v>1814</v>
      </c>
      <c r="H22" s="30"/>
      <c r="I22" s="22">
        <v>15800</v>
      </c>
      <c r="J22" s="3">
        <v>71</v>
      </c>
      <c r="K22" s="4"/>
      <c r="L22" s="22"/>
      <c r="M22" s="26"/>
      <c r="N22" s="30"/>
      <c r="O22" s="22"/>
      <c r="P22" s="26"/>
      <c r="Q22" s="30"/>
      <c r="R22" s="22"/>
      <c r="S22" s="26"/>
      <c r="T22" s="4"/>
      <c r="U22" s="26">
        <f t="shared" si="1"/>
        <v>660</v>
      </c>
      <c r="V22" s="26">
        <f t="shared" si="2"/>
        <v>0</v>
      </c>
      <c r="W22" s="26">
        <f t="shared" si="3"/>
        <v>660</v>
      </c>
      <c r="X22" s="4"/>
      <c r="Y22" s="22">
        <f t="shared" si="4"/>
        <v>14733.333333333334</v>
      </c>
      <c r="Z22" s="26">
        <f t="shared" si="5"/>
        <v>660</v>
      </c>
      <c r="AC22" s="3"/>
      <c r="AD22" s="3"/>
      <c r="AE22" s="3"/>
      <c r="AF22" s="3"/>
      <c r="AG22" s="3"/>
    </row>
    <row r="23" spans="2:33" x14ac:dyDescent="0.35">
      <c r="B23" s="21" t="s">
        <v>368</v>
      </c>
      <c r="C23" s="22">
        <v>245</v>
      </c>
      <c r="D23" s="3">
        <v>4</v>
      </c>
      <c r="E23" s="30"/>
      <c r="F23" s="3"/>
      <c r="G23" s="3"/>
      <c r="H23" s="30"/>
      <c r="I23" s="3"/>
      <c r="J23" s="3"/>
      <c r="K23" s="4"/>
      <c r="L23" s="22"/>
      <c r="M23" s="26"/>
      <c r="N23" s="30"/>
      <c r="O23" s="22"/>
      <c r="P23" s="26"/>
      <c r="Q23" s="30"/>
      <c r="R23" s="22"/>
      <c r="S23" s="26"/>
      <c r="T23" s="4"/>
      <c r="U23" s="26">
        <f t="shared" si="1"/>
        <v>1.3333333333333333</v>
      </c>
      <c r="V23" s="26">
        <f t="shared" si="2"/>
        <v>0</v>
      </c>
      <c r="W23" s="26">
        <f t="shared" si="3"/>
        <v>1.3333333333333333</v>
      </c>
      <c r="X23" s="4"/>
      <c r="Y23" s="22">
        <f t="shared" si="4"/>
        <v>81.666666666666671</v>
      </c>
      <c r="Z23" s="26">
        <f t="shared" si="5"/>
        <v>1.3333333333333333</v>
      </c>
      <c r="AC23" s="3"/>
      <c r="AD23" s="3"/>
      <c r="AE23" s="3"/>
      <c r="AF23" s="3"/>
      <c r="AG23" s="3"/>
    </row>
    <row r="24" spans="2:33" x14ac:dyDescent="0.35">
      <c r="B24" s="14" t="s">
        <v>30</v>
      </c>
      <c r="C24" s="136">
        <v>28262215</v>
      </c>
      <c r="D24" s="137">
        <v>10479130</v>
      </c>
      <c r="E24" s="31"/>
      <c r="F24" s="136">
        <v>20781573</v>
      </c>
      <c r="G24" s="137">
        <v>6368044</v>
      </c>
      <c r="H24" s="31"/>
      <c r="I24" s="136">
        <v>9932982</v>
      </c>
      <c r="J24" s="137">
        <v>7582817</v>
      </c>
      <c r="K24" s="4"/>
      <c r="L24" s="136">
        <v>1554785</v>
      </c>
      <c r="M24" s="137">
        <v>82956</v>
      </c>
      <c r="N24" s="31"/>
      <c r="O24" s="136">
        <v>901900</v>
      </c>
      <c r="P24" s="137">
        <v>49880</v>
      </c>
      <c r="Q24" s="31"/>
      <c r="R24" s="136">
        <v>5346193</v>
      </c>
      <c r="S24" s="137">
        <v>1564059</v>
      </c>
      <c r="T24" s="4"/>
      <c r="U24" s="137">
        <f t="shared" si="1"/>
        <v>8143330.333333333</v>
      </c>
      <c r="V24" s="137">
        <f t="shared" si="2"/>
        <v>565631.66666666663</v>
      </c>
      <c r="W24" s="137">
        <f t="shared" si="3"/>
        <v>7577698.666666666</v>
      </c>
      <c r="X24" s="4"/>
      <c r="Y24" s="136">
        <f t="shared" si="4"/>
        <v>22259882.666666668</v>
      </c>
      <c r="Z24" s="137">
        <f t="shared" si="5"/>
        <v>8708962</v>
      </c>
      <c r="AB24" s="245">
        <v>1</v>
      </c>
    </row>
    <row r="25" spans="2:33" x14ac:dyDescent="0.35">
      <c r="B25" s="21" t="s">
        <v>155</v>
      </c>
      <c r="C25" s="22">
        <v>141</v>
      </c>
      <c r="D25" s="3">
        <v>200</v>
      </c>
      <c r="E25" s="30"/>
      <c r="H25" s="30"/>
      <c r="I25" s="22">
        <v>457</v>
      </c>
      <c r="J25" s="3">
        <v>14</v>
      </c>
      <c r="K25" s="4"/>
      <c r="L25" s="22"/>
      <c r="M25" s="26"/>
      <c r="N25" s="30"/>
      <c r="O25" s="22"/>
      <c r="P25" s="26"/>
      <c r="Q25" s="30"/>
      <c r="T25" s="4"/>
      <c r="U25" s="26">
        <f t="shared" si="1"/>
        <v>71.333333333333329</v>
      </c>
      <c r="V25" s="26">
        <f t="shared" si="2"/>
        <v>0</v>
      </c>
      <c r="W25" s="26">
        <f t="shared" si="3"/>
        <v>71.333333333333329</v>
      </c>
      <c r="X25" s="4"/>
      <c r="Y25" s="22">
        <f t="shared" si="4"/>
        <v>199.33333333333334</v>
      </c>
      <c r="Z25" s="26">
        <f t="shared" si="5"/>
        <v>71.333333333333329</v>
      </c>
    </row>
    <row r="26" spans="2:33" x14ac:dyDescent="0.35">
      <c r="B26" s="21" t="s">
        <v>31</v>
      </c>
      <c r="C26" s="22">
        <v>39967</v>
      </c>
      <c r="D26" s="3">
        <v>334</v>
      </c>
      <c r="E26" s="30"/>
      <c r="F26" s="22">
        <v>3783</v>
      </c>
      <c r="G26" s="3">
        <v>42</v>
      </c>
      <c r="H26" s="30"/>
      <c r="I26" s="22">
        <v>9020</v>
      </c>
      <c r="J26" s="3">
        <v>29</v>
      </c>
      <c r="K26" s="4"/>
      <c r="L26" s="22"/>
      <c r="M26" s="26"/>
      <c r="N26" s="30"/>
      <c r="O26" s="22"/>
      <c r="P26" s="26"/>
      <c r="Q26" s="30"/>
      <c r="R26" s="22"/>
      <c r="S26" s="26"/>
      <c r="T26" s="4"/>
      <c r="U26" s="26">
        <f t="shared" si="1"/>
        <v>135</v>
      </c>
      <c r="V26" s="26">
        <f t="shared" si="2"/>
        <v>0</v>
      </c>
      <c r="W26" s="26">
        <f t="shared" si="3"/>
        <v>135</v>
      </c>
      <c r="X26" s="4"/>
      <c r="Y26" s="22">
        <f t="shared" si="4"/>
        <v>17590</v>
      </c>
      <c r="Z26" s="26">
        <f t="shared" si="5"/>
        <v>135</v>
      </c>
    </row>
    <row r="27" spans="2:33" x14ac:dyDescent="0.35">
      <c r="B27" s="21" t="s">
        <v>32</v>
      </c>
      <c r="C27" s="22">
        <v>1867</v>
      </c>
      <c r="D27" s="3">
        <v>15</v>
      </c>
      <c r="E27" s="30"/>
      <c r="F27" s="22">
        <v>2004</v>
      </c>
      <c r="G27" s="3">
        <v>590</v>
      </c>
      <c r="H27" s="30"/>
      <c r="I27" s="22">
        <v>5287</v>
      </c>
      <c r="J27" s="3">
        <v>27</v>
      </c>
      <c r="K27" s="4"/>
      <c r="L27" s="22"/>
      <c r="M27" s="26"/>
      <c r="N27" s="30"/>
      <c r="O27" s="22"/>
      <c r="P27" s="26"/>
      <c r="Q27" s="30"/>
      <c r="R27" s="22"/>
      <c r="S27" s="26"/>
      <c r="T27" s="4"/>
      <c r="U27" s="26">
        <f t="shared" si="1"/>
        <v>210.66666666666666</v>
      </c>
      <c r="V27" s="26">
        <f t="shared" si="2"/>
        <v>0</v>
      </c>
      <c r="W27" s="26">
        <f t="shared" si="3"/>
        <v>210.66666666666666</v>
      </c>
      <c r="X27" s="4"/>
      <c r="Y27" s="22">
        <f t="shared" si="4"/>
        <v>3052.6666666666665</v>
      </c>
      <c r="Z27" s="26">
        <f t="shared" si="5"/>
        <v>210.66666666666666</v>
      </c>
    </row>
    <row r="28" spans="2:33" x14ac:dyDescent="0.35">
      <c r="B28" s="21" t="s">
        <v>33</v>
      </c>
      <c r="C28" s="22">
        <v>2921</v>
      </c>
      <c r="D28" s="26">
        <v>2645</v>
      </c>
      <c r="E28" s="30"/>
      <c r="F28" s="22">
        <v>10561</v>
      </c>
      <c r="G28" s="26">
        <v>8021</v>
      </c>
      <c r="H28" s="30"/>
      <c r="I28" s="22">
        <v>49422</v>
      </c>
      <c r="J28" s="26">
        <v>45976</v>
      </c>
      <c r="K28" s="4"/>
      <c r="L28" s="22"/>
      <c r="M28" s="26"/>
      <c r="N28" s="30"/>
      <c r="O28" s="22"/>
      <c r="P28" s="26"/>
      <c r="Q28" s="30"/>
      <c r="R28" s="22"/>
      <c r="S28" s="26"/>
      <c r="T28" s="4"/>
      <c r="U28" s="26">
        <f t="shared" si="1"/>
        <v>18880.666666666668</v>
      </c>
      <c r="V28" s="26">
        <f t="shared" si="2"/>
        <v>0</v>
      </c>
      <c r="W28" s="26">
        <f t="shared" si="3"/>
        <v>18880.666666666668</v>
      </c>
      <c r="X28" s="4"/>
      <c r="Y28" s="22">
        <f t="shared" si="4"/>
        <v>20968</v>
      </c>
      <c r="Z28" s="26">
        <f t="shared" si="5"/>
        <v>18880.666666666668</v>
      </c>
    </row>
    <row r="29" spans="2:33" x14ac:dyDescent="0.35">
      <c r="B29" s="21" t="s">
        <v>34</v>
      </c>
      <c r="C29" s="22">
        <v>213520</v>
      </c>
      <c r="D29" s="3">
        <v>639</v>
      </c>
      <c r="E29" s="30"/>
      <c r="F29" s="22">
        <v>504167</v>
      </c>
      <c r="G29" s="26">
        <v>285928</v>
      </c>
      <c r="H29" s="30"/>
      <c r="I29" s="22">
        <v>465898</v>
      </c>
      <c r="J29" s="26">
        <v>275435</v>
      </c>
      <c r="K29" s="4"/>
      <c r="L29" s="22">
        <v>5078</v>
      </c>
      <c r="M29" s="26">
        <v>27</v>
      </c>
      <c r="N29" s="30"/>
      <c r="O29" s="22">
        <v>257</v>
      </c>
      <c r="P29" s="26">
        <v>2</v>
      </c>
      <c r="Q29" s="30"/>
      <c r="R29" s="22"/>
      <c r="S29" s="26"/>
      <c r="T29" s="4"/>
      <c r="U29" s="26">
        <f t="shared" si="1"/>
        <v>187334</v>
      </c>
      <c r="V29" s="26">
        <f t="shared" si="2"/>
        <v>9.6666666666666661</v>
      </c>
      <c r="W29" s="26">
        <f t="shared" si="3"/>
        <v>187324.33333333334</v>
      </c>
      <c r="X29" s="4"/>
      <c r="Y29" s="22">
        <f t="shared" si="4"/>
        <v>396306.66666666669</v>
      </c>
      <c r="Z29" s="26">
        <f t="shared" si="5"/>
        <v>187343.66666666666</v>
      </c>
    </row>
    <row r="30" spans="2:33" x14ac:dyDescent="0.35">
      <c r="B30" s="21" t="s">
        <v>35</v>
      </c>
      <c r="E30" s="30"/>
      <c r="F30" s="22">
        <v>2971</v>
      </c>
      <c r="G30" s="3">
        <v>107</v>
      </c>
      <c r="H30" s="30"/>
      <c r="I30" s="22">
        <v>9627</v>
      </c>
      <c r="J30" s="3">
        <v>876</v>
      </c>
      <c r="K30" s="4"/>
      <c r="L30" s="22"/>
      <c r="M30" s="26"/>
      <c r="N30" s="30"/>
      <c r="O30" s="22"/>
      <c r="P30" s="26"/>
      <c r="Q30" s="30"/>
      <c r="R30" s="22">
        <v>10</v>
      </c>
      <c r="S30" s="26">
        <v>2</v>
      </c>
      <c r="T30" s="4"/>
      <c r="U30" s="26">
        <f t="shared" si="1"/>
        <v>327.66666666666669</v>
      </c>
      <c r="V30" s="26">
        <f t="shared" si="2"/>
        <v>0.66666666666666663</v>
      </c>
      <c r="W30" s="26">
        <f t="shared" si="3"/>
        <v>327</v>
      </c>
      <c r="X30" s="4"/>
      <c r="Y30" s="22">
        <f t="shared" si="4"/>
        <v>4202.666666666667</v>
      </c>
      <c r="Z30" s="26">
        <f t="shared" si="5"/>
        <v>328.33333333333337</v>
      </c>
    </row>
    <row r="31" spans="2:33" x14ac:dyDescent="0.35">
      <c r="B31" s="21" t="s">
        <v>36</v>
      </c>
      <c r="C31" s="22">
        <v>74053</v>
      </c>
      <c r="D31" s="26">
        <v>35807</v>
      </c>
      <c r="E31" s="30"/>
      <c r="F31" s="22">
        <v>251549</v>
      </c>
      <c r="G31" s="26">
        <v>134357</v>
      </c>
      <c r="H31" s="30"/>
      <c r="I31" s="22">
        <v>103337</v>
      </c>
      <c r="J31" s="26">
        <v>56133</v>
      </c>
      <c r="K31" s="4"/>
      <c r="L31" s="22"/>
      <c r="M31" s="26"/>
      <c r="N31" s="30"/>
      <c r="O31" s="22"/>
      <c r="P31" s="26"/>
      <c r="Q31" s="30"/>
      <c r="R31" s="22"/>
      <c r="S31" s="26"/>
      <c r="T31" s="4"/>
      <c r="U31" s="26">
        <f t="shared" si="1"/>
        <v>75432.333333333328</v>
      </c>
      <c r="V31" s="26">
        <f t="shared" si="2"/>
        <v>0</v>
      </c>
      <c r="W31" s="26">
        <f t="shared" si="3"/>
        <v>75432.333333333328</v>
      </c>
      <c r="X31" s="4"/>
      <c r="Y31" s="22">
        <f t="shared" si="4"/>
        <v>142979.66666666666</v>
      </c>
      <c r="Z31" s="26">
        <f t="shared" si="5"/>
        <v>75432.333333333328</v>
      </c>
    </row>
    <row r="32" spans="2:33" x14ac:dyDescent="0.35">
      <c r="B32" s="21" t="s">
        <v>37</v>
      </c>
      <c r="C32" s="22">
        <v>772</v>
      </c>
      <c r="D32" s="3">
        <v>8</v>
      </c>
      <c r="E32" s="30"/>
      <c r="F32" s="22">
        <v>15135</v>
      </c>
      <c r="G32" s="3">
        <v>89</v>
      </c>
      <c r="H32" s="30"/>
      <c r="I32" s="22">
        <v>1683</v>
      </c>
      <c r="J32" s="3">
        <v>90</v>
      </c>
      <c r="K32" s="4"/>
      <c r="L32" s="22"/>
      <c r="M32" s="26"/>
      <c r="N32" s="30"/>
      <c r="O32" s="22"/>
      <c r="P32" s="26"/>
      <c r="Q32" s="30"/>
      <c r="R32" s="22"/>
      <c r="S32" s="26"/>
      <c r="T32" s="4"/>
      <c r="U32" s="26">
        <f t="shared" si="1"/>
        <v>62.333333333333336</v>
      </c>
      <c r="V32" s="26">
        <f t="shared" si="2"/>
        <v>0</v>
      </c>
      <c r="W32" s="26">
        <f t="shared" si="3"/>
        <v>62.333333333333336</v>
      </c>
      <c r="X32" s="4"/>
      <c r="Y32" s="22">
        <f t="shared" si="4"/>
        <v>5863.333333333333</v>
      </c>
      <c r="Z32" s="26">
        <f t="shared" si="5"/>
        <v>62.333333333333336</v>
      </c>
    </row>
    <row r="33" spans="2:28" x14ac:dyDescent="0.35">
      <c r="B33" s="21" t="s">
        <v>157</v>
      </c>
      <c r="C33" s="22">
        <v>227</v>
      </c>
      <c r="D33" s="3">
        <v>10</v>
      </c>
      <c r="E33" s="30"/>
      <c r="F33" s="22">
        <v>4775</v>
      </c>
      <c r="G33" s="26">
        <v>10000</v>
      </c>
      <c r="H33" s="30"/>
      <c r="I33" s="3"/>
      <c r="J33" s="3"/>
      <c r="K33" s="4"/>
      <c r="L33" s="22"/>
      <c r="M33" s="26"/>
      <c r="N33" s="30"/>
      <c r="O33" s="22"/>
      <c r="P33" s="26"/>
      <c r="Q33" s="30"/>
      <c r="R33" s="22"/>
      <c r="S33" s="26"/>
      <c r="T33" s="4"/>
      <c r="U33" s="26">
        <f t="shared" si="1"/>
        <v>3336.6666666666665</v>
      </c>
      <c r="V33" s="26">
        <f t="shared" si="2"/>
        <v>0</v>
      </c>
      <c r="W33" s="26">
        <f t="shared" si="3"/>
        <v>3336.6666666666665</v>
      </c>
      <c r="X33" s="4"/>
      <c r="Y33" s="22">
        <f t="shared" si="4"/>
        <v>1667.3333333333333</v>
      </c>
      <c r="Z33" s="26">
        <f t="shared" si="5"/>
        <v>3336.6666666666665</v>
      </c>
    </row>
    <row r="34" spans="2:28" x14ac:dyDescent="0.35">
      <c r="B34" s="21" t="s">
        <v>38</v>
      </c>
      <c r="E34" s="30"/>
      <c r="F34" s="22">
        <v>849</v>
      </c>
      <c r="G34" s="3">
        <v>330</v>
      </c>
      <c r="H34" s="30"/>
      <c r="I34" s="22">
        <v>35</v>
      </c>
      <c r="J34" s="3">
        <v>9</v>
      </c>
      <c r="K34" s="4"/>
      <c r="L34" s="22"/>
      <c r="M34" s="26"/>
      <c r="N34" s="30"/>
      <c r="O34" s="22"/>
      <c r="P34" s="26"/>
      <c r="Q34" s="30"/>
      <c r="R34" s="22"/>
      <c r="S34" s="26"/>
      <c r="T34" s="4"/>
      <c r="U34" s="26">
        <f t="shared" si="1"/>
        <v>113</v>
      </c>
      <c r="V34" s="26">
        <f t="shared" si="2"/>
        <v>0</v>
      </c>
      <c r="W34" s="26">
        <f t="shared" si="3"/>
        <v>113</v>
      </c>
      <c r="X34" s="4"/>
      <c r="Y34" s="22">
        <f t="shared" si="4"/>
        <v>294.66666666666669</v>
      </c>
      <c r="Z34" s="26">
        <f t="shared" si="5"/>
        <v>113</v>
      </c>
    </row>
    <row r="35" spans="2:28" x14ac:dyDescent="0.35">
      <c r="B35" s="21" t="s">
        <v>348</v>
      </c>
      <c r="C35" s="22">
        <v>9039</v>
      </c>
      <c r="D35" s="26">
        <v>4915</v>
      </c>
      <c r="E35" s="30"/>
      <c r="F35" s="22">
        <v>23700</v>
      </c>
      <c r="G35" s="26">
        <v>36896</v>
      </c>
      <c r="H35" s="30"/>
      <c r="I35" s="22">
        <v>763</v>
      </c>
      <c r="J35" s="3">
        <v>180</v>
      </c>
      <c r="K35" s="4"/>
      <c r="L35" s="22"/>
      <c r="M35" s="26"/>
      <c r="N35" s="30"/>
      <c r="O35" s="22"/>
      <c r="P35" s="26"/>
      <c r="Q35" s="30"/>
      <c r="R35" s="22"/>
      <c r="S35" s="26"/>
      <c r="T35" s="4"/>
      <c r="U35" s="26">
        <f t="shared" si="1"/>
        <v>13997</v>
      </c>
      <c r="V35" s="26">
        <f t="shared" si="2"/>
        <v>0</v>
      </c>
      <c r="W35" s="26">
        <f t="shared" si="3"/>
        <v>13997</v>
      </c>
      <c r="X35" s="4"/>
      <c r="Y35" s="22">
        <f t="shared" si="4"/>
        <v>11167.333333333334</v>
      </c>
      <c r="Z35" s="26">
        <f t="shared" si="5"/>
        <v>13997</v>
      </c>
    </row>
    <row r="36" spans="2:28" x14ac:dyDescent="0.35">
      <c r="B36" s="21" t="s">
        <v>39</v>
      </c>
      <c r="C36" s="22">
        <v>2834</v>
      </c>
      <c r="D36" s="3">
        <v>684</v>
      </c>
      <c r="E36" s="30"/>
      <c r="F36" s="22">
        <v>3973</v>
      </c>
      <c r="G36" s="3">
        <v>648</v>
      </c>
      <c r="H36" s="30"/>
      <c r="I36" s="22">
        <v>4238</v>
      </c>
      <c r="J36" s="26">
        <v>1238</v>
      </c>
      <c r="K36" s="4"/>
      <c r="L36" s="22"/>
      <c r="M36" s="26"/>
      <c r="N36" s="30"/>
      <c r="O36" s="22"/>
      <c r="P36" s="26"/>
      <c r="Q36" s="30"/>
      <c r="R36" s="22"/>
      <c r="S36" s="26"/>
      <c r="T36" s="4"/>
      <c r="U36" s="26">
        <f t="shared" si="1"/>
        <v>856.66666666666663</v>
      </c>
      <c r="V36" s="26">
        <f t="shared" si="2"/>
        <v>0</v>
      </c>
      <c r="W36" s="26">
        <f t="shared" si="3"/>
        <v>856.66666666666663</v>
      </c>
      <c r="X36" s="4"/>
      <c r="Y36" s="22">
        <f t="shared" si="4"/>
        <v>3681.6666666666665</v>
      </c>
      <c r="Z36" s="26">
        <f t="shared" si="5"/>
        <v>856.66666666666663</v>
      </c>
    </row>
    <row r="37" spans="2:28" x14ac:dyDescent="0.35">
      <c r="B37" s="14" t="s">
        <v>40</v>
      </c>
      <c r="C37" s="136">
        <v>38361676</v>
      </c>
      <c r="D37" s="137">
        <v>1083033</v>
      </c>
      <c r="E37" s="31"/>
      <c r="F37" s="136">
        <v>42927004</v>
      </c>
      <c r="G37" s="137">
        <v>771560</v>
      </c>
      <c r="H37" s="31"/>
      <c r="I37" s="136">
        <v>32441205</v>
      </c>
      <c r="J37" s="137">
        <v>625362</v>
      </c>
      <c r="K37" s="4"/>
      <c r="L37" s="136">
        <v>84154</v>
      </c>
      <c r="M37" s="137">
        <v>1778</v>
      </c>
      <c r="N37" s="31"/>
      <c r="O37" s="136">
        <v>705417</v>
      </c>
      <c r="P37" s="137">
        <v>52769</v>
      </c>
      <c r="Q37" s="31"/>
      <c r="R37" s="136">
        <v>1124759</v>
      </c>
      <c r="S37" s="137">
        <v>17063</v>
      </c>
      <c r="T37" s="4"/>
      <c r="U37" s="137">
        <f t="shared" si="1"/>
        <v>826651.66666666663</v>
      </c>
      <c r="V37" s="137">
        <f t="shared" si="2"/>
        <v>23870</v>
      </c>
      <c r="W37" s="137">
        <f t="shared" si="3"/>
        <v>802781.66666666663</v>
      </c>
      <c r="X37" s="4"/>
      <c r="Y37" s="136">
        <f t="shared" si="4"/>
        <v>38548071.666666664</v>
      </c>
      <c r="Z37" s="137">
        <f t="shared" si="5"/>
        <v>850521.66666666663</v>
      </c>
      <c r="AB37" s="245">
        <v>10</v>
      </c>
    </row>
    <row r="38" spans="2:28" x14ac:dyDescent="0.35">
      <c r="B38" s="21" t="s">
        <v>41</v>
      </c>
      <c r="C38" s="22">
        <v>671715</v>
      </c>
      <c r="D38" s="26">
        <v>90184</v>
      </c>
      <c r="E38" s="30"/>
      <c r="F38" s="22">
        <v>399466</v>
      </c>
      <c r="G38" s="26">
        <v>106454</v>
      </c>
      <c r="H38" s="30"/>
      <c r="I38" s="22">
        <v>152661</v>
      </c>
      <c r="J38" s="26">
        <v>36926</v>
      </c>
      <c r="K38" s="4"/>
      <c r="L38" s="22">
        <v>82510</v>
      </c>
      <c r="M38" s="26">
        <v>2812</v>
      </c>
      <c r="N38" s="30"/>
      <c r="O38" s="22">
        <v>22723</v>
      </c>
      <c r="P38" s="26">
        <v>18200</v>
      </c>
      <c r="Q38" s="30"/>
      <c r="R38" s="22">
        <v>31682</v>
      </c>
      <c r="S38" s="26">
        <v>13915</v>
      </c>
      <c r="T38" s="4"/>
      <c r="U38" s="26">
        <f t="shared" si="1"/>
        <v>77854.666666666672</v>
      </c>
      <c r="V38" s="26">
        <f t="shared" si="2"/>
        <v>11642.333333333334</v>
      </c>
      <c r="W38" s="26">
        <f t="shared" si="3"/>
        <v>66212.333333333343</v>
      </c>
      <c r="X38" s="4"/>
      <c r="Y38" s="22">
        <f t="shared" si="4"/>
        <v>453585.66666666669</v>
      </c>
      <c r="Z38" s="26">
        <f t="shared" si="5"/>
        <v>89497</v>
      </c>
    </row>
    <row r="39" spans="2:28" x14ac:dyDescent="0.35">
      <c r="B39" s="21" t="s">
        <v>158</v>
      </c>
      <c r="C39" s="22">
        <v>6351</v>
      </c>
      <c r="D39" s="247">
        <v>1248</v>
      </c>
      <c r="E39" s="30"/>
      <c r="F39" s="22">
        <v>19706</v>
      </c>
      <c r="G39" s="247">
        <v>2906</v>
      </c>
      <c r="H39" s="30"/>
      <c r="I39" s="3"/>
      <c r="J39" s="3"/>
      <c r="K39" s="4"/>
      <c r="L39" s="22"/>
      <c r="M39" s="26"/>
      <c r="N39" s="30"/>
      <c r="O39" s="22"/>
      <c r="P39" s="26"/>
      <c r="Q39" s="30"/>
      <c r="T39" s="4"/>
      <c r="U39" s="26">
        <f t="shared" si="1"/>
        <v>1384.6666666666667</v>
      </c>
      <c r="V39" s="26">
        <f t="shared" si="2"/>
        <v>0</v>
      </c>
      <c r="W39" s="26">
        <f t="shared" si="3"/>
        <v>1384.6666666666667</v>
      </c>
      <c r="X39" s="4"/>
      <c r="Y39" s="22">
        <f t="shared" si="4"/>
        <v>8685.6666666666661</v>
      </c>
      <c r="Z39" s="26">
        <f t="shared" si="5"/>
        <v>1384.6666666666667</v>
      </c>
    </row>
    <row r="40" spans="2:28" x14ac:dyDescent="0.35">
      <c r="B40" s="21" t="s">
        <v>42</v>
      </c>
      <c r="C40" s="22">
        <v>43613</v>
      </c>
      <c r="D40" s="3">
        <v>275</v>
      </c>
      <c r="E40" s="30"/>
      <c r="F40" s="22">
        <v>41629</v>
      </c>
      <c r="G40" s="3">
        <v>201</v>
      </c>
      <c r="H40" s="30"/>
      <c r="I40" s="22">
        <v>20434</v>
      </c>
      <c r="J40" s="3">
        <v>120</v>
      </c>
      <c r="K40" s="4"/>
      <c r="L40" s="22"/>
      <c r="M40" s="26"/>
      <c r="N40" s="30"/>
      <c r="O40" s="22"/>
      <c r="P40" s="26"/>
      <c r="Q40" s="30"/>
      <c r="T40" s="4"/>
      <c r="U40" s="26">
        <f t="shared" si="1"/>
        <v>198.66666666666666</v>
      </c>
      <c r="V40" s="26">
        <f t="shared" si="2"/>
        <v>0</v>
      </c>
      <c r="W40" s="26">
        <f t="shared" si="3"/>
        <v>198.66666666666666</v>
      </c>
      <c r="X40" s="4"/>
      <c r="Y40" s="22">
        <f t="shared" si="4"/>
        <v>35225.333333333336</v>
      </c>
      <c r="Z40" s="26">
        <f t="shared" si="5"/>
        <v>198.66666666666666</v>
      </c>
    </row>
    <row r="41" spans="2:28" x14ac:dyDescent="0.35">
      <c r="B41" s="21" t="s">
        <v>43</v>
      </c>
      <c r="C41" s="22">
        <v>7536</v>
      </c>
      <c r="D41" s="3">
        <v>143</v>
      </c>
      <c r="E41" s="30"/>
      <c r="F41" s="22">
        <v>7685</v>
      </c>
      <c r="G41" s="3">
        <v>164</v>
      </c>
      <c r="H41" s="30"/>
      <c r="I41" s="22">
        <v>4132</v>
      </c>
      <c r="J41" s="3">
        <v>123</v>
      </c>
      <c r="K41" s="4"/>
      <c r="L41" s="22"/>
      <c r="M41" s="26"/>
      <c r="N41" s="30"/>
      <c r="O41" s="22">
        <v>25</v>
      </c>
      <c r="P41" s="26">
        <v>66</v>
      </c>
      <c r="Q41" s="30"/>
      <c r="R41" s="22"/>
      <c r="S41" s="26"/>
      <c r="T41" s="4"/>
      <c r="U41" s="26">
        <f t="shared" si="1"/>
        <v>143.33333333333334</v>
      </c>
      <c r="V41" s="26">
        <f t="shared" si="2"/>
        <v>22</v>
      </c>
      <c r="W41" s="26">
        <f t="shared" si="3"/>
        <v>121.33333333333334</v>
      </c>
      <c r="X41" s="4"/>
      <c r="Y41" s="22">
        <f t="shared" si="4"/>
        <v>6459.333333333333</v>
      </c>
      <c r="Z41" s="26">
        <f t="shared" si="5"/>
        <v>165.33333333333334</v>
      </c>
    </row>
    <row r="42" spans="2:28" x14ac:dyDescent="0.35">
      <c r="B42" s="21" t="s">
        <v>160</v>
      </c>
      <c r="C42" s="22">
        <v>5971</v>
      </c>
      <c r="D42" s="3">
        <v>225</v>
      </c>
      <c r="E42" s="30"/>
      <c r="F42" s="22">
        <v>27650</v>
      </c>
      <c r="G42" s="26">
        <v>6433</v>
      </c>
      <c r="H42" s="30"/>
      <c r="I42" s="22">
        <v>214632</v>
      </c>
      <c r="J42" s="26">
        <v>97876</v>
      </c>
      <c r="K42" s="4"/>
      <c r="L42" s="22"/>
      <c r="M42" s="26"/>
      <c r="N42" s="30"/>
      <c r="O42" s="22"/>
      <c r="P42" s="26"/>
      <c r="Q42" s="30"/>
      <c r="R42" s="22">
        <v>8481</v>
      </c>
      <c r="S42" s="26">
        <v>5769</v>
      </c>
      <c r="T42" s="4"/>
      <c r="U42" s="26">
        <f t="shared" si="1"/>
        <v>34844.666666666664</v>
      </c>
      <c r="V42" s="26">
        <f t="shared" si="2"/>
        <v>1923</v>
      </c>
      <c r="W42" s="26">
        <f t="shared" si="3"/>
        <v>32921.666666666664</v>
      </c>
      <c r="X42" s="4"/>
      <c r="Y42" s="22">
        <f t="shared" si="4"/>
        <v>85578</v>
      </c>
      <c r="Z42" s="26">
        <f t="shared" si="5"/>
        <v>36767.666666666664</v>
      </c>
    </row>
    <row r="43" spans="2:28" x14ac:dyDescent="0.35">
      <c r="B43" s="21" t="s">
        <v>44</v>
      </c>
      <c r="C43" s="22">
        <v>9515</v>
      </c>
      <c r="D43" s="247">
        <v>1869</v>
      </c>
      <c r="E43" s="30"/>
      <c r="F43" s="22">
        <v>16136</v>
      </c>
      <c r="G43" s="26">
        <v>2655</v>
      </c>
      <c r="H43" s="30"/>
      <c r="I43" s="22">
        <v>10426</v>
      </c>
      <c r="J43" s="3">
        <v>567</v>
      </c>
      <c r="K43" s="4"/>
      <c r="L43" s="22">
        <v>124</v>
      </c>
      <c r="M43" s="247">
        <v>7.6590487955528097</v>
      </c>
      <c r="N43" s="30"/>
      <c r="O43" s="22">
        <v>496</v>
      </c>
      <c r="P43" s="247">
        <v>28.571428571428573</v>
      </c>
      <c r="Q43" s="30"/>
      <c r="R43" s="22">
        <v>1749</v>
      </c>
      <c r="S43" s="26">
        <v>9</v>
      </c>
      <c r="T43" s="4"/>
      <c r="U43" s="26">
        <f t="shared" si="1"/>
        <v>1697</v>
      </c>
      <c r="V43" s="26">
        <f t="shared" si="2"/>
        <v>15.076825788993794</v>
      </c>
      <c r="W43" s="26">
        <f t="shared" si="3"/>
        <v>1681.9231742110062</v>
      </c>
      <c r="X43" s="4"/>
      <c r="Y43" s="22">
        <f t="shared" si="4"/>
        <v>12815.333333333334</v>
      </c>
      <c r="Z43" s="26">
        <f t="shared" si="5"/>
        <v>1712.0768257889938</v>
      </c>
    </row>
    <row r="44" spans="2:28" x14ac:dyDescent="0.35">
      <c r="B44" s="21" t="s">
        <v>45</v>
      </c>
      <c r="C44" s="22">
        <v>30230</v>
      </c>
      <c r="D44" s="26">
        <v>19189</v>
      </c>
      <c r="E44" s="30"/>
      <c r="F44" s="22">
        <v>1996</v>
      </c>
      <c r="G44" s="3">
        <v>11</v>
      </c>
      <c r="H44" s="30"/>
      <c r="I44" s="22">
        <v>1199</v>
      </c>
      <c r="J44" s="3">
        <v>16</v>
      </c>
      <c r="K44" s="4"/>
      <c r="L44" s="22"/>
      <c r="M44" s="26"/>
      <c r="N44" s="30"/>
      <c r="O44" s="22"/>
      <c r="P44" s="26"/>
      <c r="Q44" s="30"/>
      <c r="T44" s="4"/>
      <c r="U44" s="26">
        <f t="shared" si="1"/>
        <v>6405.333333333333</v>
      </c>
      <c r="V44" s="26">
        <f t="shared" si="2"/>
        <v>0</v>
      </c>
      <c r="W44" s="26">
        <f t="shared" si="3"/>
        <v>6405.333333333333</v>
      </c>
      <c r="X44" s="4"/>
      <c r="Y44" s="22">
        <f t="shared" si="4"/>
        <v>11141.666666666666</v>
      </c>
      <c r="Z44" s="26">
        <f t="shared" si="5"/>
        <v>6405.333333333333</v>
      </c>
    </row>
    <row r="45" spans="2:28" x14ac:dyDescent="0.35">
      <c r="B45" s="14" t="s">
        <v>46</v>
      </c>
      <c r="C45" s="136">
        <v>498105</v>
      </c>
      <c r="D45" s="137">
        <v>414246</v>
      </c>
      <c r="E45" s="31"/>
      <c r="F45" s="136">
        <v>511915</v>
      </c>
      <c r="G45" s="137">
        <v>523589</v>
      </c>
      <c r="H45" s="31"/>
      <c r="I45" s="136">
        <v>4910558</v>
      </c>
      <c r="J45" s="137">
        <v>2127202</v>
      </c>
      <c r="K45" s="4"/>
      <c r="L45" s="136">
        <v>82342</v>
      </c>
      <c r="M45" s="137">
        <v>10972</v>
      </c>
      <c r="N45" s="31"/>
      <c r="O45" s="136">
        <v>57348</v>
      </c>
      <c r="P45" s="137">
        <v>14398</v>
      </c>
      <c r="Q45" s="31"/>
      <c r="R45" s="136">
        <v>68261</v>
      </c>
      <c r="S45" s="137">
        <v>18209</v>
      </c>
      <c r="T45" s="4"/>
      <c r="U45" s="137">
        <f t="shared" si="1"/>
        <v>1021679</v>
      </c>
      <c r="V45" s="137">
        <f t="shared" si="2"/>
        <v>14526.333333333334</v>
      </c>
      <c r="W45" s="137">
        <f t="shared" si="3"/>
        <v>1007152.6666666666</v>
      </c>
      <c r="X45" s="4"/>
      <c r="Y45" s="136">
        <f t="shared" si="4"/>
        <v>2042843</v>
      </c>
      <c r="Z45" s="137">
        <f t="shared" si="5"/>
        <v>1036205.3333333334</v>
      </c>
      <c r="AB45" s="245">
        <v>6</v>
      </c>
    </row>
    <row r="46" spans="2:28" x14ac:dyDescent="0.35">
      <c r="B46" s="21" t="s">
        <v>47</v>
      </c>
      <c r="C46" s="22">
        <v>877159</v>
      </c>
      <c r="D46" s="26">
        <v>5789</v>
      </c>
      <c r="E46" s="30"/>
      <c r="F46" s="22">
        <v>2991989</v>
      </c>
      <c r="G46" s="26">
        <v>1358</v>
      </c>
      <c r="H46" s="30"/>
      <c r="I46" s="22">
        <v>931699</v>
      </c>
      <c r="J46" s="26">
        <v>18144</v>
      </c>
      <c r="K46" s="4"/>
      <c r="L46" s="22">
        <v>50139</v>
      </c>
      <c r="M46" s="26">
        <v>5648</v>
      </c>
      <c r="N46" s="30"/>
      <c r="O46" s="22">
        <v>48858</v>
      </c>
      <c r="P46" s="26">
        <v>9043</v>
      </c>
      <c r="Q46" s="30"/>
      <c r="R46" s="22">
        <v>44943</v>
      </c>
      <c r="S46" s="26">
        <v>17611</v>
      </c>
      <c r="T46" s="4"/>
      <c r="U46" s="26">
        <f t="shared" si="1"/>
        <v>8430.3333333333339</v>
      </c>
      <c r="V46" s="26">
        <f t="shared" si="2"/>
        <v>10767.333333333334</v>
      </c>
      <c r="W46" s="26">
        <f t="shared" si="3"/>
        <v>-2337</v>
      </c>
      <c r="X46" s="4"/>
      <c r="Y46" s="22">
        <f t="shared" si="4"/>
        <v>1648262.3333333333</v>
      </c>
      <c r="Z46" s="26">
        <f t="shared" si="5"/>
        <v>19197.666666666668</v>
      </c>
    </row>
    <row r="47" spans="2:28" x14ac:dyDescent="0.35">
      <c r="B47" s="21" t="s">
        <v>48</v>
      </c>
      <c r="C47" s="22">
        <v>60456</v>
      </c>
      <c r="D47" s="247">
        <v>11877</v>
      </c>
      <c r="E47" s="30"/>
      <c r="F47" s="22">
        <v>48743</v>
      </c>
      <c r="G47" s="247">
        <v>7189</v>
      </c>
      <c r="H47" s="30"/>
      <c r="I47" s="22">
        <v>25153</v>
      </c>
      <c r="J47" s="247">
        <v>4649</v>
      </c>
      <c r="K47" s="4"/>
      <c r="L47" s="22"/>
      <c r="M47" s="26"/>
      <c r="N47" s="30"/>
      <c r="O47" s="22"/>
      <c r="P47" s="26"/>
      <c r="Q47" s="30"/>
      <c r="T47" s="4"/>
      <c r="U47" s="26">
        <f t="shared" si="1"/>
        <v>7905</v>
      </c>
      <c r="V47" s="26">
        <f t="shared" si="2"/>
        <v>0</v>
      </c>
      <c r="W47" s="26">
        <f t="shared" si="3"/>
        <v>7905</v>
      </c>
      <c r="X47" s="4"/>
      <c r="Y47" s="22">
        <f t="shared" si="4"/>
        <v>44784</v>
      </c>
      <c r="Z47" s="26">
        <f t="shared" si="5"/>
        <v>7905</v>
      </c>
    </row>
    <row r="48" spans="2:28" x14ac:dyDescent="0.35">
      <c r="B48" s="21" t="s">
        <v>49</v>
      </c>
      <c r="C48" s="22">
        <v>2192</v>
      </c>
      <c r="D48" s="3">
        <v>13</v>
      </c>
      <c r="E48" s="30"/>
      <c r="F48" s="22">
        <v>3294</v>
      </c>
      <c r="G48" s="3">
        <v>12</v>
      </c>
      <c r="H48" s="30"/>
      <c r="I48" s="22">
        <v>385</v>
      </c>
      <c r="J48" s="3">
        <v>1</v>
      </c>
      <c r="K48" s="4"/>
      <c r="L48" s="22"/>
      <c r="M48" s="26"/>
      <c r="N48" s="30"/>
      <c r="O48" s="22"/>
      <c r="P48" s="26"/>
      <c r="Q48" s="30"/>
      <c r="T48" s="4"/>
      <c r="U48" s="26">
        <f t="shared" si="1"/>
        <v>8.6666666666666661</v>
      </c>
      <c r="V48" s="26">
        <f t="shared" si="2"/>
        <v>0</v>
      </c>
      <c r="W48" s="26">
        <f t="shared" si="3"/>
        <v>8.6666666666666661</v>
      </c>
      <c r="X48" s="4"/>
      <c r="Y48" s="22">
        <f t="shared" si="4"/>
        <v>1957</v>
      </c>
      <c r="Z48" s="26">
        <f t="shared" si="5"/>
        <v>8.6666666666666661</v>
      </c>
    </row>
    <row r="49" spans="2:28" x14ac:dyDescent="0.35">
      <c r="B49" s="21" t="s">
        <v>50</v>
      </c>
      <c r="C49" s="22">
        <v>302</v>
      </c>
      <c r="D49" s="3">
        <v>1</v>
      </c>
      <c r="E49" s="30"/>
      <c r="F49" s="22">
        <v>5421</v>
      </c>
      <c r="G49" s="3">
        <v>1</v>
      </c>
      <c r="H49" s="30"/>
      <c r="I49" s="22">
        <v>2518</v>
      </c>
      <c r="J49" s="247">
        <v>465</v>
      </c>
      <c r="K49" s="4"/>
      <c r="L49" s="22"/>
      <c r="M49" s="26"/>
      <c r="N49" s="30"/>
      <c r="O49" s="22"/>
      <c r="P49" s="26"/>
      <c r="Q49" s="30"/>
      <c r="R49" s="22">
        <v>51</v>
      </c>
      <c r="S49" s="247">
        <v>6.5217391304347823</v>
      </c>
      <c r="T49" s="4"/>
      <c r="U49" s="26">
        <f t="shared" si="1"/>
        <v>155.66666666666666</v>
      </c>
      <c r="V49" s="26">
        <f t="shared" si="2"/>
        <v>2.1739130434782608</v>
      </c>
      <c r="W49" s="26">
        <f t="shared" si="3"/>
        <v>153.49275362318841</v>
      </c>
      <c r="X49" s="4"/>
      <c r="Y49" s="22">
        <f t="shared" si="4"/>
        <v>2764</v>
      </c>
      <c r="Z49" s="26">
        <f t="shared" si="5"/>
        <v>157.84057971014491</v>
      </c>
    </row>
    <row r="50" spans="2:28" x14ac:dyDescent="0.35">
      <c r="B50" s="21" t="s">
        <v>51</v>
      </c>
      <c r="C50" s="22">
        <v>1779</v>
      </c>
      <c r="D50" s="3">
        <v>77</v>
      </c>
      <c r="E50" s="30"/>
      <c r="F50" s="22">
        <v>2257</v>
      </c>
      <c r="G50" s="3">
        <v>62</v>
      </c>
      <c r="H50" s="30"/>
      <c r="I50" s="22">
        <v>4819</v>
      </c>
      <c r="J50" s="3">
        <v>39</v>
      </c>
      <c r="K50" s="4"/>
      <c r="L50" s="22"/>
      <c r="M50" s="26"/>
      <c r="N50" s="30"/>
      <c r="O50" s="22"/>
      <c r="P50" s="26"/>
      <c r="Q50" s="30"/>
      <c r="R50" s="22"/>
      <c r="S50" s="26"/>
      <c r="T50" s="4"/>
      <c r="U50" s="26">
        <f t="shared" si="1"/>
        <v>59.333333333333336</v>
      </c>
      <c r="V50" s="26">
        <f t="shared" si="2"/>
        <v>0</v>
      </c>
      <c r="W50" s="26">
        <f t="shared" si="3"/>
        <v>59.333333333333336</v>
      </c>
      <c r="X50" s="4"/>
      <c r="Y50" s="22">
        <f t="shared" si="4"/>
        <v>2951.6666666666665</v>
      </c>
      <c r="Z50" s="26">
        <f t="shared" si="5"/>
        <v>59.333333333333336</v>
      </c>
    </row>
    <row r="51" spans="2:28" x14ac:dyDescent="0.35">
      <c r="B51" s="21" t="s">
        <v>52</v>
      </c>
      <c r="C51" s="22">
        <v>6660</v>
      </c>
      <c r="D51" s="3">
        <v>61</v>
      </c>
      <c r="E51" s="30"/>
      <c r="F51" s="22">
        <v>1899</v>
      </c>
      <c r="G51" s="3">
        <v>8</v>
      </c>
      <c r="H51" s="30"/>
      <c r="I51" s="22">
        <v>6549</v>
      </c>
      <c r="J51" s="26">
        <v>1626</v>
      </c>
      <c r="K51" s="4"/>
      <c r="L51" s="22">
        <v>63</v>
      </c>
      <c r="M51" s="26">
        <v>3</v>
      </c>
      <c r="N51" s="30"/>
      <c r="O51" s="22">
        <v>186</v>
      </c>
      <c r="P51" s="26">
        <v>3</v>
      </c>
      <c r="Q51" s="30"/>
      <c r="R51" s="22">
        <v>228</v>
      </c>
      <c r="S51" s="26">
        <v>4</v>
      </c>
      <c r="T51" s="4"/>
      <c r="U51" s="26">
        <f t="shared" si="1"/>
        <v>565</v>
      </c>
      <c r="V51" s="26">
        <f t="shared" si="2"/>
        <v>3.3333333333333335</v>
      </c>
      <c r="W51" s="26">
        <f t="shared" si="3"/>
        <v>561.66666666666663</v>
      </c>
      <c r="X51" s="4"/>
      <c r="Y51" s="22">
        <f t="shared" si="4"/>
        <v>5195</v>
      </c>
      <c r="Z51" s="26">
        <f t="shared" si="5"/>
        <v>568.33333333333337</v>
      </c>
    </row>
    <row r="52" spans="2:28" x14ac:dyDescent="0.35">
      <c r="B52" s="21" t="s">
        <v>53</v>
      </c>
      <c r="C52" s="22">
        <v>110377</v>
      </c>
      <c r="D52" s="26">
        <v>30592</v>
      </c>
      <c r="E52" s="30"/>
      <c r="F52" s="22">
        <v>4115</v>
      </c>
      <c r="G52" s="3">
        <v>263</v>
      </c>
      <c r="H52" s="30"/>
      <c r="I52" s="22">
        <v>606</v>
      </c>
      <c r="J52" s="3">
        <v>13</v>
      </c>
      <c r="K52" s="4"/>
      <c r="L52" s="22"/>
      <c r="M52" s="26"/>
      <c r="N52" s="30"/>
      <c r="O52" s="22"/>
      <c r="P52" s="26"/>
      <c r="Q52" s="30"/>
      <c r="T52" s="4"/>
      <c r="U52" s="26">
        <f t="shared" si="1"/>
        <v>10289.333333333334</v>
      </c>
      <c r="V52" s="26">
        <f t="shared" si="2"/>
        <v>0</v>
      </c>
      <c r="W52" s="26">
        <f t="shared" si="3"/>
        <v>10289.333333333334</v>
      </c>
      <c r="X52" s="4"/>
      <c r="Y52" s="22">
        <f t="shared" si="4"/>
        <v>38366</v>
      </c>
      <c r="Z52" s="26">
        <f t="shared" si="5"/>
        <v>10289.333333333334</v>
      </c>
    </row>
    <row r="53" spans="2:28" x14ac:dyDescent="0.35">
      <c r="B53" s="21" t="s">
        <v>54</v>
      </c>
      <c r="C53" s="22">
        <v>16512</v>
      </c>
      <c r="D53" s="3">
        <v>580</v>
      </c>
      <c r="E53" s="30"/>
      <c r="F53" s="22">
        <v>17794</v>
      </c>
      <c r="G53" s="3">
        <v>644</v>
      </c>
      <c r="H53" s="30"/>
      <c r="I53" s="22">
        <v>3277</v>
      </c>
      <c r="J53" s="3">
        <v>33</v>
      </c>
      <c r="K53" s="4"/>
      <c r="L53" s="22"/>
      <c r="M53" s="26"/>
      <c r="N53" s="30"/>
      <c r="O53" s="22"/>
      <c r="P53" s="26"/>
      <c r="Q53" s="30"/>
      <c r="T53" s="4"/>
      <c r="U53" s="26">
        <f t="shared" si="1"/>
        <v>419</v>
      </c>
      <c r="V53" s="26">
        <f t="shared" si="2"/>
        <v>0</v>
      </c>
      <c r="W53" s="26">
        <f t="shared" si="3"/>
        <v>419</v>
      </c>
      <c r="X53" s="4"/>
      <c r="Y53" s="22">
        <f t="shared" si="4"/>
        <v>12527.666666666666</v>
      </c>
      <c r="Z53" s="26">
        <f t="shared" si="5"/>
        <v>419</v>
      </c>
    </row>
    <row r="54" spans="2:28" x14ac:dyDescent="0.35">
      <c r="B54" s="21" t="s">
        <v>55</v>
      </c>
      <c r="C54" s="22">
        <v>298747</v>
      </c>
      <c r="D54" s="247">
        <v>58693</v>
      </c>
      <c r="E54" s="30"/>
      <c r="F54" s="22">
        <v>121508</v>
      </c>
      <c r="G54" s="247">
        <v>17922</v>
      </c>
      <c r="H54" s="30"/>
      <c r="I54" s="22">
        <v>52310</v>
      </c>
      <c r="J54" s="26">
        <v>2200</v>
      </c>
      <c r="K54" s="4"/>
      <c r="L54" s="22">
        <v>44306</v>
      </c>
      <c r="M54" s="247">
        <v>2736.627547869055</v>
      </c>
      <c r="N54" s="30"/>
      <c r="O54" s="22">
        <v>43314</v>
      </c>
      <c r="P54" s="247">
        <v>2495.046082949309</v>
      </c>
      <c r="Q54" s="30"/>
      <c r="R54" s="22">
        <v>364</v>
      </c>
      <c r="S54" s="247">
        <v>46.547314578005114</v>
      </c>
      <c r="T54" s="4"/>
      <c r="U54" s="26">
        <f t="shared" si="1"/>
        <v>26271.666666666668</v>
      </c>
      <c r="V54" s="26">
        <f t="shared" si="2"/>
        <v>1759.40698179879</v>
      </c>
      <c r="W54" s="26">
        <f t="shared" si="3"/>
        <v>24512.259684867877</v>
      </c>
      <c r="X54" s="4"/>
      <c r="Y54" s="22">
        <f t="shared" si="4"/>
        <v>186849.66666666666</v>
      </c>
      <c r="Z54" s="26">
        <f t="shared" si="5"/>
        <v>28031.073648465459</v>
      </c>
    </row>
    <row r="55" spans="2:28" x14ac:dyDescent="0.35">
      <c r="B55" s="14" t="s">
        <v>56</v>
      </c>
      <c r="C55" s="136">
        <v>10453836</v>
      </c>
      <c r="D55" s="137">
        <v>3984143</v>
      </c>
      <c r="E55" s="31"/>
      <c r="F55" s="136">
        <v>10283438</v>
      </c>
      <c r="G55" s="137">
        <v>3207361</v>
      </c>
      <c r="H55" s="31"/>
      <c r="I55" s="136">
        <v>11390455</v>
      </c>
      <c r="J55" s="137">
        <v>3551838</v>
      </c>
      <c r="K55" s="4"/>
      <c r="L55" s="136">
        <v>477515</v>
      </c>
      <c r="M55" s="137">
        <v>17637</v>
      </c>
      <c r="N55" s="31"/>
      <c r="O55" s="136">
        <v>2034339</v>
      </c>
      <c r="P55" s="137">
        <v>18667</v>
      </c>
      <c r="Q55" s="31"/>
      <c r="R55" s="136">
        <v>96264</v>
      </c>
      <c r="S55" s="137">
        <v>8761</v>
      </c>
      <c r="T55" s="4"/>
      <c r="U55" s="137">
        <f t="shared" si="1"/>
        <v>3581114</v>
      </c>
      <c r="V55" s="137">
        <f t="shared" si="2"/>
        <v>15021.666666666666</v>
      </c>
      <c r="W55" s="137">
        <f t="shared" si="3"/>
        <v>3566092.3333333335</v>
      </c>
      <c r="X55" s="4"/>
      <c r="Y55" s="136">
        <f t="shared" si="4"/>
        <v>11578615.666666666</v>
      </c>
      <c r="Z55" s="137">
        <f t="shared" si="5"/>
        <v>3596135.6666666665</v>
      </c>
      <c r="AB55" s="245">
        <v>2</v>
      </c>
    </row>
    <row r="56" spans="2:28" x14ac:dyDescent="0.35">
      <c r="B56" s="21" t="s">
        <v>57</v>
      </c>
      <c r="C56" s="22">
        <v>241</v>
      </c>
      <c r="D56" s="3">
        <v>2</v>
      </c>
      <c r="E56" s="30"/>
      <c r="F56" s="22">
        <v>200</v>
      </c>
      <c r="G56" s="3">
        <v>1</v>
      </c>
      <c r="H56" s="30"/>
      <c r="I56" s="22">
        <v>94</v>
      </c>
      <c r="J56" s="3">
        <v>3</v>
      </c>
      <c r="K56" s="4"/>
      <c r="L56" s="22"/>
      <c r="M56" s="26"/>
      <c r="N56" s="30"/>
      <c r="O56" s="22"/>
      <c r="P56" s="26"/>
      <c r="Q56" s="30"/>
      <c r="R56" s="22"/>
      <c r="S56" s="26"/>
      <c r="T56" s="4"/>
      <c r="U56" s="26">
        <f t="shared" si="1"/>
        <v>2</v>
      </c>
      <c r="V56" s="26">
        <f t="shared" si="2"/>
        <v>0</v>
      </c>
      <c r="W56" s="26">
        <f t="shared" si="3"/>
        <v>2</v>
      </c>
      <c r="X56" s="4"/>
      <c r="Y56" s="22">
        <f t="shared" si="4"/>
        <v>178.33333333333334</v>
      </c>
      <c r="Z56" s="26">
        <f t="shared" si="5"/>
        <v>2</v>
      </c>
    </row>
    <row r="57" spans="2:28" x14ac:dyDescent="0.35">
      <c r="B57" s="21" t="s">
        <v>194</v>
      </c>
      <c r="C57" s="22"/>
      <c r="D57" s="3"/>
      <c r="E57" s="30"/>
      <c r="F57" s="22">
        <v>320908</v>
      </c>
      <c r="G57" s="26">
        <v>415562</v>
      </c>
      <c r="H57" s="30"/>
      <c r="I57" s="3"/>
      <c r="J57" s="3"/>
      <c r="K57" s="4"/>
      <c r="L57" s="22"/>
      <c r="M57" s="26"/>
      <c r="N57" s="30"/>
      <c r="O57" s="22"/>
      <c r="P57" s="26"/>
      <c r="Q57" s="30"/>
      <c r="R57" s="22"/>
      <c r="S57" s="26"/>
      <c r="T57" s="4"/>
      <c r="U57" s="26">
        <f t="shared" si="1"/>
        <v>138520.66666666666</v>
      </c>
      <c r="V57" s="26">
        <f t="shared" si="2"/>
        <v>0</v>
      </c>
      <c r="W57" s="26">
        <f t="shared" si="3"/>
        <v>138520.66666666666</v>
      </c>
      <c r="X57" s="4"/>
      <c r="Y57" s="22">
        <f t="shared" si="4"/>
        <v>106969.33333333333</v>
      </c>
      <c r="Z57" s="26">
        <f t="shared" si="5"/>
        <v>138520.66666666666</v>
      </c>
    </row>
    <row r="58" spans="2:28" x14ac:dyDescent="0.35">
      <c r="B58" s="21" t="s">
        <v>58</v>
      </c>
      <c r="C58" s="22">
        <v>563</v>
      </c>
      <c r="D58" s="3">
        <v>2</v>
      </c>
      <c r="E58" s="30"/>
      <c r="F58" s="22">
        <v>899</v>
      </c>
      <c r="G58" s="3">
        <v>7</v>
      </c>
      <c r="H58" s="30"/>
      <c r="I58" s="22">
        <v>1478</v>
      </c>
      <c r="J58" s="3">
        <v>4</v>
      </c>
      <c r="K58" s="4"/>
      <c r="L58" s="22"/>
      <c r="M58" s="26"/>
      <c r="N58" s="30"/>
      <c r="O58" s="22"/>
      <c r="P58" s="26"/>
      <c r="Q58" s="30"/>
      <c r="R58" s="22"/>
      <c r="S58" s="26"/>
      <c r="T58" s="4"/>
      <c r="U58" s="26">
        <f t="shared" si="1"/>
        <v>4.333333333333333</v>
      </c>
      <c r="V58" s="26">
        <f t="shared" si="2"/>
        <v>0</v>
      </c>
      <c r="W58" s="26">
        <f t="shared" si="3"/>
        <v>4.333333333333333</v>
      </c>
      <c r="X58" s="4"/>
      <c r="Y58" s="22">
        <f t="shared" si="4"/>
        <v>980</v>
      </c>
      <c r="Z58" s="26">
        <f t="shared" si="5"/>
        <v>4.333333333333333</v>
      </c>
    </row>
    <row r="59" spans="2:28" x14ac:dyDescent="0.35">
      <c r="B59" s="14" t="s">
        <v>59</v>
      </c>
      <c r="C59" s="136">
        <v>4279182</v>
      </c>
      <c r="D59" s="137">
        <v>853480</v>
      </c>
      <c r="E59" s="31"/>
      <c r="F59" s="136">
        <v>4154641</v>
      </c>
      <c r="G59" s="137">
        <v>184261</v>
      </c>
      <c r="H59" s="31"/>
      <c r="I59" s="136">
        <v>4770811</v>
      </c>
      <c r="J59" s="137">
        <v>555329</v>
      </c>
      <c r="K59" s="4"/>
      <c r="L59" s="136">
        <v>4633749</v>
      </c>
      <c r="M59" s="137">
        <v>542361</v>
      </c>
      <c r="N59" s="31"/>
      <c r="O59" s="136">
        <v>3797249</v>
      </c>
      <c r="P59" s="137">
        <v>224527</v>
      </c>
      <c r="Q59" s="31"/>
      <c r="R59" s="136">
        <v>3248809</v>
      </c>
      <c r="S59" s="137">
        <v>280313</v>
      </c>
      <c r="T59" s="4"/>
      <c r="U59" s="137">
        <f t="shared" si="1"/>
        <v>531023.33333333337</v>
      </c>
      <c r="V59" s="137">
        <f t="shared" si="2"/>
        <v>349067</v>
      </c>
      <c r="W59" s="137">
        <f t="shared" si="3"/>
        <v>181956.33333333337</v>
      </c>
      <c r="X59" s="4"/>
      <c r="Y59" s="136">
        <f t="shared" si="4"/>
        <v>8294813.666666667</v>
      </c>
      <c r="Z59" s="137">
        <f t="shared" si="5"/>
        <v>880090.33333333337</v>
      </c>
      <c r="AB59" s="245">
        <v>9</v>
      </c>
    </row>
    <row r="60" spans="2:28" x14ac:dyDescent="0.35">
      <c r="B60" s="21" t="s">
        <v>60</v>
      </c>
      <c r="C60" s="22">
        <v>5153</v>
      </c>
      <c r="D60" s="26">
        <v>2015</v>
      </c>
      <c r="E60" s="30"/>
      <c r="H60" s="30"/>
      <c r="I60" s="3"/>
      <c r="J60" s="3"/>
      <c r="K60" s="4"/>
      <c r="L60" s="22"/>
      <c r="M60" s="26"/>
      <c r="N60" s="30"/>
      <c r="O60" s="22"/>
      <c r="P60" s="26"/>
      <c r="Q60" s="30"/>
      <c r="T60" s="4"/>
      <c r="U60" s="26">
        <f t="shared" si="1"/>
        <v>671.66666666666663</v>
      </c>
      <c r="V60" s="26">
        <f t="shared" si="2"/>
        <v>0</v>
      </c>
      <c r="W60" s="26">
        <f t="shared" si="3"/>
        <v>671.66666666666663</v>
      </c>
      <c r="X60" s="4"/>
      <c r="Y60" s="22">
        <f t="shared" si="4"/>
        <v>1717.6666666666667</v>
      </c>
      <c r="Z60" s="26">
        <f t="shared" si="5"/>
        <v>671.66666666666663</v>
      </c>
    </row>
    <row r="61" spans="2:28" x14ac:dyDescent="0.35">
      <c r="B61" s="21" t="s">
        <v>61</v>
      </c>
      <c r="C61" s="22">
        <v>8383</v>
      </c>
      <c r="D61" s="26">
        <v>1374</v>
      </c>
      <c r="E61" s="30"/>
      <c r="F61" s="22">
        <v>84971</v>
      </c>
      <c r="G61" s="26">
        <v>7519</v>
      </c>
      <c r="H61" s="30"/>
      <c r="I61" s="22">
        <v>196318</v>
      </c>
      <c r="J61" s="26">
        <v>6352</v>
      </c>
      <c r="K61" s="4"/>
      <c r="L61" s="22">
        <v>83323</v>
      </c>
      <c r="M61" s="26">
        <v>7525</v>
      </c>
      <c r="N61" s="30"/>
      <c r="O61" s="22">
        <v>18242</v>
      </c>
      <c r="P61" s="26">
        <v>17287</v>
      </c>
      <c r="Q61" s="30"/>
      <c r="T61" s="4"/>
      <c r="U61" s="26">
        <f t="shared" si="1"/>
        <v>5081.666666666667</v>
      </c>
      <c r="V61" s="26">
        <f t="shared" si="2"/>
        <v>8270.6666666666661</v>
      </c>
      <c r="W61" s="26">
        <f t="shared" si="3"/>
        <v>-3188.9999999999991</v>
      </c>
      <c r="X61" s="4"/>
      <c r="Y61" s="22">
        <f t="shared" si="4"/>
        <v>130412.33333333333</v>
      </c>
      <c r="Z61" s="26">
        <f t="shared" si="5"/>
        <v>13352.333333333332</v>
      </c>
    </row>
    <row r="62" spans="2:28" x14ac:dyDescent="0.35">
      <c r="B62" s="21" t="s">
        <v>195</v>
      </c>
      <c r="C62" s="22">
        <v>101</v>
      </c>
      <c r="D62" s="3">
        <v>2</v>
      </c>
      <c r="E62" s="30"/>
      <c r="F62" s="22">
        <v>109</v>
      </c>
      <c r="G62" s="3">
        <v>2</v>
      </c>
      <c r="H62" s="30"/>
      <c r="K62" s="4"/>
      <c r="L62" s="22"/>
      <c r="M62" s="26"/>
      <c r="N62" s="30"/>
      <c r="O62" s="22"/>
      <c r="P62" s="26"/>
      <c r="Q62" s="30"/>
      <c r="T62" s="4"/>
      <c r="U62" s="26">
        <f t="shared" si="1"/>
        <v>1.3333333333333333</v>
      </c>
      <c r="V62" s="26">
        <f t="shared" si="2"/>
        <v>0</v>
      </c>
      <c r="W62" s="26">
        <f t="shared" si="3"/>
        <v>1.3333333333333333</v>
      </c>
      <c r="X62" s="4"/>
      <c r="Y62" s="22">
        <f t="shared" si="4"/>
        <v>70</v>
      </c>
      <c r="Z62" s="26">
        <f t="shared" si="5"/>
        <v>1.3333333333333333</v>
      </c>
    </row>
    <row r="63" spans="2:28" x14ac:dyDescent="0.35">
      <c r="B63" s="21" t="s">
        <v>62</v>
      </c>
      <c r="C63" s="22">
        <v>205572</v>
      </c>
      <c r="D63" s="26">
        <v>4736</v>
      </c>
      <c r="E63" s="30"/>
      <c r="F63" s="22">
        <v>147131</v>
      </c>
      <c r="G63" s="26">
        <v>3963</v>
      </c>
      <c r="H63" s="30"/>
      <c r="I63" s="22">
        <v>131848</v>
      </c>
      <c r="J63" s="26">
        <v>5885</v>
      </c>
      <c r="K63" s="4"/>
      <c r="L63" s="22">
        <v>3397</v>
      </c>
      <c r="M63" s="26">
        <v>188</v>
      </c>
      <c r="N63" s="30"/>
      <c r="O63" s="22">
        <v>1229</v>
      </c>
      <c r="P63" s="26">
        <v>213</v>
      </c>
      <c r="Q63" s="30"/>
      <c r="T63" s="4"/>
      <c r="U63" s="26">
        <f t="shared" si="1"/>
        <v>4861.333333333333</v>
      </c>
      <c r="V63" s="26">
        <f t="shared" si="2"/>
        <v>133.66666666666666</v>
      </c>
      <c r="W63" s="26">
        <f t="shared" si="3"/>
        <v>4727.6666666666661</v>
      </c>
      <c r="X63" s="4"/>
      <c r="Y63" s="22">
        <f t="shared" si="4"/>
        <v>163059</v>
      </c>
      <c r="Z63" s="26">
        <f t="shared" si="5"/>
        <v>4995</v>
      </c>
    </row>
    <row r="64" spans="2:28" x14ac:dyDescent="0.35">
      <c r="B64" s="21" t="s">
        <v>407</v>
      </c>
      <c r="C64" s="22">
        <v>339</v>
      </c>
      <c r="D64" s="3">
        <v>3</v>
      </c>
      <c r="E64" s="30"/>
      <c r="F64" s="22">
        <v>203</v>
      </c>
      <c r="G64" s="3">
        <v>14</v>
      </c>
      <c r="H64" s="30"/>
      <c r="I64" s="3"/>
      <c r="J64" s="3"/>
      <c r="K64" s="4"/>
      <c r="L64" s="22"/>
      <c r="M64" s="26"/>
      <c r="N64" s="30"/>
      <c r="O64" s="22"/>
      <c r="P64" s="26"/>
      <c r="Q64" s="30"/>
      <c r="T64" s="4"/>
      <c r="U64" s="26">
        <f t="shared" si="1"/>
        <v>5.666666666666667</v>
      </c>
      <c r="V64" s="26">
        <f t="shared" si="2"/>
        <v>0</v>
      </c>
      <c r="W64" s="26">
        <f t="shared" si="3"/>
        <v>5.666666666666667</v>
      </c>
      <c r="X64" s="4"/>
      <c r="Y64" s="22">
        <f t="shared" si="4"/>
        <v>180.66666666666666</v>
      </c>
      <c r="Z64" s="26">
        <f t="shared" si="5"/>
        <v>5.666666666666667</v>
      </c>
    </row>
    <row r="65" spans="2:28" x14ac:dyDescent="0.35">
      <c r="B65" s="21" t="s">
        <v>63</v>
      </c>
      <c r="E65" s="30"/>
      <c r="H65" s="30"/>
      <c r="I65" s="22">
        <v>1323</v>
      </c>
      <c r="J65" s="3">
        <v>149</v>
      </c>
      <c r="K65" s="4"/>
      <c r="L65" s="22"/>
      <c r="M65" s="26"/>
      <c r="N65" s="30"/>
      <c r="O65" s="22"/>
      <c r="P65" s="26"/>
      <c r="Q65" s="30"/>
      <c r="T65" s="4"/>
      <c r="U65" s="26">
        <f t="shared" si="1"/>
        <v>49.666666666666664</v>
      </c>
      <c r="V65" s="26">
        <f t="shared" si="2"/>
        <v>0</v>
      </c>
      <c r="W65" s="26">
        <f t="shared" si="3"/>
        <v>49.666666666666664</v>
      </c>
      <c r="X65" s="4"/>
      <c r="Y65" s="22">
        <f t="shared" si="4"/>
        <v>441</v>
      </c>
      <c r="Z65" s="26">
        <f t="shared" si="5"/>
        <v>49.666666666666664</v>
      </c>
    </row>
    <row r="66" spans="2:28" x14ac:dyDescent="0.35">
      <c r="B66" s="21" t="s">
        <v>64</v>
      </c>
      <c r="E66" s="30"/>
      <c r="F66" s="22">
        <v>12466</v>
      </c>
      <c r="G66" s="3">
        <v>19</v>
      </c>
      <c r="H66" s="30"/>
      <c r="I66" s="3"/>
      <c r="J66" s="3"/>
      <c r="K66" s="4"/>
      <c r="L66" s="22"/>
      <c r="M66" s="26"/>
      <c r="N66" s="30"/>
      <c r="O66" s="22"/>
      <c r="P66" s="26"/>
      <c r="Q66" s="30"/>
      <c r="T66" s="4"/>
      <c r="U66" s="26">
        <f t="shared" si="1"/>
        <v>6.333333333333333</v>
      </c>
      <c r="V66" s="26">
        <f t="shared" si="2"/>
        <v>0</v>
      </c>
      <c r="W66" s="26">
        <f t="shared" si="3"/>
        <v>6.333333333333333</v>
      </c>
      <c r="X66" s="4"/>
      <c r="Y66" s="22">
        <f t="shared" si="4"/>
        <v>4155.333333333333</v>
      </c>
      <c r="Z66" s="26">
        <f t="shared" si="5"/>
        <v>6.333333333333333</v>
      </c>
    </row>
    <row r="67" spans="2:28" x14ac:dyDescent="0.35">
      <c r="B67" s="21" t="s">
        <v>65</v>
      </c>
      <c r="C67" s="22">
        <v>6447</v>
      </c>
      <c r="D67" s="26">
        <v>3300</v>
      </c>
      <c r="E67" s="30"/>
      <c r="F67" s="3"/>
      <c r="G67" s="3"/>
      <c r="H67" s="30"/>
      <c r="I67" s="22">
        <v>1892</v>
      </c>
      <c r="J67" s="3">
        <v>1</v>
      </c>
      <c r="K67" s="4"/>
      <c r="L67" s="22"/>
      <c r="M67" s="26"/>
      <c r="N67" s="30"/>
      <c r="O67" s="22"/>
      <c r="P67" s="26"/>
      <c r="Q67" s="30"/>
      <c r="T67" s="4"/>
      <c r="U67" s="26">
        <f t="shared" si="1"/>
        <v>1100.3333333333333</v>
      </c>
      <c r="V67" s="26">
        <f t="shared" si="2"/>
        <v>0</v>
      </c>
      <c r="W67" s="26">
        <f t="shared" si="3"/>
        <v>1100.3333333333333</v>
      </c>
      <c r="X67" s="4"/>
      <c r="Y67" s="22">
        <f t="shared" si="4"/>
        <v>2779.6666666666665</v>
      </c>
      <c r="Z67" s="26">
        <f t="shared" si="5"/>
        <v>1100.3333333333333</v>
      </c>
    </row>
    <row r="68" spans="2:28" x14ac:dyDescent="0.35">
      <c r="B68" s="21" t="s">
        <v>66</v>
      </c>
      <c r="C68" s="22">
        <v>247972</v>
      </c>
      <c r="D68" s="26">
        <v>29158</v>
      </c>
      <c r="E68" s="30"/>
      <c r="F68" s="22">
        <v>243283</v>
      </c>
      <c r="G68" s="26">
        <v>16956</v>
      </c>
      <c r="H68" s="30"/>
      <c r="I68" s="22">
        <v>344140</v>
      </c>
      <c r="J68" s="26">
        <v>14551</v>
      </c>
      <c r="K68" s="4"/>
      <c r="L68" s="22">
        <v>3</v>
      </c>
      <c r="M68" s="247">
        <v>0.18529956763434216</v>
      </c>
      <c r="N68" s="30"/>
      <c r="O68" s="22">
        <v>5397</v>
      </c>
      <c r="P68" s="26">
        <v>2475</v>
      </c>
      <c r="Q68" s="30"/>
      <c r="R68" s="22">
        <v>461</v>
      </c>
      <c r="S68" s="26">
        <v>38</v>
      </c>
      <c r="T68" s="4"/>
      <c r="U68" s="26">
        <f t="shared" si="1"/>
        <v>20221.666666666668</v>
      </c>
      <c r="V68" s="26">
        <f t="shared" si="2"/>
        <v>837.7284331892115</v>
      </c>
      <c r="W68" s="26">
        <f t="shared" si="3"/>
        <v>19383.938233477456</v>
      </c>
      <c r="X68" s="4"/>
      <c r="Y68" s="22">
        <f t="shared" si="4"/>
        <v>280418.66666666669</v>
      </c>
      <c r="Z68" s="26">
        <f t="shared" si="5"/>
        <v>21059.395099855879</v>
      </c>
    </row>
    <row r="69" spans="2:28" x14ac:dyDescent="0.35">
      <c r="B69" s="21" t="s">
        <v>67</v>
      </c>
      <c r="C69" s="22">
        <v>336</v>
      </c>
      <c r="D69" s="3">
        <v>4</v>
      </c>
      <c r="E69" s="30"/>
      <c r="F69" s="22">
        <v>345</v>
      </c>
      <c r="G69" s="3">
        <v>7</v>
      </c>
      <c r="H69" s="30"/>
      <c r="I69" s="22">
        <v>145</v>
      </c>
      <c r="J69" s="3">
        <v>5</v>
      </c>
      <c r="K69" s="4"/>
      <c r="L69" s="22"/>
      <c r="M69" s="26"/>
      <c r="N69" s="30"/>
      <c r="O69" s="22"/>
      <c r="P69" s="26"/>
      <c r="Q69" s="30"/>
      <c r="T69" s="4"/>
      <c r="U69" s="26">
        <f t="shared" si="1"/>
        <v>5.333333333333333</v>
      </c>
      <c r="V69" s="26">
        <f t="shared" si="2"/>
        <v>0</v>
      </c>
      <c r="W69" s="26">
        <f t="shared" si="3"/>
        <v>5.333333333333333</v>
      </c>
      <c r="X69" s="4"/>
      <c r="Y69" s="22">
        <f t="shared" si="4"/>
        <v>275.33333333333331</v>
      </c>
      <c r="Z69" s="26">
        <f t="shared" si="5"/>
        <v>5.333333333333333</v>
      </c>
    </row>
    <row r="70" spans="2:28" x14ac:dyDescent="0.35">
      <c r="B70" s="21" t="s">
        <v>68</v>
      </c>
      <c r="C70" s="22">
        <v>165716</v>
      </c>
      <c r="D70" s="26">
        <v>6376</v>
      </c>
      <c r="E70" s="30"/>
      <c r="F70" s="22">
        <v>104402</v>
      </c>
      <c r="G70" s="3">
        <v>141</v>
      </c>
      <c r="H70" s="30"/>
      <c r="I70" s="22">
        <v>855515</v>
      </c>
      <c r="J70" s="26">
        <v>2240</v>
      </c>
      <c r="K70" s="4"/>
      <c r="L70" s="22">
        <v>616882</v>
      </c>
      <c r="M70" s="26">
        <v>6064</v>
      </c>
      <c r="N70" s="30"/>
      <c r="O70" s="22">
        <v>1477558</v>
      </c>
      <c r="P70" s="26">
        <v>29537</v>
      </c>
      <c r="Q70" s="30"/>
      <c r="R70" s="22">
        <v>508252</v>
      </c>
      <c r="S70" s="26">
        <v>9468</v>
      </c>
      <c r="T70" s="4"/>
      <c r="U70" s="26">
        <f t="shared" si="1"/>
        <v>2919</v>
      </c>
      <c r="V70" s="26">
        <f t="shared" si="2"/>
        <v>15023</v>
      </c>
      <c r="W70" s="26">
        <f t="shared" si="3"/>
        <v>-12104</v>
      </c>
      <c r="X70" s="4"/>
      <c r="Y70" s="22">
        <f t="shared" si="4"/>
        <v>1242775</v>
      </c>
      <c r="Z70" s="26">
        <f t="shared" si="5"/>
        <v>17942</v>
      </c>
    </row>
    <row r="71" spans="2:28" x14ac:dyDescent="0.35">
      <c r="B71" s="21" t="s">
        <v>69</v>
      </c>
      <c r="C71" s="22">
        <v>552990</v>
      </c>
      <c r="D71" s="26">
        <v>22647</v>
      </c>
      <c r="E71" s="30"/>
      <c r="F71" s="22">
        <v>318690</v>
      </c>
      <c r="G71" s="26">
        <v>12783</v>
      </c>
      <c r="H71" s="30"/>
      <c r="I71" s="22">
        <v>213295</v>
      </c>
      <c r="J71" s="26">
        <v>9715</v>
      </c>
      <c r="K71" s="4"/>
      <c r="L71" s="22">
        <v>2999</v>
      </c>
      <c r="M71" s="26">
        <v>18352</v>
      </c>
      <c r="N71" s="30"/>
      <c r="O71" s="22">
        <v>3573</v>
      </c>
      <c r="P71" s="26">
        <v>16146</v>
      </c>
      <c r="Q71" s="30"/>
      <c r="R71" s="22">
        <v>77659</v>
      </c>
      <c r="S71" s="26">
        <v>33331</v>
      </c>
      <c r="T71" s="4"/>
      <c r="U71" s="26">
        <f t="shared" si="1"/>
        <v>15048.333333333334</v>
      </c>
      <c r="V71" s="26">
        <f t="shared" si="2"/>
        <v>22609.666666666668</v>
      </c>
      <c r="W71" s="26">
        <f t="shared" si="3"/>
        <v>-7561.3333333333339</v>
      </c>
      <c r="X71" s="4"/>
      <c r="Y71" s="22">
        <f t="shared" si="4"/>
        <v>389735.33333333331</v>
      </c>
      <c r="Z71" s="26">
        <f t="shared" si="5"/>
        <v>37658</v>
      </c>
    </row>
    <row r="72" spans="2:28" x14ac:dyDescent="0.35">
      <c r="B72" s="21" t="s">
        <v>70</v>
      </c>
      <c r="C72" s="22">
        <v>277599</v>
      </c>
      <c r="D72" s="26">
        <v>5211</v>
      </c>
      <c r="E72" s="30"/>
      <c r="F72" s="22">
        <v>207931</v>
      </c>
      <c r="G72" s="26">
        <v>3708</v>
      </c>
      <c r="H72" s="30"/>
      <c r="I72" s="22">
        <v>125352</v>
      </c>
      <c r="J72" s="26">
        <v>4261</v>
      </c>
      <c r="K72" s="4"/>
      <c r="L72" s="22"/>
      <c r="M72" s="26"/>
      <c r="N72" s="30"/>
      <c r="O72" s="22">
        <v>39</v>
      </c>
      <c r="P72" s="247">
        <v>2.2465437788018434</v>
      </c>
      <c r="Q72" s="30"/>
      <c r="T72" s="4"/>
      <c r="U72" s="26">
        <f t="shared" si="1"/>
        <v>4393.333333333333</v>
      </c>
      <c r="V72" s="26">
        <f t="shared" si="2"/>
        <v>0.74884792626728114</v>
      </c>
      <c r="W72" s="26">
        <f t="shared" si="3"/>
        <v>4392.5844854070656</v>
      </c>
      <c r="X72" s="4"/>
      <c r="Y72" s="22">
        <f t="shared" si="4"/>
        <v>203640.33333333334</v>
      </c>
      <c r="Z72" s="26">
        <f t="shared" si="5"/>
        <v>4394.0821812596005</v>
      </c>
    </row>
    <row r="73" spans="2:28" x14ac:dyDescent="0.35">
      <c r="B73" s="21" t="s">
        <v>71</v>
      </c>
      <c r="C73" s="22">
        <v>51000</v>
      </c>
      <c r="D73" s="247">
        <v>10020</v>
      </c>
      <c r="E73" s="30"/>
      <c r="F73" s="22">
        <v>36000</v>
      </c>
      <c r="G73" s="247">
        <v>5310</v>
      </c>
      <c r="H73" s="30"/>
      <c r="I73" s="22">
        <v>233000</v>
      </c>
      <c r="J73" s="247">
        <v>43068</v>
      </c>
      <c r="K73" s="4"/>
      <c r="L73" s="22"/>
      <c r="M73" s="26"/>
      <c r="N73" s="30"/>
      <c r="O73" s="22"/>
      <c r="Q73" s="30"/>
      <c r="T73" s="4"/>
      <c r="U73" s="26">
        <f t="shared" si="1"/>
        <v>19466</v>
      </c>
      <c r="V73" s="26">
        <f t="shared" si="2"/>
        <v>0</v>
      </c>
      <c r="W73" s="26">
        <f t="shared" si="3"/>
        <v>19466</v>
      </c>
      <c r="X73" s="4"/>
      <c r="Y73" s="22">
        <f t="shared" si="4"/>
        <v>106666.66666666667</v>
      </c>
      <c r="Z73" s="26">
        <f t="shared" si="5"/>
        <v>19466</v>
      </c>
    </row>
    <row r="74" spans="2:28" x14ac:dyDescent="0.35">
      <c r="B74" s="14" t="s">
        <v>72</v>
      </c>
      <c r="C74" s="136">
        <v>2062362</v>
      </c>
      <c r="D74" s="137">
        <v>559064</v>
      </c>
      <c r="E74" s="31"/>
      <c r="F74" s="136">
        <v>2727228</v>
      </c>
      <c r="G74" s="137">
        <v>737122</v>
      </c>
      <c r="H74" s="31"/>
      <c r="I74" s="136">
        <v>6466822</v>
      </c>
      <c r="J74" s="137">
        <v>2206940</v>
      </c>
      <c r="K74" s="4"/>
      <c r="L74" s="136">
        <v>39286</v>
      </c>
      <c r="M74" s="137">
        <v>5210</v>
      </c>
      <c r="N74" s="31"/>
      <c r="O74" s="136">
        <v>7099</v>
      </c>
      <c r="P74" s="137">
        <v>1574</v>
      </c>
      <c r="Q74" s="31"/>
      <c r="R74" s="136">
        <v>9921</v>
      </c>
      <c r="S74" s="137">
        <v>1152</v>
      </c>
      <c r="T74" s="4"/>
      <c r="U74" s="137">
        <f t="shared" ref="U74:U137" si="6">(D74+G74+J74)/3</f>
        <v>1167708.6666666667</v>
      </c>
      <c r="V74" s="137">
        <f t="shared" ref="V74:V137" si="7">(M74+P74+S74)/3</f>
        <v>2645.3333333333335</v>
      </c>
      <c r="W74" s="137">
        <f t="shared" si="3"/>
        <v>1165063.3333333335</v>
      </c>
      <c r="X74" s="4"/>
      <c r="Y74" s="136">
        <f t="shared" si="4"/>
        <v>3770906</v>
      </c>
      <c r="Z74" s="137">
        <f t="shared" si="5"/>
        <v>1170354</v>
      </c>
      <c r="AB74" s="245">
        <v>5</v>
      </c>
    </row>
    <row r="75" spans="2:28" x14ac:dyDescent="0.35">
      <c r="B75" s="21" t="s">
        <v>73</v>
      </c>
      <c r="C75" s="22">
        <v>819</v>
      </c>
      <c r="D75" s="3">
        <v>314</v>
      </c>
      <c r="E75" s="30"/>
      <c r="F75" s="22">
        <v>883</v>
      </c>
      <c r="G75" s="3">
        <v>33</v>
      </c>
      <c r="H75" s="30"/>
      <c r="I75" s="22">
        <v>4718</v>
      </c>
      <c r="J75" s="3">
        <v>29</v>
      </c>
      <c r="K75" s="4"/>
      <c r="L75" s="22"/>
      <c r="M75" s="26"/>
      <c r="N75" s="30"/>
      <c r="O75" s="22"/>
      <c r="P75" s="26"/>
      <c r="Q75" s="30"/>
      <c r="T75" s="4"/>
      <c r="U75" s="26">
        <f t="shared" si="6"/>
        <v>125.33333333333333</v>
      </c>
      <c r="V75" s="26">
        <f t="shared" si="7"/>
        <v>0</v>
      </c>
      <c r="W75" s="26">
        <f t="shared" si="3"/>
        <v>125.33333333333333</v>
      </c>
      <c r="X75" s="4"/>
      <c r="Y75" s="22">
        <f t="shared" si="4"/>
        <v>2140</v>
      </c>
      <c r="Z75" s="26">
        <f t="shared" si="5"/>
        <v>125.33333333333333</v>
      </c>
    </row>
    <row r="76" spans="2:28" x14ac:dyDescent="0.35">
      <c r="B76" s="21" t="s">
        <v>74</v>
      </c>
      <c r="C76" s="22">
        <v>36293</v>
      </c>
      <c r="D76" s="3">
        <v>11</v>
      </c>
      <c r="E76" s="30"/>
      <c r="F76" s="22">
        <v>14313</v>
      </c>
      <c r="G76" s="3">
        <v>116</v>
      </c>
      <c r="H76" s="30"/>
      <c r="I76" s="22">
        <v>138496</v>
      </c>
      <c r="J76" s="26">
        <v>8840</v>
      </c>
      <c r="K76" s="4"/>
      <c r="L76" s="22">
        <v>92745</v>
      </c>
      <c r="M76" s="26">
        <v>872</v>
      </c>
      <c r="N76" s="30"/>
      <c r="O76" s="22">
        <v>57876</v>
      </c>
      <c r="P76" s="26">
        <v>73</v>
      </c>
      <c r="Q76" s="30"/>
      <c r="R76" s="22">
        <v>9371</v>
      </c>
      <c r="S76" s="26">
        <v>43</v>
      </c>
      <c r="T76" s="4"/>
      <c r="U76" s="26">
        <f t="shared" si="6"/>
        <v>2989</v>
      </c>
      <c r="V76" s="26">
        <f t="shared" si="7"/>
        <v>329.33333333333331</v>
      </c>
      <c r="W76" s="26">
        <f t="shared" si="3"/>
        <v>2659.6666666666665</v>
      </c>
      <c r="X76" s="4"/>
      <c r="Y76" s="22">
        <f t="shared" si="4"/>
        <v>116364.66666666667</v>
      </c>
      <c r="Z76" s="26">
        <f t="shared" si="5"/>
        <v>3318.3333333333335</v>
      </c>
    </row>
    <row r="77" spans="2:28" x14ac:dyDescent="0.35">
      <c r="B77" s="21" t="s">
        <v>163</v>
      </c>
      <c r="C77" s="22">
        <v>715</v>
      </c>
      <c r="D77" s="3">
        <v>2</v>
      </c>
      <c r="E77" s="30"/>
      <c r="F77" s="22">
        <v>2931</v>
      </c>
      <c r="G77" s="3">
        <v>8</v>
      </c>
      <c r="H77" s="30"/>
      <c r="I77" s="22">
        <v>14224</v>
      </c>
      <c r="J77" s="3">
        <v>101</v>
      </c>
      <c r="K77" s="4"/>
      <c r="L77" s="22"/>
      <c r="M77" s="26"/>
      <c r="N77" s="30"/>
      <c r="O77" s="22"/>
      <c r="Q77" s="30"/>
      <c r="T77" s="4"/>
      <c r="U77" s="26">
        <f t="shared" si="6"/>
        <v>37</v>
      </c>
      <c r="V77" s="26">
        <f t="shared" si="7"/>
        <v>0</v>
      </c>
      <c r="W77" s="26">
        <f t="shared" ref="W77:W140" si="8">U77-V77</f>
        <v>37</v>
      </c>
      <c r="X77" s="4"/>
      <c r="Y77" s="22">
        <f t="shared" ref="Y77:Y140" si="9">(C77+F77+I77+L77+O77+R77)/3</f>
        <v>5956.666666666667</v>
      </c>
      <c r="Z77" s="26">
        <f t="shared" ref="Z77:Z140" si="10">U77+V77</f>
        <v>37</v>
      </c>
    </row>
    <row r="78" spans="2:28" x14ac:dyDescent="0.35">
      <c r="B78" s="21" t="s">
        <v>75</v>
      </c>
      <c r="C78" s="22">
        <v>143008</v>
      </c>
      <c r="D78" s="26">
        <v>54111</v>
      </c>
      <c r="E78" s="30"/>
      <c r="F78" s="22">
        <v>24913</v>
      </c>
      <c r="G78" s="3">
        <v>631</v>
      </c>
      <c r="H78" s="30"/>
      <c r="I78" s="22">
        <v>43101</v>
      </c>
      <c r="J78" s="3">
        <v>443</v>
      </c>
      <c r="K78" s="4"/>
      <c r="L78" s="22"/>
      <c r="M78" s="26"/>
      <c r="N78" s="30"/>
      <c r="O78" s="22"/>
      <c r="Q78" s="30"/>
      <c r="T78" s="4"/>
      <c r="U78" s="26">
        <f t="shared" si="6"/>
        <v>18395</v>
      </c>
      <c r="V78" s="26">
        <f t="shared" si="7"/>
        <v>0</v>
      </c>
      <c r="W78" s="26">
        <f t="shared" si="8"/>
        <v>18395</v>
      </c>
      <c r="X78" s="4"/>
      <c r="Y78" s="22">
        <f t="shared" si="9"/>
        <v>70340.666666666672</v>
      </c>
      <c r="Z78" s="26">
        <f t="shared" si="10"/>
        <v>18395</v>
      </c>
    </row>
    <row r="79" spans="2:28" x14ac:dyDescent="0.35">
      <c r="B79" s="21" t="s">
        <v>76</v>
      </c>
      <c r="C79" s="22">
        <v>4105</v>
      </c>
      <c r="D79" s="3">
        <v>419</v>
      </c>
      <c r="E79" s="30"/>
      <c r="F79" s="3"/>
      <c r="G79" s="3"/>
      <c r="H79" s="30"/>
      <c r="K79" s="4"/>
      <c r="L79" s="22"/>
      <c r="M79" s="26"/>
      <c r="N79" s="30"/>
      <c r="O79" s="22"/>
      <c r="P79" s="26"/>
      <c r="Q79" s="30"/>
      <c r="T79" s="4"/>
      <c r="U79" s="26">
        <f t="shared" si="6"/>
        <v>139.66666666666666</v>
      </c>
      <c r="V79" s="26">
        <f t="shared" si="7"/>
        <v>0</v>
      </c>
      <c r="W79" s="26">
        <f t="shared" si="8"/>
        <v>139.66666666666666</v>
      </c>
      <c r="X79" s="4"/>
      <c r="Y79" s="22">
        <f t="shared" si="9"/>
        <v>1368.3333333333333</v>
      </c>
      <c r="Z79" s="26">
        <f t="shared" si="10"/>
        <v>139.66666666666666</v>
      </c>
    </row>
    <row r="80" spans="2:28" x14ac:dyDescent="0.35">
      <c r="B80" s="21" t="s">
        <v>77</v>
      </c>
      <c r="C80" s="22">
        <v>165595</v>
      </c>
      <c r="D80" s="26">
        <v>7945</v>
      </c>
      <c r="E80" s="30"/>
      <c r="F80" s="22">
        <v>288090</v>
      </c>
      <c r="G80" s="26">
        <v>4429</v>
      </c>
      <c r="H80" s="30"/>
      <c r="I80" s="22">
        <v>42195</v>
      </c>
      <c r="J80" s="3">
        <v>221</v>
      </c>
      <c r="K80" s="4"/>
      <c r="L80" s="22">
        <v>87773</v>
      </c>
      <c r="M80" s="26">
        <v>3316</v>
      </c>
      <c r="N80" s="30"/>
      <c r="O80" s="22">
        <v>151985</v>
      </c>
      <c r="P80" s="26">
        <v>6891</v>
      </c>
      <c r="Q80" s="30"/>
      <c r="R80" s="22">
        <v>164546</v>
      </c>
      <c r="S80" s="26">
        <v>11421</v>
      </c>
      <c r="T80" s="4"/>
      <c r="U80" s="26">
        <f t="shared" si="6"/>
        <v>4198.333333333333</v>
      </c>
      <c r="V80" s="26">
        <f t="shared" si="7"/>
        <v>7209.333333333333</v>
      </c>
      <c r="W80" s="26">
        <f t="shared" si="8"/>
        <v>-3011</v>
      </c>
      <c r="X80" s="4"/>
      <c r="Y80" s="22">
        <f t="shared" si="9"/>
        <v>300061.33333333331</v>
      </c>
      <c r="Z80" s="26">
        <f t="shared" si="10"/>
        <v>11407.666666666666</v>
      </c>
    </row>
    <row r="81" spans="2:26" x14ac:dyDescent="0.35">
      <c r="B81" s="21" t="s">
        <v>78</v>
      </c>
      <c r="C81" s="22">
        <v>4651</v>
      </c>
      <c r="D81" s="3">
        <v>84</v>
      </c>
      <c r="E81" s="30"/>
      <c r="F81" s="22">
        <v>10994</v>
      </c>
      <c r="G81" s="3">
        <v>72</v>
      </c>
      <c r="H81" s="30"/>
      <c r="I81" s="22">
        <v>1007</v>
      </c>
      <c r="J81" s="3">
        <v>4</v>
      </c>
      <c r="K81" s="4"/>
      <c r="L81" s="22">
        <v>335</v>
      </c>
      <c r="M81" s="26">
        <v>10</v>
      </c>
      <c r="N81" s="30"/>
      <c r="O81" s="22"/>
      <c r="Q81" s="30"/>
      <c r="T81" s="4"/>
      <c r="U81" s="26">
        <f t="shared" si="6"/>
        <v>53.333333333333336</v>
      </c>
      <c r="V81" s="26">
        <f t="shared" si="7"/>
        <v>3.3333333333333335</v>
      </c>
      <c r="W81" s="26">
        <f t="shared" si="8"/>
        <v>50</v>
      </c>
      <c r="X81" s="4"/>
      <c r="Y81" s="22">
        <f t="shared" si="9"/>
        <v>5662.333333333333</v>
      </c>
      <c r="Z81" s="26">
        <f t="shared" si="10"/>
        <v>56.666666666666671</v>
      </c>
    </row>
    <row r="82" spans="2:26" x14ac:dyDescent="0.35">
      <c r="B82" s="21" t="s">
        <v>323</v>
      </c>
      <c r="C82" s="22">
        <v>106</v>
      </c>
      <c r="D82" s="3">
        <v>1</v>
      </c>
      <c r="E82" s="30"/>
      <c r="F82" s="3"/>
      <c r="G82" s="3"/>
      <c r="H82" s="30"/>
      <c r="I82" s="3"/>
      <c r="J82" s="3"/>
      <c r="K82" s="4"/>
      <c r="L82" s="22"/>
      <c r="M82" s="26"/>
      <c r="N82" s="30"/>
      <c r="O82" s="22"/>
      <c r="P82" s="26"/>
      <c r="Q82" s="30"/>
      <c r="T82" s="4"/>
      <c r="U82" s="26">
        <f t="shared" si="6"/>
        <v>0.33333333333333331</v>
      </c>
      <c r="V82" s="26">
        <f t="shared" si="7"/>
        <v>0</v>
      </c>
      <c r="W82" s="26">
        <f t="shared" si="8"/>
        <v>0.33333333333333331</v>
      </c>
      <c r="X82" s="4"/>
      <c r="Y82" s="22">
        <f t="shared" si="9"/>
        <v>35.333333333333336</v>
      </c>
      <c r="Z82" s="26">
        <f t="shared" si="10"/>
        <v>0.33333333333333331</v>
      </c>
    </row>
    <row r="83" spans="2:26" x14ac:dyDescent="0.35">
      <c r="B83" s="21" t="s">
        <v>530</v>
      </c>
      <c r="C83" s="22">
        <v>2883108</v>
      </c>
      <c r="D83" s="247">
        <v>566425.93320235761</v>
      </c>
      <c r="E83" s="30"/>
      <c r="F83" s="22">
        <v>1394565</v>
      </c>
      <c r="G83" s="247">
        <v>205688</v>
      </c>
      <c r="H83" s="30"/>
      <c r="I83" s="22">
        <v>1035362</v>
      </c>
      <c r="J83" s="247">
        <v>191379</v>
      </c>
      <c r="K83" s="4"/>
      <c r="L83" s="22"/>
      <c r="M83" s="26"/>
      <c r="N83" s="30"/>
      <c r="O83" s="22">
        <v>4957</v>
      </c>
      <c r="P83" s="247">
        <v>285.54147465437791</v>
      </c>
      <c r="Q83" s="30"/>
      <c r="R83" s="22">
        <v>2072686</v>
      </c>
      <c r="S83" s="247">
        <v>265049.36061381071</v>
      </c>
      <c r="T83" s="4"/>
      <c r="U83" s="26">
        <f t="shared" si="6"/>
        <v>321164.31106745254</v>
      </c>
      <c r="V83" s="26">
        <f t="shared" si="7"/>
        <v>88444.967362821699</v>
      </c>
      <c r="W83" s="26">
        <f t="shared" si="8"/>
        <v>232719.34370463085</v>
      </c>
      <c r="X83" s="4"/>
      <c r="Y83" s="22">
        <f t="shared" si="9"/>
        <v>2463559.3333333335</v>
      </c>
      <c r="Z83" s="26">
        <f t="shared" si="10"/>
        <v>409609.27843027422</v>
      </c>
    </row>
    <row r="84" spans="2:26" x14ac:dyDescent="0.35">
      <c r="B84" s="21" t="s">
        <v>79</v>
      </c>
      <c r="C84" s="22">
        <v>378069</v>
      </c>
      <c r="D84" s="26">
        <v>4588</v>
      </c>
      <c r="E84" s="30"/>
      <c r="F84" s="22">
        <v>124392</v>
      </c>
      <c r="G84" s="26">
        <v>1249</v>
      </c>
      <c r="H84" s="30"/>
      <c r="I84" s="22">
        <v>2066</v>
      </c>
      <c r="J84" s="3">
        <v>60</v>
      </c>
      <c r="K84" s="4"/>
      <c r="L84" s="22"/>
      <c r="M84" s="26"/>
      <c r="N84" s="30"/>
      <c r="O84" s="22"/>
      <c r="P84" s="26"/>
      <c r="Q84" s="30"/>
      <c r="T84" s="4"/>
      <c r="U84" s="26">
        <f t="shared" si="6"/>
        <v>1965.6666666666667</v>
      </c>
      <c r="V84" s="26">
        <f t="shared" si="7"/>
        <v>0</v>
      </c>
      <c r="W84" s="26">
        <f t="shared" si="8"/>
        <v>1965.6666666666667</v>
      </c>
      <c r="X84" s="4"/>
      <c r="Y84" s="22">
        <f t="shared" si="9"/>
        <v>168175.66666666666</v>
      </c>
      <c r="Z84" s="26">
        <f t="shared" si="10"/>
        <v>1965.6666666666667</v>
      </c>
    </row>
    <row r="85" spans="2:26" x14ac:dyDescent="0.35">
      <c r="B85" s="21" t="s">
        <v>164</v>
      </c>
      <c r="C85" s="22">
        <v>2128</v>
      </c>
      <c r="D85" s="3">
        <v>19</v>
      </c>
      <c r="E85" s="30"/>
      <c r="F85" s="22">
        <v>3018</v>
      </c>
      <c r="G85" s="3">
        <v>31</v>
      </c>
      <c r="H85" s="30"/>
      <c r="K85" s="4"/>
      <c r="L85" s="22"/>
      <c r="M85" s="26"/>
      <c r="N85" s="30"/>
      <c r="O85" s="22"/>
      <c r="P85" s="26"/>
      <c r="Q85" s="30"/>
      <c r="T85" s="4"/>
      <c r="U85" s="26">
        <f t="shared" si="6"/>
        <v>16.666666666666668</v>
      </c>
      <c r="V85" s="26">
        <f t="shared" si="7"/>
        <v>0</v>
      </c>
      <c r="W85" s="26">
        <f t="shared" si="8"/>
        <v>16.666666666666668</v>
      </c>
      <c r="X85" s="4"/>
      <c r="Y85" s="22">
        <f t="shared" si="9"/>
        <v>1715.3333333333333</v>
      </c>
      <c r="Z85" s="26">
        <f t="shared" si="10"/>
        <v>16.666666666666668</v>
      </c>
    </row>
    <row r="86" spans="2:26" x14ac:dyDescent="0.35">
      <c r="B86" s="21" t="s">
        <v>80</v>
      </c>
      <c r="C86" s="22">
        <v>8980</v>
      </c>
      <c r="D86" s="3">
        <v>87</v>
      </c>
      <c r="E86" s="30"/>
      <c r="F86" s="22">
        <v>9512</v>
      </c>
      <c r="G86" s="3">
        <v>55</v>
      </c>
      <c r="H86" s="30"/>
      <c r="I86" s="22">
        <v>3625</v>
      </c>
      <c r="J86" s="3">
        <v>84</v>
      </c>
      <c r="K86" s="4"/>
      <c r="L86" s="22">
        <v>17</v>
      </c>
      <c r="M86" s="26">
        <v>10</v>
      </c>
      <c r="N86" s="30"/>
      <c r="O86" s="22">
        <v>568</v>
      </c>
      <c r="P86" s="26">
        <v>10</v>
      </c>
      <c r="Q86" s="30"/>
      <c r="R86" s="22">
        <v>47</v>
      </c>
      <c r="S86" s="26">
        <v>1</v>
      </c>
      <c r="T86" s="4"/>
      <c r="U86" s="26">
        <f t="shared" si="6"/>
        <v>75.333333333333329</v>
      </c>
      <c r="V86" s="26">
        <f t="shared" si="7"/>
        <v>7</v>
      </c>
      <c r="W86" s="26">
        <f t="shared" si="8"/>
        <v>68.333333333333329</v>
      </c>
      <c r="X86" s="4"/>
      <c r="Y86" s="22">
        <f t="shared" si="9"/>
        <v>7583</v>
      </c>
      <c r="Z86" s="26">
        <f t="shared" si="10"/>
        <v>82.333333333333329</v>
      </c>
    </row>
    <row r="87" spans="2:26" x14ac:dyDescent="0.35">
      <c r="B87" s="21" t="s">
        <v>81</v>
      </c>
      <c r="C87" s="22">
        <v>351152</v>
      </c>
      <c r="D87" s="26">
        <v>169506</v>
      </c>
      <c r="E87" s="30"/>
      <c r="F87" s="22">
        <v>450982</v>
      </c>
      <c r="G87" s="26">
        <v>149454</v>
      </c>
      <c r="H87" s="30"/>
      <c r="I87" s="22">
        <v>313670</v>
      </c>
      <c r="J87" s="26">
        <v>171970</v>
      </c>
      <c r="K87" s="4"/>
      <c r="L87" s="22">
        <v>46812</v>
      </c>
      <c r="M87" s="26">
        <v>1393</v>
      </c>
      <c r="N87" s="30"/>
      <c r="O87" s="22">
        <v>43361</v>
      </c>
      <c r="P87" s="26">
        <v>1512</v>
      </c>
      <c r="Q87" s="30"/>
      <c r="R87" s="22">
        <v>27879</v>
      </c>
      <c r="S87" s="26">
        <v>1948</v>
      </c>
      <c r="T87" s="4"/>
      <c r="U87" s="26">
        <f t="shared" si="6"/>
        <v>163643.33333333334</v>
      </c>
      <c r="V87" s="26">
        <f t="shared" si="7"/>
        <v>1617.6666666666667</v>
      </c>
      <c r="W87" s="26">
        <f t="shared" si="8"/>
        <v>162025.66666666669</v>
      </c>
      <c r="X87" s="4"/>
      <c r="Y87" s="22">
        <f t="shared" si="9"/>
        <v>411285.33333333331</v>
      </c>
      <c r="Z87" s="26">
        <f t="shared" si="10"/>
        <v>165261</v>
      </c>
    </row>
    <row r="88" spans="2:26" x14ac:dyDescent="0.35">
      <c r="B88" s="21" t="s">
        <v>82</v>
      </c>
      <c r="C88" s="22">
        <v>2529</v>
      </c>
      <c r="D88" s="3">
        <v>13</v>
      </c>
      <c r="E88" s="30"/>
      <c r="F88" s="22">
        <v>2296</v>
      </c>
      <c r="G88" s="3">
        <v>7</v>
      </c>
      <c r="H88" s="30"/>
      <c r="I88" s="22">
        <v>781</v>
      </c>
      <c r="J88" s="247">
        <v>144</v>
      </c>
      <c r="K88" s="4"/>
      <c r="L88" s="22"/>
      <c r="M88" s="26"/>
      <c r="N88" s="30"/>
      <c r="O88" s="22">
        <v>90</v>
      </c>
      <c r="P88" s="26">
        <v>1</v>
      </c>
      <c r="Q88" s="30"/>
      <c r="R88" s="22">
        <v>96</v>
      </c>
      <c r="S88" s="247">
        <v>12.276214833759591</v>
      </c>
      <c r="T88" s="4"/>
      <c r="U88" s="26">
        <f t="shared" si="6"/>
        <v>54.666666666666664</v>
      </c>
      <c r="V88" s="26">
        <f t="shared" si="7"/>
        <v>4.4254049445865302</v>
      </c>
      <c r="W88" s="26">
        <f t="shared" si="8"/>
        <v>50.241261722080132</v>
      </c>
      <c r="X88" s="4"/>
      <c r="Y88" s="22">
        <f t="shared" si="9"/>
        <v>1930.6666666666667</v>
      </c>
      <c r="Z88" s="26">
        <f t="shared" si="10"/>
        <v>59.092071611253196</v>
      </c>
    </row>
    <row r="89" spans="2:26" x14ac:dyDescent="0.35">
      <c r="B89" s="21" t="s">
        <v>83</v>
      </c>
      <c r="C89" s="22">
        <v>4242</v>
      </c>
      <c r="D89" s="3">
        <v>80</v>
      </c>
      <c r="E89" s="30"/>
      <c r="F89" s="22">
        <v>8275</v>
      </c>
      <c r="G89" s="3">
        <v>162</v>
      </c>
      <c r="H89" s="30"/>
      <c r="I89" s="22">
        <v>1000</v>
      </c>
      <c r="J89" s="3">
        <v>14</v>
      </c>
      <c r="K89" s="4"/>
      <c r="L89" s="22"/>
      <c r="M89" s="26"/>
      <c r="N89" s="30"/>
      <c r="O89" s="22"/>
      <c r="P89" s="26"/>
      <c r="Q89" s="30"/>
      <c r="R89" s="22"/>
      <c r="S89" s="26"/>
      <c r="T89" s="4"/>
      <c r="U89" s="26">
        <f t="shared" si="6"/>
        <v>85.333333333333329</v>
      </c>
      <c r="V89" s="26">
        <f t="shared" si="7"/>
        <v>0</v>
      </c>
      <c r="W89" s="26">
        <f t="shared" si="8"/>
        <v>85.333333333333329</v>
      </c>
      <c r="X89" s="4"/>
      <c r="Y89" s="22">
        <f t="shared" si="9"/>
        <v>4505.666666666667</v>
      </c>
      <c r="Z89" s="26">
        <f t="shared" si="10"/>
        <v>85.333333333333329</v>
      </c>
    </row>
    <row r="90" spans="2:26" x14ac:dyDescent="0.35">
      <c r="B90" s="21" t="s">
        <v>198</v>
      </c>
      <c r="C90" s="22">
        <v>784</v>
      </c>
      <c r="D90" s="3">
        <v>390</v>
      </c>
      <c r="E90" s="30"/>
      <c r="F90" s="22">
        <v>1819</v>
      </c>
      <c r="G90" s="3">
        <v>307</v>
      </c>
      <c r="H90" s="30"/>
      <c r="I90" s="3"/>
      <c r="J90" s="3"/>
      <c r="K90" s="4"/>
      <c r="L90" s="22"/>
      <c r="M90" s="26"/>
      <c r="N90" s="30"/>
      <c r="O90" s="22"/>
      <c r="P90" s="26"/>
      <c r="Q90" s="30"/>
      <c r="R90" s="22"/>
      <c r="S90" s="26"/>
      <c r="T90" s="4"/>
      <c r="U90" s="26">
        <f t="shared" si="6"/>
        <v>232.33333333333334</v>
      </c>
      <c r="V90" s="26">
        <f t="shared" si="7"/>
        <v>0</v>
      </c>
      <c r="W90" s="26">
        <f t="shared" si="8"/>
        <v>232.33333333333334</v>
      </c>
      <c r="X90" s="4"/>
      <c r="Y90" s="22">
        <f t="shared" si="9"/>
        <v>867.66666666666663</v>
      </c>
      <c r="Z90" s="26">
        <f t="shared" si="10"/>
        <v>232.33333333333334</v>
      </c>
    </row>
    <row r="91" spans="2:26" x14ac:dyDescent="0.35">
      <c r="B91" s="21" t="s">
        <v>84</v>
      </c>
      <c r="C91" s="22">
        <v>394662</v>
      </c>
      <c r="D91" s="26">
        <v>27513</v>
      </c>
      <c r="E91" s="30"/>
      <c r="F91" s="22">
        <v>253834</v>
      </c>
      <c r="G91" s="26">
        <v>36963</v>
      </c>
      <c r="H91" s="30"/>
      <c r="I91" s="22">
        <v>174000</v>
      </c>
      <c r="J91" s="26">
        <v>40213</v>
      </c>
      <c r="K91" s="4"/>
      <c r="L91" s="22">
        <v>4427</v>
      </c>
      <c r="M91" s="26">
        <v>6192</v>
      </c>
      <c r="N91" s="30"/>
      <c r="O91" s="22"/>
      <c r="P91" s="26"/>
      <c r="Q91" s="30"/>
      <c r="R91" s="22">
        <v>45010</v>
      </c>
      <c r="S91" s="26">
        <v>21249</v>
      </c>
      <c r="T91" s="4"/>
      <c r="U91" s="26">
        <f t="shared" si="6"/>
        <v>34896.333333333336</v>
      </c>
      <c r="V91" s="26">
        <f t="shared" si="7"/>
        <v>9147</v>
      </c>
      <c r="W91" s="26">
        <f t="shared" si="8"/>
        <v>25749.333333333336</v>
      </c>
      <c r="X91" s="4"/>
      <c r="Y91" s="22">
        <f t="shared" si="9"/>
        <v>290644.33333333331</v>
      </c>
      <c r="Z91" s="26">
        <f t="shared" si="10"/>
        <v>44043.333333333336</v>
      </c>
    </row>
    <row r="92" spans="2:26" x14ac:dyDescent="0.35">
      <c r="B92" s="21" t="s">
        <v>85</v>
      </c>
      <c r="C92" s="22">
        <v>1953</v>
      </c>
      <c r="D92" s="3">
        <v>257</v>
      </c>
      <c r="E92" s="30"/>
      <c r="F92" s="22">
        <v>821</v>
      </c>
      <c r="G92" s="3">
        <v>6</v>
      </c>
      <c r="H92" s="30"/>
      <c r="I92" s="22">
        <v>9143</v>
      </c>
      <c r="J92" s="3">
        <v>391</v>
      </c>
      <c r="K92" s="4"/>
      <c r="L92" s="22"/>
      <c r="M92" s="26"/>
      <c r="N92" s="30"/>
      <c r="O92" s="22"/>
      <c r="P92" s="26"/>
      <c r="Q92" s="30"/>
      <c r="R92" s="22"/>
      <c r="S92" s="26"/>
      <c r="T92" s="4"/>
      <c r="U92" s="26">
        <f t="shared" si="6"/>
        <v>218</v>
      </c>
      <c r="V92" s="26">
        <f t="shared" si="7"/>
        <v>0</v>
      </c>
      <c r="W92" s="26">
        <f t="shared" si="8"/>
        <v>218</v>
      </c>
      <c r="X92" s="4"/>
      <c r="Y92" s="22">
        <f t="shared" si="9"/>
        <v>3972.3333333333335</v>
      </c>
      <c r="Z92" s="26">
        <f t="shared" si="10"/>
        <v>218</v>
      </c>
    </row>
    <row r="93" spans="2:26" x14ac:dyDescent="0.35">
      <c r="B93" s="21" t="s">
        <v>86</v>
      </c>
      <c r="E93" s="30"/>
      <c r="F93" s="22">
        <v>282</v>
      </c>
      <c r="G93" s="3">
        <v>1</v>
      </c>
      <c r="H93" s="30"/>
      <c r="I93" s="22">
        <v>409</v>
      </c>
      <c r="J93" s="3">
        <v>4</v>
      </c>
      <c r="K93" s="4"/>
      <c r="L93" s="22"/>
      <c r="M93" s="26"/>
      <c r="N93" s="30"/>
      <c r="O93" s="22"/>
      <c r="P93" s="26"/>
      <c r="Q93" s="30"/>
      <c r="R93" s="22"/>
      <c r="S93" s="26"/>
      <c r="T93" s="4"/>
      <c r="U93" s="26">
        <f t="shared" si="6"/>
        <v>1.6666666666666667</v>
      </c>
      <c r="V93" s="26">
        <f t="shared" si="7"/>
        <v>0</v>
      </c>
      <c r="W93" s="26">
        <f t="shared" si="8"/>
        <v>1.6666666666666667</v>
      </c>
      <c r="X93" s="4"/>
      <c r="Y93" s="22">
        <f t="shared" si="9"/>
        <v>230.33333333333334</v>
      </c>
      <c r="Z93" s="26">
        <f t="shared" si="10"/>
        <v>1.6666666666666667</v>
      </c>
    </row>
    <row r="94" spans="2:26" x14ac:dyDescent="0.35">
      <c r="B94" s="21" t="s">
        <v>87</v>
      </c>
      <c r="E94" s="30"/>
      <c r="F94" s="3"/>
      <c r="G94" s="3"/>
      <c r="H94" s="30"/>
      <c r="I94" s="3"/>
      <c r="J94" s="3"/>
      <c r="K94" s="4"/>
      <c r="L94" s="22"/>
      <c r="M94" s="26"/>
      <c r="N94" s="30"/>
      <c r="O94" s="22"/>
      <c r="P94" s="26"/>
      <c r="Q94" s="30"/>
      <c r="R94" s="22"/>
      <c r="S94" s="26"/>
      <c r="T94" s="4"/>
      <c r="U94" s="26">
        <f t="shared" si="6"/>
        <v>0</v>
      </c>
      <c r="V94" s="26">
        <f t="shared" si="7"/>
        <v>0</v>
      </c>
      <c r="W94" s="26">
        <f t="shared" si="8"/>
        <v>0</v>
      </c>
      <c r="X94" s="4"/>
      <c r="Y94" s="22">
        <f t="shared" si="9"/>
        <v>0</v>
      </c>
      <c r="Z94" s="26">
        <f t="shared" si="10"/>
        <v>0</v>
      </c>
    </row>
    <row r="95" spans="2:26" x14ac:dyDescent="0.35">
      <c r="B95" s="21" t="s">
        <v>166</v>
      </c>
      <c r="C95" s="22">
        <v>2463</v>
      </c>
      <c r="D95" s="3">
        <v>25</v>
      </c>
      <c r="E95" s="30"/>
      <c r="F95" s="22">
        <v>22134</v>
      </c>
      <c r="G95" s="3">
        <v>17</v>
      </c>
      <c r="H95" s="30"/>
      <c r="I95" s="22">
        <v>3126</v>
      </c>
      <c r="J95" s="3">
        <v>3</v>
      </c>
      <c r="K95" s="4"/>
      <c r="L95" s="22">
        <v>44933</v>
      </c>
      <c r="M95" s="26">
        <v>1623</v>
      </c>
      <c r="N95" s="30"/>
      <c r="O95" s="22"/>
      <c r="P95" s="26"/>
      <c r="Q95" s="30"/>
      <c r="R95" s="22"/>
      <c r="S95" s="26"/>
      <c r="T95" s="4"/>
      <c r="U95" s="26">
        <f t="shared" si="6"/>
        <v>15</v>
      </c>
      <c r="V95" s="26">
        <f t="shared" si="7"/>
        <v>541</v>
      </c>
      <c r="W95" s="26">
        <f t="shared" si="8"/>
        <v>-526</v>
      </c>
      <c r="X95" s="4"/>
      <c r="Y95" s="22">
        <f t="shared" si="9"/>
        <v>24218.666666666668</v>
      </c>
      <c r="Z95" s="26">
        <f t="shared" si="10"/>
        <v>556</v>
      </c>
    </row>
    <row r="96" spans="2:26" x14ac:dyDescent="0.35">
      <c r="B96" s="21" t="s">
        <v>88</v>
      </c>
      <c r="C96" s="22">
        <v>346076</v>
      </c>
      <c r="D96" s="247">
        <v>67991</v>
      </c>
      <c r="E96" s="30"/>
      <c r="F96" s="22">
        <v>158125</v>
      </c>
      <c r="G96" s="3">
        <v>423</v>
      </c>
      <c r="H96" s="30"/>
      <c r="I96" s="22">
        <v>237793</v>
      </c>
      <c r="J96" s="3">
        <v>474</v>
      </c>
      <c r="K96" s="4"/>
      <c r="L96" s="22">
        <v>19530</v>
      </c>
      <c r="M96" s="26">
        <v>122</v>
      </c>
      <c r="N96" s="30"/>
      <c r="O96" s="22">
        <v>39895</v>
      </c>
      <c r="P96" s="26">
        <v>111</v>
      </c>
      <c r="Q96" s="30"/>
      <c r="R96" s="22">
        <v>23835</v>
      </c>
      <c r="S96" s="26">
        <v>63</v>
      </c>
      <c r="T96" s="4"/>
      <c r="U96" s="26">
        <f t="shared" si="6"/>
        <v>22962.666666666668</v>
      </c>
      <c r="V96" s="26">
        <f t="shared" si="7"/>
        <v>98.666666666666671</v>
      </c>
      <c r="W96" s="26">
        <f t="shared" si="8"/>
        <v>22864</v>
      </c>
      <c r="X96" s="4"/>
      <c r="Y96" s="22">
        <f t="shared" si="9"/>
        <v>275084.66666666669</v>
      </c>
      <c r="Z96" s="26">
        <f t="shared" si="10"/>
        <v>23061.333333333336</v>
      </c>
    </row>
    <row r="97" spans="2:28" x14ac:dyDescent="0.35">
      <c r="B97" s="21" t="s">
        <v>200</v>
      </c>
      <c r="C97" s="22">
        <v>552</v>
      </c>
      <c r="D97" s="3">
        <v>10</v>
      </c>
      <c r="E97" s="30"/>
      <c r="F97" s="22">
        <v>276</v>
      </c>
      <c r="G97" s="3">
        <v>4</v>
      </c>
      <c r="H97" s="30"/>
      <c r="I97" s="22">
        <v>43</v>
      </c>
      <c r="J97" s="247">
        <v>8</v>
      </c>
      <c r="K97" s="4"/>
      <c r="L97" s="22"/>
      <c r="M97" s="26"/>
      <c r="N97" s="30"/>
      <c r="O97" s="22"/>
      <c r="Q97" s="30"/>
      <c r="R97" s="22"/>
      <c r="S97" s="26"/>
      <c r="T97" s="4"/>
      <c r="U97" s="26">
        <f t="shared" si="6"/>
        <v>7.333333333333333</v>
      </c>
      <c r="V97" s="26">
        <f t="shared" si="7"/>
        <v>0</v>
      </c>
      <c r="W97" s="26">
        <f t="shared" si="8"/>
        <v>7.333333333333333</v>
      </c>
      <c r="X97" s="4"/>
      <c r="Y97" s="22">
        <f t="shared" si="9"/>
        <v>290.33333333333331</v>
      </c>
      <c r="Z97" s="26">
        <f t="shared" si="10"/>
        <v>7.333333333333333</v>
      </c>
    </row>
    <row r="98" spans="2:28" x14ac:dyDescent="0.35">
      <c r="B98" s="21" t="s">
        <v>388</v>
      </c>
      <c r="C98" s="22">
        <v>87</v>
      </c>
      <c r="D98" s="247">
        <v>17</v>
      </c>
      <c r="E98" s="30"/>
      <c r="H98" s="30"/>
      <c r="I98" s="3"/>
      <c r="J98" s="3"/>
      <c r="K98" s="4"/>
      <c r="L98" s="22"/>
      <c r="M98" s="26"/>
      <c r="N98" s="30"/>
      <c r="O98" s="22"/>
      <c r="Q98" s="30"/>
      <c r="R98" s="22"/>
      <c r="S98" s="26"/>
      <c r="T98" s="4"/>
      <c r="U98" s="26">
        <f t="shared" si="6"/>
        <v>5.666666666666667</v>
      </c>
      <c r="V98" s="26">
        <f t="shared" si="7"/>
        <v>0</v>
      </c>
      <c r="W98" s="26">
        <f t="shared" si="8"/>
        <v>5.666666666666667</v>
      </c>
      <c r="X98" s="4"/>
      <c r="Y98" s="22">
        <f t="shared" si="9"/>
        <v>29</v>
      </c>
      <c r="Z98" s="26">
        <f t="shared" si="10"/>
        <v>5.666666666666667</v>
      </c>
    </row>
    <row r="99" spans="2:28" x14ac:dyDescent="0.35">
      <c r="B99" s="21" t="s">
        <v>406</v>
      </c>
      <c r="C99" s="22">
        <v>99</v>
      </c>
      <c r="D99" s="3">
        <v>46</v>
      </c>
      <c r="E99" s="30"/>
      <c r="F99" s="3"/>
      <c r="G99" s="3"/>
      <c r="H99" s="30"/>
      <c r="I99" s="3"/>
      <c r="J99" s="3"/>
      <c r="K99" s="4"/>
      <c r="L99" s="22"/>
      <c r="M99" s="26"/>
      <c r="N99" s="30"/>
      <c r="O99" s="22"/>
      <c r="P99" s="26"/>
      <c r="Q99" s="30"/>
      <c r="R99" s="22"/>
      <c r="S99" s="26"/>
      <c r="T99" s="4"/>
      <c r="U99" s="26">
        <f t="shared" si="6"/>
        <v>15.333333333333334</v>
      </c>
      <c r="V99" s="26">
        <f t="shared" si="7"/>
        <v>0</v>
      </c>
      <c r="W99" s="26">
        <f t="shared" si="8"/>
        <v>15.333333333333334</v>
      </c>
      <c r="X99" s="4"/>
      <c r="Y99" s="22">
        <f t="shared" si="9"/>
        <v>33</v>
      </c>
      <c r="Z99" s="26">
        <f t="shared" si="10"/>
        <v>15.333333333333334</v>
      </c>
    </row>
    <row r="100" spans="2:28" x14ac:dyDescent="0.35">
      <c r="B100" s="21" t="s">
        <v>89</v>
      </c>
      <c r="C100" s="22">
        <v>1074</v>
      </c>
      <c r="D100" s="3">
        <v>4</v>
      </c>
      <c r="E100" s="30"/>
      <c r="F100" s="22">
        <v>427</v>
      </c>
      <c r="G100" s="3">
        <v>1</v>
      </c>
      <c r="H100" s="30"/>
      <c r="I100" s="22">
        <v>1259</v>
      </c>
      <c r="J100" s="3">
        <v>8</v>
      </c>
      <c r="K100" s="4"/>
      <c r="L100" s="22"/>
      <c r="M100" s="26"/>
      <c r="N100" s="30"/>
      <c r="O100" s="22"/>
      <c r="P100" s="26"/>
      <c r="Q100" s="30"/>
      <c r="R100" s="22"/>
      <c r="S100" s="26"/>
      <c r="T100" s="4"/>
      <c r="U100" s="26">
        <f t="shared" si="6"/>
        <v>4.333333333333333</v>
      </c>
      <c r="V100" s="26">
        <f t="shared" si="7"/>
        <v>0</v>
      </c>
      <c r="W100" s="26">
        <f t="shared" si="8"/>
        <v>4.333333333333333</v>
      </c>
      <c r="X100" s="4"/>
      <c r="Y100" s="22">
        <f t="shared" si="9"/>
        <v>920</v>
      </c>
      <c r="Z100" s="26">
        <f t="shared" si="10"/>
        <v>4.333333333333333</v>
      </c>
    </row>
    <row r="101" spans="2:28" x14ac:dyDescent="0.35">
      <c r="B101" s="21" t="s">
        <v>90</v>
      </c>
      <c r="E101" s="30"/>
      <c r="G101" s="3"/>
      <c r="H101" s="30"/>
      <c r="I101" s="22">
        <v>3083</v>
      </c>
      <c r="J101" s="3">
        <v>686</v>
      </c>
      <c r="K101" s="4"/>
      <c r="L101" s="22"/>
      <c r="M101" s="26"/>
      <c r="N101" s="30"/>
      <c r="O101" s="22"/>
      <c r="P101" s="26"/>
      <c r="Q101" s="30"/>
      <c r="R101" s="22">
        <v>132085</v>
      </c>
      <c r="S101" s="26">
        <v>360</v>
      </c>
      <c r="T101" s="4"/>
      <c r="U101" s="26">
        <f t="shared" si="6"/>
        <v>228.66666666666666</v>
      </c>
      <c r="V101" s="26">
        <f t="shared" si="7"/>
        <v>120</v>
      </c>
      <c r="W101" s="26">
        <f t="shared" si="8"/>
        <v>108.66666666666666</v>
      </c>
      <c r="X101" s="4"/>
      <c r="Y101" s="22">
        <f t="shared" si="9"/>
        <v>45056</v>
      </c>
      <c r="Z101" s="26">
        <f t="shared" si="10"/>
        <v>348.66666666666663</v>
      </c>
    </row>
    <row r="102" spans="2:28" x14ac:dyDescent="0.35">
      <c r="B102" s="21" t="s">
        <v>168</v>
      </c>
      <c r="C102" s="22">
        <v>610</v>
      </c>
      <c r="D102" s="3">
        <v>14</v>
      </c>
      <c r="E102" s="30"/>
      <c r="F102" s="22">
        <v>4020</v>
      </c>
      <c r="G102" s="3">
        <v>351</v>
      </c>
      <c r="H102" s="30"/>
      <c r="I102" s="22">
        <v>768</v>
      </c>
      <c r="J102" s="3">
        <v>99</v>
      </c>
      <c r="K102" s="4"/>
      <c r="L102" s="22"/>
      <c r="M102" s="26"/>
      <c r="N102" s="30"/>
      <c r="O102" s="22"/>
      <c r="P102" s="26"/>
      <c r="Q102" s="30"/>
      <c r="T102" s="4"/>
      <c r="U102" s="26">
        <f t="shared" si="6"/>
        <v>154.66666666666666</v>
      </c>
      <c r="V102" s="26">
        <f t="shared" si="7"/>
        <v>0</v>
      </c>
      <c r="W102" s="26">
        <f t="shared" si="8"/>
        <v>154.66666666666666</v>
      </c>
      <c r="X102" s="4"/>
      <c r="Y102" s="22">
        <f t="shared" si="9"/>
        <v>1799.3333333333333</v>
      </c>
      <c r="Z102" s="26">
        <f t="shared" si="10"/>
        <v>154.66666666666666</v>
      </c>
    </row>
    <row r="103" spans="2:28" x14ac:dyDescent="0.35">
      <c r="B103" s="21" t="s">
        <v>91</v>
      </c>
      <c r="C103" s="22">
        <v>21536</v>
      </c>
      <c r="D103" s="26">
        <v>5305</v>
      </c>
      <c r="E103" s="30"/>
      <c r="F103" s="22">
        <v>14735</v>
      </c>
      <c r="G103" s="3">
        <v>499</v>
      </c>
      <c r="H103" s="30"/>
      <c r="I103" s="22">
        <v>76562</v>
      </c>
      <c r="J103" s="26">
        <v>2005</v>
      </c>
      <c r="K103" s="4"/>
      <c r="L103" s="22">
        <v>280</v>
      </c>
      <c r="M103" s="26">
        <v>500</v>
      </c>
      <c r="N103" s="30"/>
      <c r="O103" s="22">
        <v>35</v>
      </c>
      <c r="P103" s="26">
        <v>47</v>
      </c>
      <c r="Q103" s="30"/>
      <c r="T103" s="4"/>
      <c r="U103" s="26">
        <f t="shared" si="6"/>
        <v>2603</v>
      </c>
      <c r="V103" s="26">
        <f t="shared" si="7"/>
        <v>182.33333333333334</v>
      </c>
      <c r="W103" s="26">
        <f t="shared" si="8"/>
        <v>2420.6666666666665</v>
      </c>
      <c r="X103" s="4"/>
      <c r="Y103" s="22">
        <f t="shared" si="9"/>
        <v>37716</v>
      </c>
      <c r="Z103" s="26">
        <f t="shared" si="10"/>
        <v>2785.3333333333335</v>
      </c>
    </row>
    <row r="104" spans="2:28" x14ac:dyDescent="0.35">
      <c r="B104" s="21" t="s">
        <v>92</v>
      </c>
      <c r="C104" s="22">
        <v>693</v>
      </c>
      <c r="D104" s="3">
        <v>3</v>
      </c>
      <c r="E104" s="30"/>
      <c r="F104" s="22">
        <v>6734</v>
      </c>
      <c r="G104" s="26">
        <v>4880</v>
      </c>
      <c r="H104" s="30"/>
      <c r="I104" s="22">
        <v>4802</v>
      </c>
      <c r="J104" s="26">
        <v>2972</v>
      </c>
      <c r="K104" s="4"/>
      <c r="L104" s="22"/>
      <c r="M104" s="26"/>
      <c r="N104" s="30"/>
      <c r="O104" s="22"/>
      <c r="Q104" s="30"/>
      <c r="R104" s="22"/>
      <c r="S104" s="26"/>
      <c r="T104" s="4"/>
      <c r="U104" s="26">
        <f t="shared" si="6"/>
        <v>2618.3333333333335</v>
      </c>
      <c r="V104" s="26">
        <f t="shared" si="7"/>
        <v>0</v>
      </c>
      <c r="W104" s="26">
        <f t="shared" si="8"/>
        <v>2618.3333333333335</v>
      </c>
      <c r="X104" s="4"/>
      <c r="Y104" s="22">
        <f t="shared" si="9"/>
        <v>4076.3333333333335</v>
      </c>
      <c r="Z104" s="26">
        <f t="shared" si="10"/>
        <v>2618.3333333333335</v>
      </c>
    </row>
    <row r="105" spans="2:28" x14ac:dyDescent="0.35">
      <c r="B105" s="14" t="s">
        <v>93</v>
      </c>
      <c r="C105" s="136">
        <v>5360338</v>
      </c>
      <c r="D105" s="137">
        <v>799086</v>
      </c>
      <c r="E105" s="31"/>
      <c r="F105" s="136">
        <v>8236052</v>
      </c>
      <c r="G105" s="137">
        <v>873293</v>
      </c>
      <c r="H105" s="31"/>
      <c r="I105" s="136">
        <v>6245017</v>
      </c>
      <c r="J105" s="137">
        <v>357597</v>
      </c>
      <c r="K105" s="4"/>
      <c r="L105" s="136">
        <v>12585084</v>
      </c>
      <c r="M105" s="137">
        <v>248365</v>
      </c>
      <c r="N105" s="31"/>
      <c r="O105" s="136">
        <v>6902150</v>
      </c>
      <c r="P105" s="137">
        <v>190988</v>
      </c>
      <c r="Q105" s="31"/>
      <c r="R105" s="136">
        <v>11011677</v>
      </c>
      <c r="S105" s="137">
        <v>217244</v>
      </c>
      <c r="T105" s="4"/>
      <c r="U105" s="137">
        <f t="shared" si="6"/>
        <v>676658.66666666663</v>
      </c>
      <c r="V105" s="137">
        <f t="shared" si="7"/>
        <v>218865.66666666666</v>
      </c>
      <c r="W105" s="137">
        <f t="shared" si="8"/>
        <v>457793</v>
      </c>
      <c r="X105" s="4"/>
      <c r="Y105" s="136">
        <f t="shared" si="9"/>
        <v>16780106</v>
      </c>
      <c r="Z105" s="137">
        <f t="shared" si="10"/>
        <v>895524.33333333326</v>
      </c>
      <c r="AB105" s="245">
        <v>8</v>
      </c>
    </row>
    <row r="106" spans="2:28" x14ac:dyDescent="0.35">
      <c r="B106" s="21" t="s">
        <v>94</v>
      </c>
      <c r="C106" s="22">
        <v>195</v>
      </c>
      <c r="D106" s="3">
        <v>9</v>
      </c>
      <c r="E106" s="30"/>
      <c r="F106" s="22">
        <v>1006</v>
      </c>
      <c r="G106" s="3">
        <v>15</v>
      </c>
      <c r="H106" s="30"/>
      <c r="I106" s="22">
        <v>661</v>
      </c>
      <c r="J106" s="3">
        <v>15</v>
      </c>
      <c r="K106" s="4"/>
      <c r="L106" s="22"/>
      <c r="M106" s="26"/>
      <c r="N106" s="30"/>
      <c r="O106" s="22">
        <v>204</v>
      </c>
      <c r="P106" s="26">
        <v>2</v>
      </c>
      <c r="Q106" s="30"/>
      <c r="T106" s="4"/>
      <c r="U106" s="26">
        <f t="shared" si="6"/>
        <v>13</v>
      </c>
      <c r="V106" s="26">
        <f t="shared" si="7"/>
        <v>0.66666666666666663</v>
      </c>
      <c r="W106" s="26">
        <f t="shared" si="8"/>
        <v>12.333333333333334</v>
      </c>
      <c r="X106" s="4"/>
      <c r="Y106" s="22">
        <f t="shared" si="9"/>
        <v>688.66666666666663</v>
      </c>
      <c r="Z106" s="26">
        <f t="shared" si="10"/>
        <v>13.666666666666666</v>
      </c>
    </row>
    <row r="107" spans="2:28" x14ac:dyDescent="0.35">
      <c r="B107" s="21" t="s">
        <v>95</v>
      </c>
      <c r="C107" s="22">
        <v>172654</v>
      </c>
      <c r="D107" s="26">
        <v>42614</v>
      </c>
      <c r="E107" s="30"/>
      <c r="F107" s="22">
        <v>117789</v>
      </c>
      <c r="G107" s="26">
        <v>11546</v>
      </c>
      <c r="H107" s="30"/>
      <c r="I107" s="22">
        <v>54237</v>
      </c>
      <c r="J107" s="26">
        <v>3567</v>
      </c>
      <c r="K107" s="4"/>
      <c r="L107" s="22">
        <v>670733</v>
      </c>
      <c r="M107" s="26">
        <v>17588</v>
      </c>
      <c r="N107" s="30"/>
      <c r="O107" s="22">
        <v>478134</v>
      </c>
      <c r="P107" s="26">
        <v>23962</v>
      </c>
      <c r="Q107" s="30"/>
      <c r="R107" s="22">
        <v>174256</v>
      </c>
      <c r="S107" s="26">
        <v>11965</v>
      </c>
      <c r="T107" s="4"/>
      <c r="U107" s="26">
        <f t="shared" si="6"/>
        <v>19242.333333333332</v>
      </c>
      <c r="V107" s="26">
        <f t="shared" si="7"/>
        <v>17838.333333333332</v>
      </c>
      <c r="W107" s="26">
        <f t="shared" si="8"/>
        <v>1404</v>
      </c>
      <c r="X107" s="4"/>
      <c r="Y107" s="22">
        <f t="shared" si="9"/>
        <v>555934.33333333337</v>
      </c>
      <c r="Z107" s="26">
        <f t="shared" si="10"/>
        <v>37080.666666666664</v>
      </c>
    </row>
    <row r="108" spans="2:28" x14ac:dyDescent="0.35">
      <c r="B108" s="21" t="s">
        <v>96</v>
      </c>
      <c r="C108" s="22">
        <v>28</v>
      </c>
      <c r="D108" s="3">
        <v>4</v>
      </c>
      <c r="E108" s="30"/>
      <c r="F108" s="22">
        <v>1354</v>
      </c>
      <c r="G108" s="3">
        <v>4</v>
      </c>
      <c r="H108" s="30"/>
      <c r="I108" s="3"/>
      <c r="J108" s="3"/>
      <c r="K108" s="4"/>
      <c r="L108" s="22"/>
      <c r="M108" s="26"/>
      <c r="N108" s="30"/>
      <c r="O108" s="22"/>
      <c r="Q108" s="30"/>
      <c r="R108" s="22">
        <v>6</v>
      </c>
      <c r="S108" s="26">
        <v>6</v>
      </c>
      <c r="T108" s="4"/>
      <c r="U108" s="26">
        <f t="shared" si="6"/>
        <v>2.6666666666666665</v>
      </c>
      <c r="V108" s="26">
        <f t="shared" si="7"/>
        <v>2</v>
      </c>
      <c r="W108" s="26">
        <f t="shared" si="8"/>
        <v>0.66666666666666652</v>
      </c>
      <c r="X108" s="4"/>
      <c r="Y108" s="22">
        <f t="shared" si="9"/>
        <v>462.66666666666669</v>
      </c>
      <c r="Z108" s="26">
        <f t="shared" si="10"/>
        <v>4.6666666666666661</v>
      </c>
    </row>
    <row r="109" spans="2:28" x14ac:dyDescent="0.35">
      <c r="B109" s="21" t="s">
        <v>97</v>
      </c>
      <c r="C109" s="22">
        <v>1575</v>
      </c>
      <c r="D109" s="26">
        <v>1884</v>
      </c>
      <c r="E109" s="30"/>
      <c r="F109" s="3"/>
      <c r="G109" s="3"/>
      <c r="H109" s="30"/>
      <c r="I109" s="3"/>
      <c r="J109" s="3"/>
      <c r="K109" s="4"/>
      <c r="L109" s="22"/>
      <c r="M109" s="26"/>
      <c r="N109" s="30"/>
      <c r="O109" s="22"/>
      <c r="P109" s="26"/>
      <c r="Q109" s="30"/>
      <c r="T109" s="4"/>
      <c r="U109" s="26">
        <f t="shared" si="6"/>
        <v>628</v>
      </c>
      <c r="V109" s="26">
        <f t="shared" si="7"/>
        <v>0</v>
      </c>
      <c r="W109" s="26">
        <f t="shared" si="8"/>
        <v>628</v>
      </c>
      <c r="X109" s="4"/>
      <c r="Y109" s="22">
        <f t="shared" si="9"/>
        <v>525</v>
      </c>
      <c r="Z109" s="26">
        <f t="shared" si="10"/>
        <v>628</v>
      </c>
    </row>
    <row r="110" spans="2:28" x14ac:dyDescent="0.35">
      <c r="B110" s="21" t="s">
        <v>98</v>
      </c>
      <c r="E110" s="30"/>
      <c r="F110" s="3"/>
      <c r="G110" s="3"/>
      <c r="H110" s="30"/>
      <c r="I110" s="3"/>
      <c r="J110" s="3"/>
      <c r="K110" s="4"/>
      <c r="L110" s="22"/>
      <c r="M110" s="26"/>
      <c r="N110" s="30"/>
      <c r="O110" s="22"/>
      <c r="P110" s="26"/>
      <c r="Q110" s="30"/>
      <c r="T110" s="4"/>
      <c r="U110" s="26">
        <f t="shared" si="6"/>
        <v>0</v>
      </c>
      <c r="V110" s="26">
        <f t="shared" si="7"/>
        <v>0</v>
      </c>
      <c r="W110" s="26">
        <f t="shared" si="8"/>
        <v>0</v>
      </c>
      <c r="X110" s="4"/>
      <c r="Y110" s="22">
        <f t="shared" si="9"/>
        <v>0</v>
      </c>
      <c r="Z110" s="26">
        <f t="shared" si="10"/>
        <v>0</v>
      </c>
    </row>
    <row r="111" spans="2:28" x14ac:dyDescent="0.35">
      <c r="B111" s="21" t="s">
        <v>99</v>
      </c>
      <c r="C111" s="22">
        <v>3960</v>
      </c>
      <c r="D111" s="3">
        <v>204</v>
      </c>
      <c r="E111" s="30"/>
      <c r="F111" s="22">
        <v>14221</v>
      </c>
      <c r="G111" s="3">
        <v>690</v>
      </c>
      <c r="H111" s="30"/>
      <c r="I111" s="22">
        <v>48969</v>
      </c>
      <c r="J111" s="26">
        <v>18001</v>
      </c>
      <c r="K111" s="4"/>
      <c r="L111" s="22">
        <v>2184</v>
      </c>
      <c r="M111" s="26">
        <v>3</v>
      </c>
      <c r="N111" s="30"/>
      <c r="O111" s="22"/>
      <c r="P111" s="26"/>
      <c r="Q111" s="30"/>
      <c r="R111" s="22"/>
      <c r="S111" s="26"/>
      <c r="T111" s="4"/>
      <c r="U111" s="26">
        <f t="shared" si="6"/>
        <v>6298.333333333333</v>
      </c>
      <c r="V111" s="26">
        <f t="shared" si="7"/>
        <v>1</v>
      </c>
      <c r="W111" s="26">
        <f t="shared" si="8"/>
        <v>6297.333333333333</v>
      </c>
      <c r="X111" s="4"/>
      <c r="Y111" s="22">
        <f t="shared" si="9"/>
        <v>23111.333333333332</v>
      </c>
      <c r="Z111" s="26">
        <f t="shared" si="10"/>
        <v>6299.333333333333</v>
      </c>
    </row>
    <row r="112" spans="2:28" x14ac:dyDescent="0.35">
      <c r="B112" s="21" t="s">
        <v>100</v>
      </c>
      <c r="C112" s="22">
        <v>7928</v>
      </c>
      <c r="D112" s="247">
        <v>1558</v>
      </c>
      <c r="E112" s="30"/>
      <c r="F112" s="22">
        <v>323184</v>
      </c>
      <c r="G112" s="26">
        <v>1653</v>
      </c>
      <c r="H112" s="30"/>
      <c r="I112" s="22">
        <v>128864</v>
      </c>
      <c r="J112" s="3">
        <v>499</v>
      </c>
      <c r="K112" s="4"/>
      <c r="L112" s="22"/>
      <c r="M112" s="26"/>
      <c r="N112" s="30"/>
      <c r="O112" s="22"/>
      <c r="P112" s="26"/>
      <c r="Q112" s="30"/>
      <c r="R112" s="22">
        <v>1336</v>
      </c>
      <c r="S112" s="26">
        <v>4</v>
      </c>
      <c r="T112" s="4"/>
      <c r="U112" s="26">
        <f t="shared" si="6"/>
        <v>1236.6666666666667</v>
      </c>
      <c r="V112" s="26">
        <f t="shared" si="7"/>
        <v>1.3333333333333333</v>
      </c>
      <c r="W112" s="26">
        <f t="shared" si="8"/>
        <v>1235.3333333333335</v>
      </c>
      <c r="X112" s="4"/>
      <c r="Y112" s="22">
        <f t="shared" si="9"/>
        <v>153770.66666666666</v>
      </c>
      <c r="Z112" s="26">
        <f t="shared" si="10"/>
        <v>1238</v>
      </c>
    </row>
    <row r="113" spans="2:26" x14ac:dyDescent="0.35">
      <c r="B113" s="21" t="s">
        <v>101</v>
      </c>
      <c r="C113" s="22">
        <v>9688</v>
      </c>
      <c r="D113" s="3">
        <v>67</v>
      </c>
      <c r="E113" s="30"/>
      <c r="F113" s="22">
        <v>1059</v>
      </c>
      <c r="G113" s="3">
        <v>34</v>
      </c>
      <c r="H113" s="30"/>
      <c r="I113" s="22">
        <v>2096</v>
      </c>
      <c r="J113" s="3">
        <v>233</v>
      </c>
      <c r="K113" s="4"/>
      <c r="L113" s="22"/>
      <c r="M113" s="26"/>
      <c r="N113" s="30"/>
      <c r="O113" s="22"/>
      <c r="P113" s="26"/>
      <c r="Q113" s="30"/>
      <c r="R113" s="22"/>
      <c r="S113" s="26"/>
      <c r="T113" s="4"/>
      <c r="U113" s="26">
        <f t="shared" si="6"/>
        <v>111.33333333333333</v>
      </c>
      <c r="V113" s="26">
        <f t="shared" si="7"/>
        <v>0</v>
      </c>
      <c r="W113" s="26">
        <f t="shared" si="8"/>
        <v>111.33333333333333</v>
      </c>
      <c r="X113" s="4"/>
      <c r="Y113" s="22">
        <f t="shared" si="9"/>
        <v>4281</v>
      </c>
      <c r="Z113" s="26">
        <f t="shared" si="10"/>
        <v>111.33333333333333</v>
      </c>
    </row>
    <row r="114" spans="2:26" x14ac:dyDescent="0.35">
      <c r="B114" s="21" t="s">
        <v>102</v>
      </c>
      <c r="C114" s="22">
        <v>244809</v>
      </c>
      <c r="D114" s="26">
        <v>76800</v>
      </c>
      <c r="E114" s="30"/>
      <c r="F114" s="22">
        <v>220520</v>
      </c>
      <c r="G114" s="26">
        <v>55087</v>
      </c>
      <c r="H114" s="30"/>
      <c r="I114" s="22">
        <v>593434</v>
      </c>
      <c r="J114" s="26">
        <v>115489</v>
      </c>
      <c r="K114" s="4"/>
      <c r="L114" s="22"/>
      <c r="M114" s="26"/>
      <c r="N114" s="30"/>
      <c r="O114" s="22"/>
      <c r="P114" s="26"/>
      <c r="Q114" s="30"/>
      <c r="R114" s="22"/>
      <c r="S114" s="26"/>
      <c r="T114" s="4"/>
      <c r="U114" s="26">
        <f t="shared" si="6"/>
        <v>82458.666666666672</v>
      </c>
      <c r="V114" s="26">
        <f t="shared" si="7"/>
        <v>0</v>
      </c>
      <c r="W114" s="26">
        <f t="shared" si="8"/>
        <v>82458.666666666672</v>
      </c>
      <c r="X114" s="4"/>
      <c r="Y114" s="22">
        <f t="shared" si="9"/>
        <v>352921</v>
      </c>
      <c r="Z114" s="26">
        <f t="shared" si="10"/>
        <v>82458.666666666672</v>
      </c>
    </row>
    <row r="115" spans="2:26" x14ac:dyDescent="0.35">
      <c r="B115" s="21" t="s">
        <v>202</v>
      </c>
      <c r="C115" s="22"/>
      <c r="D115" s="26"/>
      <c r="E115" s="30"/>
      <c r="F115" s="22">
        <v>781</v>
      </c>
      <c r="G115" s="3">
        <v>994</v>
      </c>
      <c r="H115" s="30"/>
      <c r="I115" s="22">
        <v>253</v>
      </c>
      <c r="J115" s="3">
        <v>4</v>
      </c>
      <c r="K115" s="4"/>
      <c r="L115" s="22"/>
      <c r="M115" s="26"/>
      <c r="N115" s="30"/>
      <c r="O115" s="22"/>
      <c r="P115" s="26"/>
      <c r="Q115" s="30"/>
      <c r="R115" s="22"/>
      <c r="S115" s="26"/>
      <c r="T115" s="4"/>
      <c r="U115" s="26">
        <f t="shared" si="6"/>
        <v>332.66666666666669</v>
      </c>
      <c r="V115" s="26">
        <f t="shared" si="7"/>
        <v>0</v>
      </c>
      <c r="W115" s="26">
        <f t="shared" si="8"/>
        <v>332.66666666666669</v>
      </c>
      <c r="X115" s="4"/>
      <c r="Y115" s="22">
        <f t="shared" si="9"/>
        <v>344.66666666666669</v>
      </c>
      <c r="Z115" s="26">
        <f t="shared" si="10"/>
        <v>332.66666666666669</v>
      </c>
    </row>
    <row r="116" spans="2:26" x14ac:dyDescent="0.35">
      <c r="B116" s="21" t="s">
        <v>103</v>
      </c>
      <c r="E116" s="30"/>
      <c r="F116" s="3"/>
      <c r="G116" s="3"/>
      <c r="H116" s="30"/>
      <c r="K116" s="4"/>
      <c r="L116" s="22"/>
      <c r="M116" s="26"/>
      <c r="N116" s="30"/>
      <c r="O116" s="22"/>
      <c r="P116" s="26"/>
      <c r="Q116" s="30"/>
      <c r="R116" s="22"/>
      <c r="S116" s="26"/>
      <c r="T116" s="4"/>
      <c r="U116" s="26">
        <f t="shared" si="6"/>
        <v>0</v>
      </c>
      <c r="V116" s="26">
        <f t="shared" si="7"/>
        <v>0</v>
      </c>
      <c r="W116" s="26">
        <f t="shared" si="8"/>
        <v>0</v>
      </c>
      <c r="X116" s="4"/>
      <c r="Y116" s="22">
        <f t="shared" si="9"/>
        <v>0</v>
      </c>
      <c r="Z116" s="26">
        <f t="shared" si="10"/>
        <v>0</v>
      </c>
    </row>
    <row r="117" spans="2:26" x14ac:dyDescent="0.35">
      <c r="B117" s="21" t="s">
        <v>104</v>
      </c>
      <c r="C117" s="22">
        <v>3038</v>
      </c>
      <c r="D117" s="3">
        <v>111</v>
      </c>
      <c r="E117" s="30"/>
      <c r="F117" s="22">
        <v>6156</v>
      </c>
      <c r="G117" s="3">
        <v>103</v>
      </c>
      <c r="H117" s="30"/>
      <c r="I117" s="22">
        <v>192</v>
      </c>
      <c r="J117" s="3">
        <v>9</v>
      </c>
      <c r="K117" s="4"/>
      <c r="L117" s="22"/>
      <c r="M117" s="26"/>
      <c r="N117" s="30"/>
      <c r="O117" s="22"/>
      <c r="P117" s="26"/>
      <c r="Q117" s="30"/>
      <c r="R117" s="22"/>
      <c r="S117" s="26"/>
      <c r="T117" s="4"/>
      <c r="U117" s="26">
        <f t="shared" si="6"/>
        <v>74.333333333333329</v>
      </c>
      <c r="V117" s="26">
        <f t="shared" si="7"/>
        <v>0</v>
      </c>
      <c r="W117" s="26">
        <f t="shared" si="8"/>
        <v>74.333333333333329</v>
      </c>
      <c r="X117" s="4"/>
      <c r="Y117" s="22">
        <f t="shared" si="9"/>
        <v>3128.6666666666665</v>
      </c>
      <c r="Z117" s="26">
        <f t="shared" si="10"/>
        <v>74.333333333333329</v>
      </c>
    </row>
    <row r="118" spans="2:26" x14ac:dyDescent="0.35">
      <c r="B118" s="21" t="s">
        <v>105</v>
      </c>
      <c r="C118" s="22">
        <v>8403</v>
      </c>
      <c r="D118" s="247">
        <v>1651</v>
      </c>
      <c r="E118" s="30"/>
      <c r="F118" s="22">
        <v>17451</v>
      </c>
      <c r="G118" s="3">
        <v>6</v>
      </c>
      <c r="H118" s="30"/>
      <c r="I118" s="22">
        <v>18433</v>
      </c>
      <c r="J118" s="3">
        <v>311</v>
      </c>
      <c r="K118" s="4"/>
      <c r="L118" s="22"/>
      <c r="M118" s="26"/>
      <c r="N118" s="30"/>
      <c r="O118" s="22"/>
      <c r="P118" s="26"/>
      <c r="Q118" s="30"/>
      <c r="R118" s="22"/>
      <c r="S118" s="26"/>
      <c r="T118" s="4"/>
      <c r="U118" s="26">
        <f t="shared" si="6"/>
        <v>656</v>
      </c>
      <c r="V118" s="26">
        <f t="shared" si="7"/>
        <v>0</v>
      </c>
      <c r="W118" s="26">
        <f t="shared" si="8"/>
        <v>656</v>
      </c>
      <c r="X118" s="4"/>
      <c r="Y118" s="22">
        <f t="shared" si="9"/>
        <v>14762.333333333334</v>
      </c>
      <c r="Z118" s="26">
        <f t="shared" si="10"/>
        <v>656</v>
      </c>
    </row>
    <row r="119" spans="2:26" x14ac:dyDescent="0.35">
      <c r="B119" s="21" t="s">
        <v>106</v>
      </c>
      <c r="C119" s="22">
        <v>148937</v>
      </c>
      <c r="D119" s="26">
        <v>20683</v>
      </c>
      <c r="E119" s="30"/>
      <c r="F119" s="22">
        <v>103321</v>
      </c>
      <c r="G119" s="26">
        <v>25529</v>
      </c>
      <c r="H119" s="30"/>
      <c r="I119" s="22">
        <v>92717</v>
      </c>
      <c r="J119" s="26">
        <v>34398</v>
      </c>
      <c r="K119" s="4"/>
      <c r="L119" s="22"/>
      <c r="M119" s="26"/>
      <c r="N119" s="30"/>
      <c r="O119" s="22"/>
      <c r="P119" s="26"/>
      <c r="Q119" s="30"/>
      <c r="R119" s="22"/>
      <c r="S119" s="26"/>
      <c r="T119" s="4"/>
      <c r="U119" s="26">
        <f t="shared" si="6"/>
        <v>26870</v>
      </c>
      <c r="V119" s="26">
        <f t="shared" si="7"/>
        <v>0</v>
      </c>
      <c r="W119" s="26">
        <f t="shared" si="8"/>
        <v>26870</v>
      </c>
      <c r="X119" s="4"/>
      <c r="Y119" s="22">
        <f t="shared" si="9"/>
        <v>114991.66666666667</v>
      </c>
      <c r="Z119" s="26">
        <f t="shared" si="10"/>
        <v>26870</v>
      </c>
    </row>
    <row r="120" spans="2:26" x14ac:dyDescent="0.35">
      <c r="B120" s="21" t="s">
        <v>107</v>
      </c>
      <c r="C120" s="22">
        <v>320787</v>
      </c>
      <c r="D120" s="26">
        <v>29101</v>
      </c>
      <c r="E120" s="30"/>
      <c r="F120" s="22">
        <v>491247</v>
      </c>
      <c r="G120" s="26">
        <v>34872</v>
      </c>
      <c r="H120" s="30"/>
      <c r="I120" s="22">
        <v>495731</v>
      </c>
      <c r="J120" s="26">
        <v>150775</v>
      </c>
      <c r="K120" s="4"/>
      <c r="L120" s="22">
        <v>1743</v>
      </c>
      <c r="M120" s="26">
        <v>61</v>
      </c>
      <c r="N120" s="30"/>
      <c r="O120" s="22">
        <v>1615</v>
      </c>
      <c r="P120" s="247">
        <v>93.02995391705069</v>
      </c>
      <c r="Q120" s="30"/>
      <c r="R120" s="22">
        <v>35618</v>
      </c>
      <c r="S120" s="26">
        <v>9278</v>
      </c>
      <c r="T120" s="4"/>
      <c r="U120" s="26">
        <f t="shared" si="6"/>
        <v>71582.666666666672</v>
      </c>
      <c r="V120" s="26">
        <f t="shared" si="7"/>
        <v>3144.0099846390167</v>
      </c>
      <c r="W120" s="26">
        <f t="shared" si="8"/>
        <v>68438.656682027649</v>
      </c>
      <c r="X120" s="4"/>
      <c r="Y120" s="22">
        <f t="shared" si="9"/>
        <v>448913.66666666669</v>
      </c>
      <c r="Z120" s="26">
        <f t="shared" si="10"/>
        <v>74726.676651305694</v>
      </c>
    </row>
    <row r="121" spans="2:26" x14ac:dyDescent="0.35">
      <c r="B121" s="21" t="s">
        <v>108</v>
      </c>
      <c r="C121" s="22">
        <v>266817</v>
      </c>
      <c r="D121" s="26">
        <v>18120</v>
      </c>
      <c r="E121" s="30"/>
      <c r="F121" s="22">
        <v>179244</v>
      </c>
      <c r="G121" s="26">
        <v>13276</v>
      </c>
      <c r="H121" s="30"/>
      <c r="I121" s="22">
        <v>132037</v>
      </c>
      <c r="J121" s="26">
        <v>10083</v>
      </c>
      <c r="K121" s="4"/>
      <c r="L121" s="22">
        <v>4329</v>
      </c>
      <c r="M121" s="26">
        <v>241</v>
      </c>
      <c r="N121" s="30"/>
      <c r="O121" s="22">
        <v>1642</v>
      </c>
      <c r="P121" s="26">
        <v>101</v>
      </c>
      <c r="Q121" s="30"/>
      <c r="R121" s="22">
        <v>61</v>
      </c>
      <c r="S121" s="26">
        <v>50</v>
      </c>
      <c r="T121" s="4"/>
      <c r="U121" s="26">
        <f t="shared" si="6"/>
        <v>13826.333333333334</v>
      </c>
      <c r="V121" s="26">
        <f t="shared" si="7"/>
        <v>130.66666666666666</v>
      </c>
      <c r="W121" s="26">
        <f t="shared" si="8"/>
        <v>13695.666666666668</v>
      </c>
      <c r="X121" s="4"/>
      <c r="Y121" s="22">
        <f t="shared" si="9"/>
        <v>194710</v>
      </c>
      <c r="Z121" s="26">
        <f t="shared" si="10"/>
        <v>13957</v>
      </c>
    </row>
    <row r="122" spans="2:26" x14ac:dyDescent="0.35">
      <c r="B122" s="21" t="s">
        <v>109</v>
      </c>
      <c r="C122" s="22">
        <v>6477</v>
      </c>
      <c r="D122" s="26">
        <v>17862</v>
      </c>
      <c r="E122" s="30"/>
      <c r="F122" s="22">
        <v>4185</v>
      </c>
      <c r="G122" s="3">
        <v>195</v>
      </c>
      <c r="H122" s="30"/>
      <c r="I122" s="22">
        <v>25008</v>
      </c>
      <c r="J122" s="3">
        <v>774</v>
      </c>
      <c r="K122" s="4"/>
      <c r="L122" s="22"/>
      <c r="M122" s="26"/>
      <c r="N122" s="30"/>
      <c r="O122" s="22"/>
      <c r="Q122" s="30"/>
      <c r="R122" s="22"/>
      <c r="S122" s="26"/>
      <c r="T122" s="4"/>
      <c r="U122" s="26">
        <f t="shared" si="6"/>
        <v>6277</v>
      </c>
      <c r="V122" s="26">
        <f t="shared" si="7"/>
        <v>0</v>
      </c>
      <c r="W122" s="26">
        <f t="shared" si="8"/>
        <v>6277</v>
      </c>
      <c r="X122" s="4"/>
      <c r="Y122" s="22">
        <f t="shared" si="9"/>
        <v>11890</v>
      </c>
      <c r="Z122" s="26">
        <f t="shared" si="10"/>
        <v>6277</v>
      </c>
    </row>
    <row r="123" spans="2:26" x14ac:dyDescent="0.35">
      <c r="B123" s="21" t="s">
        <v>110</v>
      </c>
      <c r="C123" s="22">
        <v>63615</v>
      </c>
      <c r="D123" s="3">
        <v>757</v>
      </c>
      <c r="E123" s="30"/>
      <c r="F123" s="22">
        <v>71753</v>
      </c>
      <c r="G123" s="26">
        <v>5537</v>
      </c>
      <c r="H123" s="30"/>
      <c r="I123" s="22">
        <v>206726</v>
      </c>
      <c r="J123" s="26">
        <v>66077</v>
      </c>
      <c r="K123" s="4"/>
      <c r="L123" s="22"/>
      <c r="M123" s="26"/>
      <c r="N123" s="30"/>
      <c r="O123" s="22"/>
      <c r="Q123" s="30"/>
      <c r="R123" s="22"/>
      <c r="S123" s="26"/>
      <c r="T123" s="4"/>
      <c r="U123" s="26">
        <f t="shared" si="6"/>
        <v>24123.666666666668</v>
      </c>
      <c r="V123" s="26">
        <f t="shared" si="7"/>
        <v>0</v>
      </c>
      <c r="W123" s="26">
        <f t="shared" si="8"/>
        <v>24123.666666666668</v>
      </c>
      <c r="X123" s="4"/>
      <c r="Y123" s="22">
        <f t="shared" si="9"/>
        <v>114031.33333333333</v>
      </c>
      <c r="Z123" s="26">
        <f t="shared" si="10"/>
        <v>24123.666666666668</v>
      </c>
    </row>
    <row r="124" spans="2:26" x14ac:dyDescent="0.35">
      <c r="B124" s="21" t="s">
        <v>111</v>
      </c>
      <c r="C124" s="22">
        <v>1430</v>
      </c>
      <c r="D124" s="3">
        <v>1</v>
      </c>
      <c r="E124" s="30"/>
      <c r="F124" s="22">
        <v>7793</v>
      </c>
      <c r="G124" s="3">
        <v>16</v>
      </c>
      <c r="H124" s="30"/>
      <c r="I124" s="22">
        <v>9160</v>
      </c>
      <c r="J124" s="3">
        <v>53</v>
      </c>
      <c r="K124" s="4"/>
      <c r="L124" s="22">
        <v>83979</v>
      </c>
      <c r="M124" s="26">
        <v>704</v>
      </c>
      <c r="N124" s="30"/>
      <c r="O124" s="22">
        <v>19305</v>
      </c>
      <c r="P124" s="26">
        <v>161</v>
      </c>
      <c r="Q124" s="30"/>
      <c r="R124" s="22">
        <v>55494</v>
      </c>
      <c r="S124" s="26">
        <v>624</v>
      </c>
      <c r="T124" s="4"/>
      <c r="U124" s="26">
        <f t="shared" si="6"/>
        <v>23.333333333333332</v>
      </c>
      <c r="V124" s="26">
        <f t="shared" si="7"/>
        <v>496.33333333333331</v>
      </c>
      <c r="W124" s="26">
        <f t="shared" si="8"/>
        <v>-473</v>
      </c>
      <c r="X124" s="4"/>
      <c r="Y124" s="22">
        <f t="shared" si="9"/>
        <v>59053.666666666664</v>
      </c>
      <c r="Z124" s="26">
        <f t="shared" si="10"/>
        <v>519.66666666666663</v>
      </c>
    </row>
    <row r="125" spans="2:26" x14ac:dyDescent="0.35">
      <c r="B125" s="21" t="s">
        <v>172</v>
      </c>
      <c r="C125" s="22">
        <v>8040</v>
      </c>
      <c r="D125" s="26">
        <v>6705</v>
      </c>
      <c r="E125" s="30"/>
      <c r="F125" s="22">
        <v>8128</v>
      </c>
      <c r="G125" s="26">
        <v>6045</v>
      </c>
      <c r="H125" s="30"/>
      <c r="I125" s="22">
        <v>2690</v>
      </c>
      <c r="J125" s="247">
        <v>497</v>
      </c>
      <c r="K125" s="4"/>
      <c r="L125" s="22"/>
      <c r="M125" s="26"/>
      <c r="N125" s="30"/>
      <c r="O125" s="22"/>
      <c r="Q125" s="30"/>
      <c r="R125" s="22"/>
      <c r="S125" s="26"/>
      <c r="T125" s="4"/>
      <c r="U125" s="26">
        <f t="shared" si="6"/>
        <v>4415.666666666667</v>
      </c>
      <c r="V125" s="26">
        <f t="shared" si="7"/>
        <v>0</v>
      </c>
      <c r="W125" s="26">
        <f t="shared" si="8"/>
        <v>4415.666666666667</v>
      </c>
      <c r="X125" s="4"/>
      <c r="Y125" s="22">
        <f t="shared" si="9"/>
        <v>6286</v>
      </c>
      <c r="Z125" s="26">
        <f t="shared" si="10"/>
        <v>4415.666666666667</v>
      </c>
    </row>
    <row r="126" spans="2:26" x14ac:dyDescent="0.35">
      <c r="B126" s="21" t="s">
        <v>414</v>
      </c>
      <c r="C126" s="22">
        <v>49</v>
      </c>
      <c r="D126" s="3">
        <v>4</v>
      </c>
      <c r="E126" s="30"/>
      <c r="F126" s="22">
        <v>1592</v>
      </c>
      <c r="G126" s="3">
        <v>21</v>
      </c>
      <c r="H126" s="30"/>
      <c r="I126" s="3"/>
      <c r="J126" s="3"/>
      <c r="K126" s="4"/>
      <c r="L126" s="22"/>
      <c r="M126" s="26"/>
      <c r="N126" s="30"/>
      <c r="O126" s="22"/>
      <c r="P126" s="26"/>
      <c r="Q126" s="30"/>
      <c r="R126" s="22"/>
      <c r="S126" s="26"/>
      <c r="T126" s="4"/>
      <c r="U126" s="26">
        <f t="shared" si="6"/>
        <v>8.3333333333333339</v>
      </c>
      <c r="V126" s="26">
        <f t="shared" si="7"/>
        <v>0</v>
      </c>
      <c r="W126" s="26">
        <f t="shared" si="8"/>
        <v>8.3333333333333339</v>
      </c>
      <c r="X126" s="4"/>
      <c r="Y126" s="22">
        <f t="shared" si="9"/>
        <v>547</v>
      </c>
      <c r="Z126" s="26">
        <f t="shared" si="10"/>
        <v>8.3333333333333339</v>
      </c>
    </row>
    <row r="127" spans="2:26" x14ac:dyDescent="0.35">
      <c r="B127" s="21" t="s">
        <v>173</v>
      </c>
      <c r="C127" s="22">
        <v>5282</v>
      </c>
      <c r="D127" s="26">
        <v>1920</v>
      </c>
      <c r="E127" s="30"/>
      <c r="H127" s="30"/>
      <c r="I127" s="22">
        <v>11528</v>
      </c>
      <c r="J127" s="3">
        <v>7</v>
      </c>
      <c r="K127" s="4"/>
      <c r="L127" s="22"/>
      <c r="M127" s="26"/>
      <c r="N127" s="30"/>
      <c r="O127" s="22"/>
      <c r="P127" s="26"/>
      <c r="Q127" s="30"/>
      <c r="R127" s="22"/>
      <c r="S127" s="26"/>
      <c r="T127" s="4"/>
      <c r="U127" s="26">
        <f t="shared" si="6"/>
        <v>642.33333333333337</v>
      </c>
      <c r="V127" s="26">
        <f t="shared" si="7"/>
        <v>0</v>
      </c>
      <c r="W127" s="26">
        <f t="shared" si="8"/>
        <v>642.33333333333337</v>
      </c>
      <c r="X127" s="4"/>
      <c r="Y127" s="22">
        <f t="shared" si="9"/>
        <v>5603.333333333333</v>
      </c>
      <c r="Z127" s="26">
        <f t="shared" si="10"/>
        <v>642.33333333333337</v>
      </c>
    </row>
    <row r="128" spans="2:26" x14ac:dyDescent="0.35">
      <c r="B128" s="21" t="s">
        <v>112</v>
      </c>
      <c r="E128" s="30"/>
      <c r="H128" s="30"/>
      <c r="I128" s="3"/>
      <c r="J128" s="3"/>
      <c r="K128" s="4"/>
      <c r="L128" s="22"/>
      <c r="M128" s="26"/>
      <c r="N128" s="30"/>
      <c r="O128" s="22"/>
      <c r="P128" s="26"/>
      <c r="Q128" s="30"/>
      <c r="R128" s="22"/>
      <c r="S128" s="26"/>
      <c r="T128" s="4"/>
      <c r="U128" s="26">
        <f t="shared" si="6"/>
        <v>0</v>
      </c>
      <c r="V128" s="26">
        <f t="shared" si="7"/>
        <v>0</v>
      </c>
      <c r="W128" s="26">
        <f t="shared" si="8"/>
        <v>0</v>
      </c>
      <c r="X128" s="4"/>
      <c r="Y128" s="22">
        <f t="shared" si="9"/>
        <v>0</v>
      </c>
      <c r="Z128" s="26">
        <f t="shared" si="10"/>
        <v>0</v>
      </c>
    </row>
    <row r="129" spans="2:28" x14ac:dyDescent="0.35">
      <c r="B129" s="21" t="s">
        <v>174</v>
      </c>
      <c r="C129" s="22">
        <v>9894</v>
      </c>
      <c r="D129" s="26">
        <v>6457</v>
      </c>
      <c r="E129" s="30"/>
      <c r="F129" s="22">
        <v>6196</v>
      </c>
      <c r="G129" s="3">
        <v>161</v>
      </c>
      <c r="H129" s="30"/>
      <c r="I129" s="3"/>
      <c r="J129" s="3"/>
      <c r="K129" s="4"/>
      <c r="L129" s="22"/>
      <c r="M129" s="26"/>
      <c r="N129" s="30"/>
      <c r="O129" s="22"/>
      <c r="P129" s="26"/>
      <c r="Q129" s="30"/>
      <c r="R129" s="22"/>
      <c r="S129" s="26"/>
      <c r="T129" s="4"/>
      <c r="U129" s="26">
        <f t="shared" si="6"/>
        <v>2206</v>
      </c>
      <c r="V129" s="26">
        <f t="shared" si="7"/>
        <v>0</v>
      </c>
      <c r="W129" s="26">
        <f t="shared" si="8"/>
        <v>2206</v>
      </c>
      <c r="X129" s="4"/>
      <c r="Y129" s="22">
        <f t="shared" si="9"/>
        <v>5363.333333333333</v>
      </c>
      <c r="Z129" s="26">
        <f t="shared" si="10"/>
        <v>2206</v>
      </c>
    </row>
    <row r="130" spans="2:28" x14ac:dyDescent="0.35">
      <c r="B130" s="21" t="s">
        <v>113</v>
      </c>
      <c r="C130" s="22">
        <v>11895</v>
      </c>
      <c r="D130" s="3">
        <v>73</v>
      </c>
      <c r="E130" s="30"/>
      <c r="F130" s="22">
        <v>13732</v>
      </c>
      <c r="G130" s="3">
        <v>734</v>
      </c>
      <c r="H130" s="30"/>
      <c r="I130" s="22">
        <v>13059</v>
      </c>
      <c r="J130" s="247">
        <v>2414</v>
      </c>
      <c r="K130" s="4"/>
      <c r="L130" s="22">
        <v>1513</v>
      </c>
      <c r="M130" s="26">
        <v>5</v>
      </c>
      <c r="N130" s="30"/>
      <c r="O130" s="22">
        <v>749</v>
      </c>
      <c r="P130" s="26">
        <v>2</v>
      </c>
      <c r="Q130" s="30"/>
      <c r="R130" s="22"/>
      <c r="S130" s="26"/>
      <c r="T130" s="4"/>
      <c r="U130" s="26">
        <f t="shared" si="6"/>
        <v>1073.6666666666667</v>
      </c>
      <c r="V130" s="26">
        <f t="shared" si="7"/>
        <v>2.3333333333333335</v>
      </c>
      <c r="W130" s="26">
        <f t="shared" si="8"/>
        <v>1071.3333333333335</v>
      </c>
      <c r="X130" s="4"/>
      <c r="Y130" s="22">
        <f t="shared" si="9"/>
        <v>13649.333333333334</v>
      </c>
      <c r="Z130" s="26">
        <f t="shared" si="10"/>
        <v>1076</v>
      </c>
    </row>
    <row r="131" spans="2:28" x14ac:dyDescent="0.35">
      <c r="B131" s="21" t="s">
        <v>114</v>
      </c>
      <c r="C131" s="22">
        <v>1985</v>
      </c>
      <c r="D131" s="26">
        <v>7615</v>
      </c>
      <c r="E131" s="30"/>
      <c r="F131" s="22">
        <v>1448</v>
      </c>
      <c r="G131" s="3">
        <v>714</v>
      </c>
      <c r="H131" s="30"/>
      <c r="I131" s="22">
        <v>1943</v>
      </c>
      <c r="J131" s="3">
        <v>209</v>
      </c>
      <c r="K131" s="4"/>
      <c r="L131" s="22"/>
      <c r="M131" s="26"/>
      <c r="N131" s="30"/>
      <c r="O131" s="22"/>
      <c r="P131" s="26"/>
      <c r="Q131" s="30"/>
      <c r="R131" s="22"/>
      <c r="S131" s="26"/>
      <c r="T131" s="4"/>
      <c r="U131" s="26">
        <f t="shared" si="6"/>
        <v>2846</v>
      </c>
      <c r="V131" s="26">
        <f t="shared" si="7"/>
        <v>0</v>
      </c>
      <c r="W131" s="26">
        <f t="shared" si="8"/>
        <v>2846</v>
      </c>
      <c r="X131" s="4"/>
      <c r="Y131" s="22">
        <f t="shared" si="9"/>
        <v>1792</v>
      </c>
      <c r="Z131" s="26">
        <f t="shared" si="10"/>
        <v>2846</v>
      </c>
    </row>
    <row r="132" spans="2:28" x14ac:dyDescent="0.35">
      <c r="B132" s="21" t="s">
        <v>420</v>
      </c>
      <c r="C132" s="22"/>
      <c r="D132" s="26"/>
      <c r="E132" s="30"/>
      <c r="F132" s="22">
        <v>35005</v>
      </c>
      <c r="G132" s="3">
        <v>6</v>
      </c>
      <c r="H132" s="30"/>
      <c r="I132" s="3"/>
      <c r="J132" s="3"/>
      <c r="K132" s="4"/>
      <c r="L132" s="22"/>
      <c r="M132" s="26"/>
      <c r="N132" s="30"/>
      <c r="O132" s="22"/>
      <c r="P132" s="26"/>
      <c r="Q132" s="30"/>
      <c r="R132" s="22"/>
      <c r="S132" s="26"/>
      <c r="T132" s="4"/>
      <c r="U132" s="26">
        <f t="shared" si="6"/>
        <v>2</v>
      </c>
      <c r="V132" s="26">
        <f t="shared" si="7"/>
        <v>0</v>
      </c>
      <c r="W132" s="26">
        <f t="shared" si="8"/>
        <v>2</v>
      </c>
      <c r="X132" s="4"/>
      <c r="Y132" s="22">
        <f t="shared" si="9"/>
        <v>11668.333333333334</v>
      </c>
      <c r="Z132" s="26">
        <f t="shared" si="10"/>
        <v>2</v>
      </c>
    </row>
    <row r="133" spans="2:28" x14ac:dyDescent="0.35">
      <c r="B133" s="21" t="s">
        <v>115</v>
      </c>
      <c r="C133" s="22">
        <v>769720</v>
      </c>
      <c r="D133" s="26">
        <v>26694</v>
      </c>
      <c r="E133" s="30"/>
      <c r="F133" s="22">
        <v>449558</v>
      </c>
      <c r="G133" s="26">
        <v>17565</v>
      </c>
      <c r="H133" s="30"/>
      <c r="I133" s="22">
        <v>402833</v>
      </c>
      <c r="J133" s="26">
        <v>34758</v>
      </c>
      <c r="K133" s="4"/>
      <c r="L133" s="22">
        <v>612748</v>
      </c>
      <c r="M133" s="26">
        <v>10174</v>
      </c>
      <c r="N133" s="30"/>
      <c r="O133" s="22">
        <v>79820</v>
      </c>
      <c r="P133" s="26">
        <v>4677</v>
      </c>
      <c r="Q133" s="30"/>
      <c r="R133" s="22">
        <v>528782</v>
      </c>
      <c r="S133" s="26">
        <v>52422</v>
      </c>
      <c r="T133" s="4"/>
      <c r="U133" s="26">
        <f t="shared" si="6"/>
        <v>26339</v>
      </c>
      <c r="V133" s="26">
        <f t="shared" si="7"/>
        <v>22424.333333333332</v>
      </c>
      <c r="W133" s="26">
        <f t="shared" si="8"/>
        <v>3914.6666666666679</v>
      </c>
      <c r="X133" s="4"/>
      <c r="Y133" s="22">
        <f t="shared" si="9"/>
        <v>947820.33333333337</v>
      </c>
      <c r="Z133" s="26">
        <f t="shared" si="10"/>
        <v>48763.333333333328</v>
      </c>
    </row>
    <row r="134" spans="2:28" x14ac:dyDescent="0.35">
      <c r="B134" s="21" t="s">
        <v>116</v>
      </c>
      <c r="C134" s="22">
        <v>27264</v>
      </c>
      <c r="D134" s="26">
        <v>1375</v>
      </c>
      <c r="E134" s="30"/>
      <c r="F134" s="22">
        <v>67460</v>
      </c>
      <c r="G134" s="26">
        <v>31708</v>
      </c>
      <c r="H134" s="30"/>
      <c r="I134" s="22">
        <v>66185</v>
      </c>
      <c r="J134" s="26">
        <v>22643</v>
      </c>
      <c r="K134" s="4"/>
      <c r="L134" s="22">
        <v>29305</v>
      </c>
      <c r="M134" s="26">
        <v>994</v>
      </c>
      <c r="N134" s="30"/>
      <c r="O134" s="22">
        <v>34700</v>
      </c>
      <c r="P134" s="26">
        <v>1172</v>
      </c>
      <c r="Q134" s="30"/>
      <c r="R134" s="22">
        <v>33195</v>
      </c>
      <c r="S134" s="26">
        <v>2092</v>
      </c>
      <c r="T134" s="4"/>
      <c r="U134" s="26">
        <f t="shared" si="6"/>
        <v>18575.333333333332</v>
      </c>
      <c r="V134" s="26">
        <f t="shared" si="7"/>
        <v>1419.3333333333333</v>
      </c>
      <c r="W134" s="26">
        <f t="shared" si="8"/>
        <v>17156</v>
      </c>
      <c r="X134" s="4"/>
      <c r="Y134" s="22">
        <f t="shared" si="9"/>
        <v>86036.333333333328</v>
      </c>
      <c r="Z134" s="26">
        <f t="shared" si="10"/>
        <v>19994.666666666664</v>
      </c>
    </row>
    <row r="135" spans="2:28" x14ac:dyDescent="0.35">
      <c r="B135" s="21" t="s">
        <v>117</v>
      </c>
      <c r="C135" s="22">
        <v>32426</v>
      </c>
      <c r="D135" s="3">
        <v>160</v>
      </c>
      <c r="E135" s="30"/>
      <c r="F135" s="22">
        <v>33439</v>
      </c>
      <c r="G135" s="3">
        <v>166</v>
      </c>
      <c r="H135" s="30"/>
      <c r="I135" s="22">
        <v>32346</v>
      </c>
      <c r="J135" s="3">
        <v>192</v>
      </c>
      <c r="K135" s="4"/>
      <c r="L135" s="22">
        <v>8284</v>
      </c>
      <c r="M135" s="26">
        <v>206</v>
      </c>
      <c r="N135" s="30"/>
      <c r="O135" s="22">
        <v>20064</v>
      </c>
      <c r="P135" s="26">
        <v>631</v>
      </c>
      <c r="Q135" s="30"/>
      <c r="R135" s="22">
        <v>10576</v>
      </c>
      <c r="S135" s="26">
        <v>393</v>
      </c>
      <c r="T135" s="4"/>
      <c r="U135" s="26">
        <f t="shared" si="6"/>
        <v>172.66666666666666</v>
      </c>
      <c r="V135" s="26">
        <f t="shared" si="7"/>
        <v>410</v>
      </c>
      <c r="W135" s="26">
        <f t="shared" si="8"/>
        <v>-237.33333333333334</v>
      </c>
      <c r="X135" s="4"/>
      <c r="Y135" s="22">
        <f t="shared" si="9"/>
        <v>45711.666666666664</v>
      </c>
      <c r="Z135" s="26">
        <f t="shared" si="10"/>
        <v>582.66666666666663</v>
      </c>
    </row>
    <row r="136" spans="2:28" x14ac:dyDescent="0.35">
      <c r="B136" s="21" t="s">
        <v>118</v>
      </c>
      <c r="C136" s="22">
        <v>36285</v>
      </c>
      <c r="D136" s="26">
        <v>5249</v>
      </c>
      <c r="E136" s="30"/>
      <c r="F136" s="22">
        <v>110044</v>
      </c>
      <c r="G136" s="26">
        <v>16276</v>
      </c>
      <c r="H136" s="30"/>
      <c r="I136" s="22">
        <v>70154</v>
      </c>
      <c r="J136" s="26">
        <v>14271</v>
      </c>
      <c r="K136" s="4"/>
      <c r="L136" s="22">
        <v>920455</v>
      </c>
      <c r="M136" s="26">
        <v>300239</v>
      </c>
      <c r="N136" s="30"/>
      <c r="O136" s="22">
        <v>427563</v>
      </c>
      <c r="P136" s="26">
        <v>237189</v>
      </c>
      <c r="Q136" s="30"/>
      <c r="R136" s="22">
        <v>396815</v>
      </c>
      <c r="S136" s="26">
        <v>157053</v>
      </c>
      <c r="T136" s="4"/>
      <c r="U136" s="26">
        <f t="shared" si="6"/>
        <v>11932</v>
      </c>
      <c r="V136" s="26">
        <f t="shared" si="7"/>
        <v>231493.66666666666</v>
      </c>
      <c r="W136" s="26">
        <f t="shared" si="8"/>
        <v>-219561.66666666666</v>
      </c>
      <c r="X136" s="4"/>
      <c r="Y136" s="22">
        <f t="shared" si="9"/>
        <v>653772</v>
      </c>
      <c r="Z136" s="26">
        <f t="shared" si="10"/>
        <v>243425.66666666666</v>
      </c>
    </row>
    <row r="137" spans="2:28" x14ac:dyDescent="0.35">
      <c r="B137" s="14" t="s">
        <v>119</v>
      </c>
      <c r="C137" s="136">
        <v>2730107</v>
      </c>
      <c r="D137" s="137">
        <v>464777</v>
      </c>
      <c r="E137" s="31"/>
      <c r="F137" s="136">
        <v>2456947</v>
      </c>
      <c r="G137" s="137">
        <v>452936</v>
      </c>
      <c r="H137" s="31"/>
      <c r="I137" s="136">
        <v>3656995</v>
      </c>
      <c r="J137" s="137">
        <v>750110</v>
      </c>
      <c r="K137" s="4"/>
      <c r="L137" s="136">
        <v>6634663</v>
      </c>
      <c r="M137" s="137">
        <v>161443</v>
      </c>
      <c r="N137" s="31"/>
      <c r="O137" s="136">
        <v>4657738</v>
      </c>
      <c r="P137" s="137">
        <v>103246</v>
      </c>
      <c r="Q137" s="31"/>
      <c r="R137" s="136">
        <v>501809</v>
      </c>
      <c r="S137" s="137">
        <v>43179</v>
      </c>
      <c r="T137" s="4"/>
      <c r="U137" s="137">
        <f t="shared" si="6"/>
        <v>555941</v>
      </c>
      <c r="V137" s="137">
        <f t="shared" si="7"/>
        <v>102622.66666666667</v>
      </c>
      <c r="W137" s="137">
        <f t="shared" si="8"/>
        <v>453318.33333333331</v>
      </c>
      <c r="X137" s="4"/>
      <c r="Y137" s="136">
        <f t="shared" si="9"/>
        <v>6879419.666666667</v>
      </c>
      <c r="Z137" s="137">
        <f t="shared" si="10"/>
        <v>658563.66666666663</v>
      </c>
      <c r="AB137" s="245">
        <v>12</v>
      </c>
    </row>
    <row r="138" spans="2:28" x14ac:dyDescent="0.35">
      <c r="B138" s="21" t="s">
        <v>120</v>
      </c>
      <c r="C138" s="22">
        <v>3097</v>
      </c>
      <c r="D138" s="243">
        <v>608</v>
      </c>
      <c r="E138" s="30"/>
      <c r="F138" s="22">
        <v>3457</v>
      </c>
      <c r="G138" s="26">
        <v>4511</v>
      </c>
      <c r="H138" s="30"/>
      <c r="I138" s="22">
        <v>1518</v>
      </c>
      <c r="J138" s="3">
        <v>6</v>
      </c>
      <c r="K138" s="4"/>
      <c r="L138" s="22"/>
      <c r="M138" s="26"/>
      <c r="N138" s="30"/>
      <c r="O138" s="22"/>
      <c r="Q138" s="30"/>
      <c r="T138" s="4"/>
      <c r="U138" s="26">
        <f t="shared" ref="U138:U158" si="11">(D138+G138+J138)/3</f>
        <v>1708.3333333333333</v>
      </c>
      <c r="V138" s="26">
        <f t="shared" ref="V138:V158" si="12">(M138+P138+S138)/3</f>
        <v>0</v>
      </c>
      <c r="W138" s="26">
        <f t="shared" si="8"/>
        <v>1708.3333333333333</v>
      </c>
      <c r="X138" s="4"/>
      <c r="Y138" s="22">
        <f t="shared" si="9"/>
        <v>2690.6666666666665</v>
      </c>
      <c r="Z138" s="26">
        <f t="shared" si="10"/>
        <v>1708.3333333333333</v>
      </c>
    </row>
    <row r="139" spans="2:28" x14ac:dyDescent="0.35">
      <c r="B139" s="21" t="s">
        <v>121</v>
      </c>
      <c r="E139" s="30"/>
      <c r="F139" s="3"/>
      <c r="G139" s="3"/>
      <c r="H139" s="30"/>
      <c r="I139" s="3"/>
      <c r="J139" s="3"/>
      <c r="K139" s="4"/>
      <c r="L139" s="22"/>
      <c r="M139" s="26"/>
      <c r="N139" s="30"/>
      <c r="O139" s="22"/>
      <c r="Q139" s="30"/>
      <c r="T139" s="4"/>
      <c r="U139" s="26">
        <f t="shared" si="11"/>
        <v>0</v>
      </c>
      <c r="V139" s="26">
        <f t="shared" si="12"/>
        <v>0</v>
      </c>
      <c r="W139" s="26">
        <f t="shared" si="8"/>
        <v>0</v>
      </c>
      <c r="X139" s="4"/>
      <c r="Y139" s="22">
        <f t="shared" si="9"/>
        <v>0</v>
      </c>
      <c r="Z139" s="26">
        <f t="shared" si="10"/>
        <v>0</v>
      </c>
    </row>
    <row r="140" spans="2:28" x14ac:dyDescent="0.35">
      <c r="B140" s="21" t="s">
        <v>175</v>
      </c>
      <c r="C140" s="22">
        <v>1574</v>
      </c>
      <c r="D140" s="26">
        <v>1250</v>
      </c>
      <c r="E140" s="30"/>
      <c r="F140" s="3"/>
      <c r="G140" s="3"/>
      <c r="H140" s="30"/>
      <c r="I140" s="3"/>
      <c r="J140" s="3"/>
      <c r="K140" s="4"/>
      <c r="L140" s="22"/>
      <c r="M140" s="26"/>
      <c r="N140" s="30"/>
      <c r="O140" s="22"/>
      <c r="P140" s="26"/>
      <c r="Q140" s="30"/>
      <c r="T140" s="4"/>
      <c r="U140" s="26">
        <f t="shared" si="11"/>
        <v>416.66666666666669</v>
      </c>
      <c r="V140" s="26">
        <f t="shared" si="12"/>
        <v>0</v>
      </c>
      <c r="W140" s="26">
        <f t="shared" si="8"/>
        <v>416.66666666666669</v>
      </c>
      <c r="X140" s="4"/>
      <c r="Y140" s="22">
        <f t="shared" si="9"/>
        <v>524.66666666666663</v>
      </c>
      <c r="Z140" s="26">
        <f t="shared" si="10"/>
        <v>416.66666666666669</v>
      </c>
    </row>
    <row r="141" spans="2:28" x14ac:dyDescent="0.35">
      <c r="B141" s="21" t="s">
        <v>122</v>
      </c>
      <c r="C141" s="22">
        <v>757408</v>
      </c>
      <c r="D141" s="26">
        <v>51488</v>
      </c>
      <c r="E141" s="30"/>
      <c r="F141" s="22">
        <v>352454</v>
      </c>
      <c r="G141" s="26">
        <v>21522</v>
      </c>
      <c r="H141" s="30"/>
      <c r="I141" s="22">
        <v>414291</v>
      </c>
      <c r="J141" s="26">
        <v>30017</v>
      </c>
      <c r="K141" s="4"/>
      <c r="L141" s="22">
        <v>48830</v>
      </c>
      <c r="M141" s="247">
        <v>3016.0592958616426</v>
      </c>
      <c r="N141" s="30"/>
      <c r="O141" s="22">
        <v>60789</v>
      </c>
      <c r="P141" s="247">
        <v>3501.6705069124423</v>
      </c>
      <c r="Q141" s="30"/>
      <c r="R141" s="22">
        <v>57875</v>
      </c>
      <c r="S141" s="247">
        <v>7400.8951406649612</v>
      </c>
      <c r="T141" s="4"/>
      <c r="U141" s="26">
        <f t="shared" si="11"/>
        <v>34342.333333333336</v>
      </c>
      <c r="V141" s="26">
        <f t="shared" si="12"/>
        <v>4639.5416478130155</v>
      </c>
      <c r="W141" s="26">
        <f t="shared" ref="W141:W158" si="13">U141-V141</f>
        <v>29702.791685520322</v>
      </c>
      <c r="X141" s="4"/>
      <c r="Y141" s="22">
        <f t="shared" ref="Y141:Y158" si="14">(C141+F141+I141+L141+O141+R141)/3</f>
        <v>563882.33333333337</v>
      </c>
      <c r="Z141" s="26">
        <f t="shared" ref="Z141:Z158" si="15">U141+V141</f>
        <v>38981.874981146349</v>
      </c>
    </row>
    <row r="142" spans="2:28" x14ac:dyDescent="0.35">
      <c r="B142" s="21" t="s">
        <v>123</v>
      </c>
      <c r="C142" s="22">
        <v>299491</v>
      </c>
      <c r="D142" s="26">
        <v>2052</v>
      </c>
      <c r="E142" s="30"/>
      <c r="F142" s="22">
        <v>410405</v>
      </c>
      <c r="G142" s="26">
        <v>8088</v>
      </c>
      <c r="H142" s="30"/>
      <c r="I142" s="22">
        <v>369855</v>
      </c>
      <c r="J142" s="26">
        <v>2777</v>
      </c>
      <c r="K142" s="4"/>
      <c r="L142" s="22">
        <v>395480</v>
      </c>
      <c r="M142" s="26">
        <v>997</v>
      </c>
      <c r="N142" s="30"/>
      <c r="O142" s="22">
        <v>553200</v>
      </c>
      <c r="P142" s="26">
        <v>1604</v>
      </c>
      <c r="Q142" s="30"/>
      <c r="R142" s="22">
        <v>376593</v>
      </c>
      <c r="S142" s="26">
        <v>894</v>
      </c>
      <c r="T142" s="4"/>
      <c r="U142" s="26">
        <f t="shared" si="11"/>
        <v>4305.666666666667</v>
      </c>
      <c r="V142" s="26">
        <f t="shared" si="12"/>
        <v>1165</v>
      </c>
      <c r="W142" s="26">
        <f t="shared" si="13"/>
        <v>3140.666666666667</v>
      </c>
      <c r="X142" s="4"/>
      <c r="Y142" s="22">
        <f t="shared" si="14"/>
        <v>801674.66666666663</v>
      </c>
      <c r="Z142" s="26">
        <f t="shared" si="15"/>
        <v>5470.666666666667</v>
      </c>
    </row>
    <row r="143" spans="2:28" x14ac:dyDescent="0.35">
      <c r="B143" s="21" t="s">
        <v>124</v>
      </c>
      <c r="C143" s="22">
        <v>19561</v>
      </c>
      <c r="D143" s="26">
        <v>18434</v>
      </c>
      <c r="E143" s="30"/>
      <c r="F143" s="22">
        <v>1370</v>
      </c>
      <c r="G143" s="3">
        <v>258</v>
      </c>
      <c r="H143" s="30"/>
      <c r="I143" s="22">
        <v>942</v>
      </c>
      <c r="J143" s="26">
        <v>1078</v>
      </c>
      <c r="K143" s="4"/>
      <c r="L143" s="22"/>
      <c r="M143" s="26"/>
      <c r="N143" s="30"/>
      <c r="O143" s="22"/>
      <c r="P143" s="26"/>
      <c r="Q143" s="30"/>
      <c r="T143" s="4"/>
      <c r="U143" s="26">
        <f t="shared" si="11"/>
        <v>6590</v>
      </c>
      <c r="V143" s="26">
        <f t="shared" si="12"/>
        <v>0</v>
      </c>
      <c r="W143" s="26">
        <f t="shared" si="13"/>
        <v>6590</v>
      </c>
      <c r="X143" s="4"/>
      <c r="Y143" s="22">
        <f t="shared" si="14"/>
        <v>7291</v>
      </c>
      <c r="Z143" s="26">
        <f t="shared" si="15"/>
        <v>6590</v>
      </c>
    </row>
    <row r="144" spans="2:28" x14ac:dyDescent="0.35">
      <c r="B144" s="21" t="s">
        <v>125</v>
      </c>
      <c r="C144" s="22">
        <v>364603</v>
      </c>
      <c r="D144" s="247">
        <v>71631</v>
      </c>
      <c r="E144" s="30"/>
      <c r="F144" s="22">
        <v>191384</v>
      </c>
      <c r="G144" s="247">
        <v>28228</v>
      </c>
      <c r="H144" s="30"/>
      <c r="I144" s="22">
        <v>173567</v>
      </c>
      <c r="J144" s="26">
        <v>309928</v>
      </c>
      <c r="K144" s="4"/>
      <c r="L144" s="22">
        <v>1053107</v>
      </c>
      <c r="M144" s="247">
        <v>65046.757257566394</v>
      </c>
      <c r="N144" s="30"/>
      <c r="O144" s="22">
        <v>1153062</v>
      </c>
      <c r="P144" s="247">
        <v>66420.622119815671</v>
      </c>
      <c r="Q144" s="30"/>
      <c r="R144" s="22">
        <v>1241805</v>
      </c>
      <c r="S144" s="26">
        <v>756166</v>
      </c>
      <c r="T144" s="4"/>
      <c r="U144" s="26">
        <f t="shared" si="11"/>
        <v>136595.66666666666</v>
      </c>
      <c r="V144" s="26">
        <f t="shared" si="12"/>
        <v>295877.79312579404</v>
      </c>
      <c r="W144" s="26">
        <f t="shared" si="13"/>
        <v>-159282.12645912738</v>
      </c>
      <c r="X144" s="4"/>
      <c r="Y144" s="22">
        <f t="shared" si="14"/>
        <v>1392509.3333333333</v>
      </c>
      <c r="Z144" s="26">
        <f t="shared" si="15"/>
        <v>432473.45979246066</v>
      </c>
    </row>
    <row r="145" spans="2:28" x14ac:dyDescent="0.35">
      <c r="B145" s="21" t="s">
        <v>126</v>
      </c>
      <c r="E145" s="30"/>
      <c r="H145" s="30"/>
      <c r="I145" s="3"/>
      <c r="J145" s="3"/>
      <c r="K145" s="4"/>
      <c r="L145" s="22"/>
      <c r="M145" s="26"/>
      <c r="N145" s="30"/>
      <c r="O145" s="22"/>
      <c r="Q145" s="30"/>
      <c r="R145" s="22"/>
      <c r="S145" s="26"/>
      <c r="T145" s="4"/>
      <c r="U145" s="26">
        <f t="shared" si="11"/>
        <v>0</v>
      </c>
      <c r="V145" s="26">
        <f t="shared" si="12"/>
        <v>0</v>
      </c>
      <c r="W145" s="26">
        <f t="shared" si="13"/>
        <v>0</v>
      </c>
      <c r="X145" s="4"/>
      <c r="Y145" s="22">
        <f t="shared" si="14"/>
        <v>0</v>
      </c>
      <c r="Z145" s="26">
        <f t="shared" si="15"/>
        <v>0</v>
      </c>
    </row>
    <row r="146" spans="2:28" x14ac:dyDescent="0.35">
      <c r="B146" s="21" t="s">
        <v>401</v>
      </c>
      <c r="E146" s="30"/>
      <c r="F146" s="22">
        <v>264</v>
      </c>
      <c r="G146" s="247">
        <v>39</v>
      </c>
      <c r="H146" s="30"/>
      <c r="I146" s="3"/>
      <c r="J146" s="3"/>
      <c r="K146" s="4"/>
      <c r="L146" s="22"/>
      <c r="M146" s="26"/>
      <c r="N146" s="30"/>
      <c r="O146" s="22"/>
      <c r="Q146" s="30"/>
      <c r="R146" s="22"/>
      <c r="S146" s="26"/>
      <c r="T146" s="4"/>
      <c r="U146" s="26">
        <f t="shared" si="11"/>
        <v>13</v>
      </c>
      <c r="V146" s="26">
        <f t="shared" si="12"/>
        <v>0</v>
      </c>
      <c r="W146" s="26">
        <f t="shared" si="13"/>
        <v>13</v>
      </c>
      <c r="X146" s="4"/>
      <c r="Y146" s="22">
        <f t="shared" si="14"/>
        <v>88</v>
      </c>
      <c r="Z146" s="26">
        <f t="shared" si="15"/>
        <v>13</v>
      </c>
    </row>
    <row r="147" spans="2:28" x14ac:dyDescent="0.35">
      <c r="B147" s="21" t="s">
        <v>177</v>
      </c>
      <c r="C147" s="22">
        <v>4746</v>
      </c>
      <c r="D147" s="3">
        <v>452</v>
      </c>
      <c r="E147" s="30"/>
      <c r="F147" s="22">
        <v>758</v>
      </c>
      <c r="G147" s="3">
        <v>76</v>
      </c>
      <c r="H147" s="30"/>
      <c r="I147" s="22">
        <v>4036</v>
      </c>
      <c r="J147" s="3">
        <v>234</v>
      </c>
      <c r="K147" s="4"/>
      <c r="L147" s="22"/>
      <c r="M147" s="26"/>
      <c r="N147" s="30"/>
      <c r="O147" s="22"/>
      <c r="P147" s="26"/>
      <c r="Q147" s="30"/>
      <c r="R147" s="22"/>
      <c r="S147" s="26"/>
      <c r="T147" s="4"/>
      <c r="U147" s="26">
        <f t="shared" si="11"/>
        <v>254</v>
      </c>
      <c r="V147" s="26">
        <f t="shared" si="12"/>
        <v>0</v>
      </c>
      <c r="W147" s="26">
        <f t="shared" si="13"/>
        <v>254</v>
      </c>
      <c r="X147" s="4"/>
      <c r="Y147" s="22">
        <f t="shared" si="14"/>
        <v>3180</v>
      </c>
      <c r="Z147" s="26">
        <f t="shared" si="15"/>
        <v>254</v>
      </c>
    </row>
    <row r="148" spans="2:28" x14ac:dyDescent="0.35">
      <c r="B148" s="21" t="s">
        <v>127</v>
      </c>
      <c r="C148" s="22">
        <v>19906</v>
      </c>
      <c r="D148" s="3">
        <v>835</v>
      </c>
      <c r="E148" s="30"/>
      <c r="F148" s="22">
        <v>4742</v>
      </c>
      <c r="G148" s="3">
        <v>123</v>
      </c>
      <c r="H148" s="30"/>
      <c r="I148" s="22">
        <v>2915</v>
      </c>
      <c r="J148" s="3">
        <v>81</v>
      </c>
      <c r="K148" s="4"/>
      <c r="L148" s="22"/>
      <c r="M148" s="26"/>
      <c r="N148" s="30"/>
      <c r="O148" s="22"/>
      <c r="P148" s="26"/>
      <c r="Q148" s="30"/>
      <c r="R148" s="22"/>
      <c r="S148" s="26"/>
      <c r="T148" s="4"/>
      <c r="U148" s="26">
        <f t="shared" si="11"/>
        <v>346.33333333333331</v>
      </c>
      <c r="V148" s="26">
        <f t="shared" si="12"/>
        <v>0</v>
      </c>
      <c r="W148" s="26">
        <f t="shared" si="13"/>
        <v>346.33333333333331</v>
      </c>
      <c r="X148" s="4"/>
      <c r="Y148" s="22">
        <f t="shared" si="14"/>
        <v>9187.6666666666661</v>
      </c>
      <c r="Z148" s="26">
        <f t="shared" si="15"/>
        <v>346.33333333333331</v>
      </c>
    </row>
    <row r="149" spans="2:28" x14ac:dyDescent="0.35">
      <c r="B149" s="21" t="s">
        <v>128</v>
      </c>
      <c r="C149" s="22">
        <v>185634</v>
      </c>
      <c r="D149" s="26">
        <v>1096</v>
      </c>
      <c r="E149" s="30"/>
      <c r="F149" s="22">
        <v>140593</v>
      </c>
      <c r="G149" s="3">
        <v>481</v>
      </c>
      <c r="H149" s="30"/>
      <c r="I149" s="22">
        <v>104883</v>
      </c>
      <c r="J149" s="3">
        <v>417</v>
      </c>
      <c r="K149" s="4"/>
      <c r="L149" s="22">
        <v>6517</v>
      </c>
      <c r="M149" s="26">
        <v>668</v>
      </c>
      <c r="N149" s="30"/>
      <c r="O149" s="22">
        <v>100154</v>
      </c>
      <c r="P149" s="26">
        <v>1087</v>
      </c>
      <c r="Q149" s="30"/>
      <c r="R149" s="22">
        <v>392689</v>
      </c>
      <c r="S149" s="26">
        <v>6916</v>
      </c>
      <c r="T149" s="4"/>
      <c r="U149" s="26">
        <f t="shared" si="11"/>
        <v>664.66666666666663</v>
      </c>
      <c r="V149" s="26">
        <f t="shared" si="12"/>
        <v>2890.3333333333335</v>
      </c>
      <c r="W149" s="26">
        <f t="shared" si="13"/>
        <v>-2225.666666666667</v>
      </c>
      <c r="X149" s="4"/>
      <c r="Y149" s="22">
        <f t="shared" si="14"/>
        <v>310156.66666666669</v>
      </c>
      <c r="Z149" s="26">
        <f t="shared" si="15"/>
        <v>3555</v>
      </c>
    </row>
    <row r="150" spans="2:28" x14ac:dyDescent="0.35">
      <c r="B150" s="21" t="s">
        <v>129</v>
      </c>
      <c r="C150" s="22">
        <v>20</v>
      </c>
      <c r="D150" s="3">
        <v>800</v>
      </c>
      <c r="E150" s="30"/>
      <c r="F150" s="22">
        <v>3879</v>
      </c>
      <c r="G150" s="26">
        <v>2108</v>
      </c>
      <c r="H150" s="30"/>
      <c r="I150" s="22">
        <v>712</v>
      </c>
      <c r="J150" s="26">
        <v>2525</v>
      </c>
      <c r="K150" s="150"/>
      <c r="L150" s="22">
        <v>8290</v>
      </c>
      <c r="M150" s="26">
        <v>3010</v>
      </c>
      <c r="N150" s="30"/>
      <c r="O150" s="22">
        <v>8202</v>
      </c>
      <c r="P150" s="26">
        <v>3707</v>
      </c>
      <c r="Q150" s="30"/>
      <c r="T150" s="150"/>
      <c r="U150" s="26">
        <f t="shared" si="11"/>
        <v>1811</v>
      </c>
      <c r="V150" s="26">
        <f t="shared" si="12"/>
        <v>2239</v>
      </c>
      <c r="W150" s="26">
        <f t="shared" si="13"/>
        <v>-428</v>
      </c>
      <c r="X150" s="150"/>
      <c r="Y150" s="22">
        <f t="shared" si="14"/>
        <v>7034.333333333333</v>
      </c>
      <c r="Z150" s="26">
        <f t="shared" si="15"/>
        <v>4050</v>
      </c>
    </row>
    <row r="151" spans="2:28" x14ac:dyDescent="0.35">
      <c r="B151" s="21" t="s">
        <v>130</v>
      </c>
      <c r="C151" s="22">
        <v>707</v>
      </c>
      <c r="D151" s="3">
        <v>1</v>
      </c>
      <c r="E151" s="30"/>
      <c r="F151" s="22">
        <v>13722</v>
      </c>
      <c r="G151" s="3">
        <v>503</v>
      </c>
      <c r="H151" s="30"/>
      <c r="I151" s="22">
        <v>6221</v>
      </c>
      <c r="J151" s="247">
        <v>1150</v>
      </c>
      <c r="K151" s="150"/>
      <c r="L151" s="22"/>
      <c r="M151" s="26"/>
      <c r="N151" s="30"/>
      <c r="O151" s="22"/>
      <c r="P151" s="26"/>
      <c r="Q151" s="30"/>
      <c r="R151" s="22">
        <v>1158</v>
      </c>
      <c r="S151" s="247">
        <v>148.08184143222505</v>
      </c>
      <c r="T151" s="150"/>
      <c r="U151" s="26">
        <f t="shared" si="11"/>
        <v>551.33333333333337</v>
      </c>
      <c r="V151" s="26">
        <f t="shared" si="12"/>
        <v>49.360613810741683</v>
      </c>
      <c r="W151" s="26">
        <f t="shared" si="13"/>
        <v>501.97271952259166</v>
      </c>
      <c r="X151" s="150"/>
      <c r="Y151" s="22">
        <f t="shared" si="14"/>
        <v>7269.333333333333</v>
      </c>
      <c r="Z151" s="26">
        <f t="shared" si="15"/>
        <v>600.69394714407508</v>
      </c>
    </row>
    <row r="152" spans="2:28" x14ac:dyDescent="0.35">
      <c r="B152" s="21" t="s">
        <v>131</v>
      </c>
      <c r="C152" s="22">
        <v>111754</v>
      </c>
      <c r="D152" s="26">
        <v>4699</v>
      </c>
      <c r="E152" s="30"/>
      <c r="F152" s="22">
        <v>556117</v>
      </c>
      <c r="G152" s="26">
        <v>29161</v>
      </c>
      <c r="H152" s="30"/>
      <c r="I152" s="22">
        <v>63233</v>
      </c>
      <c r="J152" s="26">
        <v>1307</v>
      </c>
      <c r="K152" s="150"/>
      <c r="L152" s="22">
        <v>278582</v>
      </c>
      <c r="M152" s="26">
        <v>93348</v>
      </c>
      <c r="N152" s="30"/>
      <c r="O152" s="22">
        <v>292</v>
      </c>
      <c r="P152" s="26">
        <v>1</v>
      </c>
      <c r="Q152" s="30"/>
      <c r="R152" s="22"/>
      <c r="S152" s="26"/>
      <c r="T152" s="150"/>
      <c r="U152" s="26">
        <f t="shared" si="11"/>
        <v>11722.333333333334</v>
      </c>
      <c r="V152" s="26">
        <f t="shared" si="12"/>
        <v>31116.333333333332</v>
      </c>
      <c r="W152" s="26">
        <f t="shared" si="13"/>
        <v>-19394</v>
      </c>
      <c r="X152" s="150"/>
      <c r="Y152" s="22">
        <f t="shared" si="14"/>
        <v>336659.33333333331</v>
      </c>
      <c r="Z152" s="26">
        <f t="shared" si="15"/>
        <v>42838.666666666664</v>
      </c>
    </row>
    <row r="153" spans="2:28" x14ac:dyDescent="0.35">
      <c r="B153" s="14" t="s">
        <v>132</v>
      </c>
      <c r="C153" s="136">
        <v>4842564</v>
      </c>
      <c r="D153" s="137">
        <v>1677990</v>
      </c>
      <c r="E153" s="31"/>
      <c r="F153" s="136">
        <v>6487018</v>
      </c>
      <c r="G153" s="137">
        <v>1738350</v>
      </c>
      <c r="H153" s="31"/>
      <c r="I153" s="136">
        <v>4438910</v>
      </c>
      <c r="J153" s="137">
        <v>1532269</v>
      </c>
      <c r="K153" s="150"/>
      <c r="L153" s="136">
        <v>3758072</v>
      </c>
      <c r="M153" s="137">
        <v>405116</v>
      </c>
      <c r="N153" s="31"/>
      <c r="O153" s="136">
        <v>4952584</v>
      </c>
      <c r="P153" s="137">
        <v>471436</v>
      </c>
      <c r="Q153" s="31"/>
      <c r="R153" s="136">
        <v>3274861</v>
      </c>
      <c r="S153" s="137">
        <v>278426</v>
      </c>
      <c r="T153" s="150"/>
      <c r="U153" s="137">
        <f t="shared" si="11"/>
        <v>1649536.3333333333</v>
      </c>
      <c r="V153" s="137">
        <f t="shared" si="12"/>
        <v>384992.66666666669</v>
      </c>
      <c r="W153" s="137">
        <f t="shared" si="13"/>
        <v>1264543.6666666665</v>
      </c>
      <c r="X153" s="150"/>
      <c r="Y153" s="136">
        <f t="shared" si="14"/>
        <v>9251336.333333334</v>
      </c>
      <c r="Z153" s="137">
        <f t="shared" si="15"/>
        <v>2034529</v>
      </c>
      <c r="AB153" s="245">
        <v>3</v>
      </c>
    </row>
    <row r="154" spans="2:28" x14ac:dyDescent="0.35">
      <c r="B154" s="21" t="s">
        <v>133</v>
      </c>
      <c r="C154" s="22">
        <v>81155</v>
      </c>
      <c r="D154" s="26">
        <v>13374</v>
      </c>
      <c r="E154" s="30"/>
      <c r="F154" s="22">
        <v>23797</v>
      </c>
      <c r="G154" s="3">
        <v>50</v>
      </c>
      <c r="H154" s="30"/>
      <c r="I154" s="22">
        <v>15371</v>
      </c>
      <c r="J154" s="3">
        <v>40</v>
      </c>
      <c r="K154" s="150"/>
      <c r="L154" s="22"/>
      <c r="M154" s="26"/>
      <c r="N154" s="30"/>
      <c r="O154" s="22"/>
      <c r="P154" s="26"/>
      <c r="Q154" s="30"/>
      <c r="T154" s="150"/>
      <c r="U154" s="26">
        <f t="shared" si="11"/>
        <v>4488</v>
      </c>
      <c r="V154" s="26">
        <f t="shared" si="12"/>
        <v>0</v>
      </c>
      <c r="W154" s="26">
        <f t="shared" si="13"/>
        <v>4488</v>
      </c>
      <c r="X154" s="150"/>
      <c r="Y154" s="22">
        <f t="shared" si="14"/>
        <v>40107.666666666664</v>
      </c>
      <c r="Z154" s="26">
        <f t="shared" si="15"/>
        <v>4488</v>
      </c>
    </row>
    <row r="155" spans="2:28" x14ac:dyDescent="0.35">
      <c r="B155" s="14" t="s">
        <v>134</v>
      </c>
      <c r="C155" s="136">
        <v>3595302</v>
      </c>
      <c r="D155" s="137">
        <v>311260</v>
      </c>
      <c r="E155" s="31"/>
      <c r="F155" s="136">
        <v>3405443</v>
      </c>
      <c r="G155" s="137">
        <v>349139</v>
      </c>
      <c r="H155" s="31"/>
      <c r="I155" s="136">
        <v>3864027</v>
      </c>
      <c r="J155" s="137">
        <v>270739</v>
      </c>
      <c r="K155" s="150"/>
      <c r="L155" s="136">
        <v>5796497</v>
      </c>
      <c r="M155" s="137">
        <v>595697</v>
      </c>
      <c r="N155" s="31"/>
      <c r="O155" s="136">
        <v>2814516</v>
      </c>
      <c r="P155" s="137">
        <v>280596</v>
      </c>
      <c r="Q155" s="31"/>
      <c r="R155" s="136">
        <v>9308741</v>
      </c>
      <c r="S155" s="137">
        <v>232104</v>
      </c>
      <c r="T155" s="150"/>
      <c r="U155" s="137">
        <f t="shared" si="11"/>
        <v>310379.33333333331</v>
      </c>
      <c r="V155" s="137">
        <f t="shared" si="12"/>
        <v>369465.66666666669</v>
      </c>
      <c r="W155" s="137">
        <f t="shared" si="13"/>
        <v>-59086.333333333372</v>
      </c>
      <c r="X155" s="150"/>
      <c r="Y155" s="136">
        <f t="shared" si="14"/>
        <v>9594842</v>
      </c>
      <c r="Z155" s="137">
        <f t="shared" si="15"/>
        <v>679845</v>
      </c>
      <c r="AB155" s="245">
        <v>11</v>
      </c>
    </row>
    <row r="156" spans="2:28" x14ac:dyDescent="0.35">
      <c r="B156" s="21" t="s">
        <v>135</v>
      </c>
      <c r="C156" s="22">
        <v>128784</v>
      </c>
      <c r="D156" s="247">
        <v>25301</v>
      </c>
      <c r="E156" s="30"/>
      <c r="F156" s="22">
        <v>241017</v>
      </c>
      <c r="G156" s="247">
        <v>35548</v>
      </c>
      <c r="H156" s="30"/>
      <c r="I156" s="22">
        <v>244660</v>
      </c>
      <c r="J156" s="247">
        <v>45224</v>
      </c>
      <c r="K156" s="150"/>
      <c r="L156" s="22"/>
      <c r="M156" s="26"/>
      <c r="N156" s="30"/>
      <c r="O156" s="22"/>
      <c r="Q156" s="30"/>
      <c r="R156" s="22"/>
      <c r="S156" s="26"/>
      <c r="T156" s="150"/>
      <c r="U156" s="26">
        <f t="shared" si="11"/>
        <v>35357.666666666664</v>
      </c>
      <c r="V156" s="26">
        <f t="shared" si="12"/>
        <v>0</v>
      </c>
      <c r="W156" s="26">
        <f t="shared" si="13"/>
        <v>35357.666666666664</v>
      </c>
      <c r="X156" s="150"/>
      <c r="Y156" s="22">
        <f t="shared" si="14"/>
        <v>204820.33333333334</v>
      </c>
      <c r="Z156" s="26">
        <f t="shared" si="15"/>
        <v>35357.666666666664</v>
      </c>
    </row>
    <row r="157" spans="2:28" x14ac:dyDescent="0.35">
      <c r="B157" s="21" t="s">
        <v>136</v>
      </c>
      <c r="C157" s="22">
        <v>33941</v>
      </c>
      <c r="D157" s="26">
        <v>8779</v>
      </c>
      <c r="E157" s="30"/>
      <c r="F157" s="22">
        <v>270</v>
      </c>
      <c r="G157" s="3">
        <v>25</v>
      </c>
      <c r="H157" s="30"/>
      <c r="I157" s="22">
        <v>92634</v>
      </c>
      <c r="J157" s="26">
        <v>18457</v>
      </c>
      <c r="K157" s="150"/>
      <c r="L157" s="22">
        <v>460</v>
      </c>
      <c r="M157" s="26">
        <v>80</v>
      </c>
      <c r="N157" s="30"/>
      <c r="O157" s="22"/>
      <c r="Q157" s="30"/>
      <c r="R157" s="22"/>
      <c r="S157" s="26"/>
      <c r="T157" s="150"/>
      <c r="U157" s="26">
        <f t="shared" si="11"/>
        <v>9087</v>
      </c>
      <c r="V157" s="26">
        <f t="shared" si="12"/>
        <v>26.666666666666668</v>
      </c>
      <c r="W157" s="26">
        <f t="shared" si="13"/>
        <v>9060.3333333333339</v>
      </c>
      <c r="X157" s="150"/>
      <c r="Y157" s="22">
        <f t="shared" si="14"/>
        <v>42435</v>
      </c>
      <c r="Z157" s="26">
        <f t="shared" si="15"/>
        <v>9113.6666666666661</v>
      </c>
    </row>
    <row r="158" spans="2:28" x14ac:dyDescent="0.35">
      <c r="B158" s="21" t="s">
        <v>137</v>
      </c>
      <c r="C158" s="22">
        <v>84</v>
      </c>
      <c r="D158" s="3">
        <v>4</v>
      </c>
      <c r="E158" s="30"/>
      <c r="F158" s="22">
        <v>1617</v>
      </c>
      <c r="G158" s="3">
        <v>254</v>
      </c>
      <c r="H158" s="30"/>
      <c r="I158" s="22">
        <v>2035</v>
      </c>
      <c r="J158" s="3">
        <v>329</v>
      </c>
      <c r="K158" s="150"/>
      <c r="L158" s="22"/>
      <c r="M158" s="26"/>
      <c r="N158" s="30"/>
      <c r="O158" s="22"/>
      <c r="Q158" s="30"/>
      <c r="R158" s="22"/>
      <c r="S158" s="26"/>
      <c r="T158" s="150"/>
      <c r="U158" s="26">
        <f t="shared" si="11"/>
        <v>195.66666666666666</v>
      </c>
      <c r="V158" s="26">
        <f t="shared" si="12"/>
        <v>0</v>
      </c>
      <c r="W158" s="26">
        <f t="shared" si="13"/>
        <v>195.66666666666666</v>
      </c>
      <c r="X158" s="150"/>
      <c r="Y158" s="22">
        <f t="shared" si="14"/>
        <v>1245.3333333333333</v>
      </c>
      <c r="Z158" s="26">
        <f t="shared" si="15"/>
        <v>195.66666666666666</v>
      </c>
    </row>
    <row r="159" spans="2:28" x14ac:dyDescent="0.35">
      <c r="B159" s="27" t="s">
        <v>138</v>
      </c>
      <c r="E159" s="30"/>
      <c r="H159" s="30"/>
      <c r="K159" s="150"/>
      <c r="L159" s="22"/>
      <c r="M159" s="26"/>
      <c r="N159" s="30"/>
      <c r="O159" s="22"/>
      <c r="P159" s="26"/>
      <c r="Q159" s="30"/>
      <c r="R159" s="22"/>
      <c r="S159" s="26"/>
      <c r="T159" s="150"/>
      <c r="U159" s="26"/>
      <c r="V159" s="26"/>
      <c r="W159" s="26"/>
      <c r="X159" s="150"/>
      <c r="Y159" s="22"/>
      <c r="Z159" s="26"/>
    </row>
    <row r="160" spans="2:28" x14ac:dyDescent="0.35">
      <c r="O160" s="22"/>
      <c r="P160" s="26"/>
      <c r="R160" s="22"/>
      <c r="S160" s="26"/>
      <c r="U160" s="26"/>
      <c r="V160" s="26"/>
      <c r="W160" s="26"/>
      <c r="Y160" s="22"/>
      <c r="Z160" s="26"/>
    </row>
    <row r="161" spans="2:26" x14ac:dyDescent="0.35">
      <c r="O161" s="22"/>
      <c r="P161" s="26"/>
      <c r="R161" s="22"/>
      <c r="S161" s="26"/>
      <c r="U161" s="26"/>
      <c r="V161" s="26"/>
      <c r="W161" s="26"/>
      <c r="Y161" s="22"/>
      <c r="Z161" s="26"/>
    </row>
    <row r="162" spans="2:26" x14ac:dyDescent="0.35">
      <c r="O162" s="22"/>
      <c r="P162" s="26"/>
      <c r="R162" s="22"/>
      <c r="S162" s="26"/>
      <c r="U162" s="26"/>
      <c r="V162" s="26"/>
      <c r="W162" s="26"/>
      <c r="Y162" s="22"/>
      <c r="Z162" s="26"/>
    </row>
    <row r="163" spans="2:26" x14ac:dyDescent="0.35">
      <c r="O163" s="22"/>
      <c r="P163" s="26"/>
      <c r="R163" s="22"/>
      <c r="S163" s="26"/>
      <c r="U163" s="26"/>
      <c r="V163" s="26"/>
      <c r="W163" s="26"/>
      <c r="Y163" s="22"/>
      <c r="Z163" s="26"/>
    </row>
    <row r="164" spans="2:26" x14ac:dyDescent="0.35">
      <c r="O164" s="22"/>
      <c r="P164" s="26"/>
      <c r="R164" s="22"/>
      <c r="S164" s="26"/>
      <c r="U164" s="26"/>
      <c r="V164" s="26"/>
      <c r="W164" s="26"/>
      <c r="Y164" s="22"/>
      <c r="Z164" s="26"/>
    </row>
    <row r="165" spans="2:26" x14ac:dyDescent="0.35">
      <c r="O165" s="22"/>
      <c r="P165" s="26"/>
      <c r="R165" s="22"/>
      <c r="S165" s="26"/>
      <c r="U165" s="26"/>
      <c r="V165" s="26"/>
      <c r="W165" s="26"/>
      <c r="Y165" s="22"/>
      <c r="Z165" s="26"/>
    </row>
    <row r="166" spans="2:26" x14ac:dyDescent="0.35">
      <c r="O166" s="22"/>
      <c r="P166" s="26"/>
      <c r="R166" s="22"/>
      <c r="S166" s="26"/>
      <c r="U166" s="26"/>
      <c r="V166" s="26"/>
      <c r="W166" s="26"/>
      <c r="Y166" s="22"/>
      <c r="Z166" s="26"/>
    </row>
    <row r="167" spans="2:26" x14ac:dyDescent="0.35">
      <c r="O167" s="22"/>
      <c r="P167" s="26"/>
      <c r="R167" s="22"/>
      <c r="S167" s="26"/>
      <c r="U167" s="26"/>
      <c r="V167" s="26"/>
      <c r="W167" s="26"/>
      <c r="Y167" s="22"/>
      <c r="Z167" s="26"/>
    </row>
    <row r="168" spans="2:26" x14ac:dyDescent="0.35">
      <c r="O168" s="22"/>
      <c r="P168" s="26"/>
      <c r="R168" s="22"/>
      <c r="S168" s="26"/>
      <c r="U168" s="26"/>
      <c r="V168" s="26"/>
      <c r="W168" s="26"/>
      <c r="Y168" s="22"/>
      <c r="Z168" s="26"/>
    </row>
    <row r="169" spans="2:26" ht="18.5" x14ac:dyDescent="0.45">
      <c r="B169" s="2" t="s">
        <v>484</v>
      </c>
      <c r="O169" s="22"/>
      <c r="P169" s="26"/>
      <c r="R169" s="22"/>
      <c r="S169" s="26"/>
      <c r="U169" s="26"/>
      <c r="V169" s="26"/>
      <c r="W169" s="26"/>
      <c r="Y169" s="22"/>
      <c r="Z169" s="26"/>
    </row>
    <row r="170" spans="2:26" x14ac:dyDescent="0.35">
      <c r="O170" s="22"/>
      <c r="P170" s="26"/>
      <c r="R170" s="22"/>
      <c r="S170" s="26"/>
      <c r="U170" s="26"/>
      <c r="V170" s="26"/>
      <c r="W170" s="26"/>
      <c r="Y170" s="22"/>
      <c r="Z170" s="26"/>
    </row>
    <row r="171" spans="2:26" ht="18.5" x14ac:dyDescent="0.45">
      <c r="B171" s="2" t="s">
        <v>531</v>
      </c>
      <c r="O171" s="22"/>
      <c r="P171" s="26"/>
      <c r="R171" s="22"/>
      <c r="S171" s="26"/>
      <c r="U171" s="26"/>
      <c r="V171" s="26"/>
      <c r="W171" s="26"/>
    </row>
    <row r="172" spans="2:26" x14ac:dyDescent="0.35">
      <c r="B172" s="1" t="s">
        <v>522</v>
      </c>
      <c r="O172" s="22"/>
      <c r="P172" s="26"/>
      <c r="R172" s="22"/>
      <c r="S172" s="26"/>
      <c r="U172" s="26"/>
      <c r="V172" s="26"/>
      <c r="W172" s="26"/>
    </row>
    <row r="173" spans="2:26" ht="30.15" customHeight="1" x14ac:dyDescent="0.35">
      <c r="B173" s="428" t="s">
        <v>532</v>
      </c>
      <c r="C173" s="428"/>
      <c r="D173" s="428"/>
      <c r="E173" s="428"/>
      <c r="F173" s="428"/>
      <c r="G173" s="428"/>
      <c r="O173" s="22"/>
      <c r="P173" s="26"/>
      <c r="R173" s="22"/>
      <c r="S173" s="26"/>
      <c r="U173" s="26"/>
      <c r="V173" s="26"/>
      <c r="W173" s="26"/>
    </row>
    <row r="174" spans="2:26" x14ac:dyDescent="0.35">
      <c r="O174" s="22"/>
      <c r="P174" s="26"/>
      <c r="R174" s="22"/>
      <c r="S174" s="26"/>
      <c r="U174" s="26"/>
      <c r="V174" s="26"/>
      <c r="W174" s="26"/>
    </row>
    <row r="175" spans="2:26" ht="30.15" customHeight="1" x14ac:dyDescent="0.35">
      <c r="C175" s="426" t="s">
        <v>533</v>
      </c>
      <c r="D175" s="427"/>
      <c r="E175" s="427"/>
      <c r="F175" s="427"/>
      <c r="G175" s="427"/>
      <c r="H175" s="252"/>
      <c r="O175" s="22"/>
      <c r="P175" s="26"/>
      <c r="R175" s="22"/>
      <c r="S175" s="26"/>
      <c r="U175" s="26"/>
      <c r="V175" s="26"/>
      <c r="W175" s="26"/>
    </row>
    <row r="176" spans="2:26" ht="39.5" x14ac:dyDescent="0.35">
      <c r="B176" s="254" t="s">
        <v>205</v>
      </c>
      <c r="C176" s="253" t="s">
        <v>534</v>
      </c>
      <c r="D176" s="255" t="s">
        <v>535</v>
      </c>
      <c r="E176" s="256"/>
      <c r="F176" s="257" t="s">
        <v>536</v>
      </c>
      <c r="G176" s="255" t="s">
        <v>537</v>
      </c>
      <c r="O176" s="22"/>
      <c r="P176" s="26"/>
      <c r="R176" s="22"/>
      <c r="S176" s="26"/>
      <c r="U176" s="26"/>
      <c r="V176" s="26"/>
      <c r="W176" s="26"/>
    </row>
    <row r="177" spans="1:23" x14ac:dyDescent="0.35">
      <c r="A177" s="3">
        <v>1</v>
      </c>
      <c r="B177" s="249" t="str">
        <f>B24</f>
        <v>Belgium</v>
      </c>
      <c r="C177" s="26">
        <f>U24</f>
        <v>8143330.333333333</v>
      </c>
      <c r="D177" s="250">
        <f>C177/1000</f>
        <v>8143.3303333333333</v>
      </c>
      <c r="E177" s="251"/>
      <c r="F177" s="26">
        <f>V24</f>
        <v>565631.66666666663</v>
      </c>
      <c r="G177" s="250">
        <f>F177/1000</f>
        <v>565.63166666666666</v>
      </c>
      <c r="O177" s="22"/>
      <c r="P177" s="26"/>
      <c r="R177" s="22"/>
      <c r="S177" s="26"/>
      <c r="U177" s="26"/>
      <c r="V177" s="26"/>
      <c r="W177" s="26"/>
    </row>
    <row r="178" spans="1:23" x14ac:dyDescent="0.35">
      <c r="A178" s="3">
        <v>2</v>
      </c>
      <c r="B178" s="249" t="str">
        <f>B55</f>
        <v>France</v>
      </c>
      <c r="C178" s="26">
        <f>U55</f>
        <v>3581114</v>
      </c>
      <c r="D178" s="250">
        <f t="shared" ref="D178:D188" si="16">C178/1000</f>
        <v>3581.114</v>
      </c>
      <c r="E178" s="251"/>
      <c r="F178" s="26">
        <f>V55</f>
        <v>15021.666666666666</v>
      </c>
      <c r="G178" s="250">
        <f t="shared" ref="G178:G188" si="17">F178/1000</f>
        <v>15.021666666666667</v>
      </c>
      <c r="O178" s="22"/>
      <c r="P178" s="26"/>
      <c r="R178" s="22"/>
      <c r="S178" s="26"/>
      <c r="U178" s="26"/>
      <c r="V178" s="26"/>
      <c r="W178" s="26"/>
    </row>
    <row r="179" spans="1:23" x14ac:dyDescent="0.35">
      <c r="A179" s="3">
        <v>3</v>
      </c>
      <c r="B179" s="249" t="str">
        <f>B153</f>
        <v>United Kingdom</v>
      </c>
      <c r="C179" s="26">
        <f>U153</f>
        <v>1649536.3333333333</v>
      </c>
      <c r="D179" s="250">
        <f t="shared" si="16"/>
        <v>1649.5363333333332</v>
      </c>
      <c r="E179" s="251"/>
      <c r="F179" s="26">
        <f>V153</f>
        <v>384992.66666666669</v>
      </c>
      <c r="G179" s="250">
        <f t="shared" si="17"/>
        <v>384.99266666666671</v>
      </c>
      <c r="O179" s="22"/>
      <c r="P179" s="26"/>
      <c r="R179" s="22"/>
      <c r="S179" s="26"/>
      <c r="U179" s="26"/>
      <c r="V179" s="26"/>
      <c r="W179" s="26"/>
    </row>
    <row r="180" spans="1:23" x14ac:dyDescent="0.35">
      <c r="A180" s="3">
        <v>4</v>
      </c>
      <c r="B180" s="249" t="str">
        <f>B18</f>
        <v>Bahamas</v>
      </c>
      <c r="C180" s="26">
        <f>U18</f>
        <v>1262619.6666666667</v>
      </c>
      <c r="D180" s="250">
        <f t="shared" si="16"/>
        <v>1262.6196666666667</v>
      </c>
      <c r="E180" s="251"/>
      <c r="F180" s="26">
        <f>V18</f>
        <v>210319.33333333334</v>
      </c>
      <c r="G180" s="250">
        <f t="shared" si="17"/>
        <v>210.31933333333333</v>
      </c>
      <c r="O180" s="22"/>
      <c r="P180" s="26"/>
      <c r="R180" s="22"/>
      <c r="S180" s="26"/>
      <c r="U180" s="26"/>
      <c r="V180" s="26"/>
      <c r="W180" s="26"/>
    </row>
    <row r="181" spans="1:23" x14ac:dyDescent="0.35">
      <c r="A181" s="3">
        <v>5</v>
      </c>
      <c r="B181" s="249" t="str">
        <f>B74</f>
        <v>Italy</v>
      </c>
      <c r="C181" s="26">
        <f>U74</f>
        <v>1167708.6666666667</v>
      </c>
      <c r="D181" s="250">
        <f t="shared" si="16"/>
        <v>1167.7086666666667</v>
      </c>
      <c r="E181" s="251"/>
      <c r="F181" s="26">
        <f>V74</f>
        <v>2645.3333333333335</v>
      </c>
      <c r="G181" s="250">
        <f t="shared" si="17"/>
        <v>2.6453333333333333</v>
      </c>
      <c r="O181" s="22"/>
      <c r="P181" s="26"/>
      <c r="R181" s="22"/>
      <c r="S181" s="26"/>
      <c r="U181" s="26"/>
      <c r="V181" s="26"/>
      <c r="W181" s="26"/>
    </row>
    <row r="182" spans="1:23" x14ac:dyDescent="0.35">
      <c r="A182" s="3">
        <v>6</v>
      </c>
      <c r="B182" s="249" t="str">
        <f>B45</f>
        <v>Czechia</v>
      </c>
      <c r="C182" s="26">
        <f>U45</f>
        <v>1021679</v>
      </c>
      <c r="D182" s="250">
        <f t="shared" si="16"/>
        <v>1021.679</v>
      </c>
      <c r="E182" s="251"/>
      <c r="F182" s="26">
        <f>V45</f>
        <v>14526.333333333334</v>
      </c>
      <c r="G182" s="250">
        <f t="shared" si="17"/>
        <v>14.526333333333334</v>
      </c>
      <c r="O182" s="22"/>
      <c r="P182" s="26"/>
      <c r="R182" s="22"/>
      <c r="S182" s="26"/>
      <c r="U182" s="26"/>
      <c r="V182" s="26"/>
      <c r="W182" s="26"/>
    </row>
    <row r="183" spans="1:23" x14ac:dyDescent="0.35">
      <c r="A183" s="3">
        <v>7</v>
      </c>
      <c r="B183" s="249" t="str">
        <f>B16</f>
        <v>Austria</v>
      </c>
      <c r="C183" s="26">
        <f>U16</f>
        <v>684139.33333333337</v>
      </c>
      <c r="D183" s="250">
        <f t="shared" si="16"/>
        <v>684.13933333333341</v>
      </c>
      <c r="E183" s="251"/>
      <c r="F183" s="26">
        <f>V16</f>
        <v>304468.13403335394</v>
      </c>
      <c r="G183" s="250">
        <f t="shared" si="17"/>
        <v>304.46813403335392</v>
      </c>
      <c r="O183" s="22"/>
      <c r="P183" s="26"/>
      <c r="R183" s="22"/>
      <c r="S183" s="26"/>
      <c r="U183" s="26"/>
      <c r="V183" s="26"/>
      <c r="W183" s="26"/>
    </row>
    <row r="184" spans="1:23" x14ac:dyDescent="0.35">
      <c r="A184" s="3">
        <v>8</v>
      </c>
      <c r="B184" s="249" t="str">
        <f>B105</f>
        <v>Netherlands</v>
      </c>
      <c r="C184" s="26">
        <f>U105</f>
        <v>676658.66666666663</v>
      </c>
      <c r="D184" s="250">
        <f t="shared" si="16"/>
        <v>676.65866666666659</v>
      </c>
      <c r="E184" s="251"/>
      <c r="F184" s="26">
        <f>V105</f>
        <v>218865.66666666666</v>
      </c>
      <c r="G184" s="250">
        <f t="shared" si="17"/>
        <v>218.86566666666667</v>
      </c>
      <c r="O184" s="22"/>
      <c r="P184" s="26"/>
      <c r="R184" s="22"/>
      <c r="S184" s="26"/>
      <c r="U184" s="26"/>
      <c r="V184" s="26"/>
      <c r="W184" s="26"/>
    </row>
    <row r="185" spans="1:23" x14ac:dyDescent="0.35">
      <c r="A185" s="3">
        <v>9</v>
      </c>
      <c r="B185" s="249" t="str">
        <f>B59</f>
        <v>Germany</v>
      </c>
      <c r="C185" s="26">
        <f>U59</f>
        <v>531023.33333333337</v>
      </c>
      <c r="D185" s="250">
        <f t="shared" si="16"/>
        <v>531.02333333333343</v>
      </c>
      <c r="E185" s="251"/>
      <c r="F185" s="26">
        <f>V59</f>
        <v>349067</v>
      </c>
      <c r="G185" s="250">
        <f t="shared" si="17"/>
        <v>349.06700000000001</v>
      </c>
      <c r="O185" s="22"/>
      <c r="P185" s="26"/>
      <c r="R185" s="22"/>
      <c r="S185" s="26"/>
      <c r="U185" s="26"/>
      <c r="V185" s="26"/>
      <c r="W185" s="26"/>
    </row>
    <row r="186" spans="1:23" x14ac:dyDescent="0.35">
      <c r="A186" s="3">
        <v>10</v>
      </c>
      <c r="B186" s="249" t="str">
        <f>B37</f>
        <v>Canada</v>
      </c>
      <c r="C186" s="26">
        <f>U37</f>
        <v>826651.66666666663</v>
      </c>
      <c r="D186" s="250">
        <f t="shared" si="16"/>
        <v>826.65166666666664</v>
      </c>
      <c r="E186" s="251"/>
      <c r="F186" s="26">
        <f>V37</f>
        <v>23870</v>
      </c>
      <c r="G186" s="250">
        <f t="shared" si="17"/>
        <v>23.87</v>
      </c>
      <c r="O186" s="22"/>
      <c r="P186" s="26"/>
      <c r="R186" s="22"/>
      <c r="S186" s="26"/>
    </row>
    <row r="187" spans="1:23" x14ac:dyDescent="0.35">
      <c r="A187" s="3">
        <v>11</v>
      </c>
      <c r="B187" s="249" t="str">
        <f>B155</f>
        <v>USA</v>
      </c>
      <c r="C187" s="26">
        <f>U155</f>
        <v>310379.33333333331</v>
      </c>
      <c r="D187" s="250">
        <f t="shared" si="16"/>
        <v>310.37933333333331</v>
      </c>
      <c r="E187" s="251"/>
      <c r="F187" s="26">
        <f>V155</f>
        <v>369465.66666666669</v>
      </c>
      <c r="G187" s="250">
        <f t="shared" si="17"/>
        <v>369.46566666666666</v>
      </c>
      <c r="O187" s="22"/>
      <c r="P187" s="26"/>
      <c r="R187" s="22"/>
      <c r="S187" s="26"/>
    </row>
    <row r="188" spans="1:23" x14ac:dyDescent="0.35">
      <c r="A188" s="3">
        <v>12</v>
      </c>
      <c r="B188" s="249" t="str">
        <f>B137</f>
        <v>Spain</v>
      </c>
      <c r="C188" s="26">
        <f>U137</f>
        <v>555941</v>
      </c>
      <c r="D188" s="250">
        <f t="shared" si="16"/>
        <v>555.94100000000003</v>
      </c>
      <c r="E188" s="251"/>
      <c r="F188" s="26">
        <f>V137</f>
        <v>102622.66666666667</v>
      </c>
      <c r="G188" s="250">
        <f t="shared" si="17"/>
        <v>102.62266666666667</v>
      </c>
      <c r="O188" s="22"/>
      <c r="P188" s="26"/>
      <c r="R188" s="22"/>
      <c r="S188" s="26"/>
    </row>
    <row r="189" spans="1:23" x14ac:dyDescent="0.35">
      <c r="O189" s="22"/>
      <c r="P189" s="26"/>
      <c r="R189" s="22"/>
      <c r="S189" s="26"/>
    </row>
    <row r="190" spans="1:23" x14ac:dyDescent="0.35">
      <c r="O190" s="22"/>
      <c r="P190" s="26"/>
      <c r="R190" s="22"/>
      <c r="S190" s="26"/>
    </row>
    <row r="191" spans="1:23" x14ac:dyDescent="0.35">
      <c r="O191" s="22"/>
      <c r="P191" s="26"/>
      <c r="R191" s="22"/>
      <c r="S191" s="26"/>
    </row>
    <row r="192" spans="1:23" x14ac:dyDescent="0.35">
      <c r="O192" s="22"/>
      <c r="P192" s="26"/>
      <c r="R192" s="22"/>
      <c r="S192" s="26"/>
    </row>
    <row r="193" spans="15:19" x14ac:dyDescent="0.35">
      <c r="O193" s="22"/>
      <c r="P193" s="26"/>
      <c r="R193" s="22"/>
      <c r="S193" s="26"/>
    </row>
    <row r="194" spans="15:19" x14ac:dyDescent="0.35">
      <c r="O194" s="22"/>
      <c r="P194" s="26"/>
      <c r="R194" s="22"/>
      <c r="S194" s="26"/>
    </row>
    <row r="195" spans="15:19" x14ac:dyDescent="0.35">
      <c r="O195" s="22"/>
      <c r="P195" s="26"/>
      <c r="R195" s="22"/>
      <c r="S195" s="26"/>
    </row>
    <row r="196" spans="15:19" x14ac:dyDescent="0.35">
      <c r="O196" s="22"/>
      <c r="P196" s="26"/>
      <c r="R196" s="22"/>
      <c r="S196" s="26"/>
    </row>
    <row r="197" spans="15:19" x14ac:dyDescent="0.35">
      <c r="O197" s="22"/>
      <c r="P197" s="26"/>
      <c r="R197" s="22"/>
      <c r="S197" s="26"/>
    </row>
    <row r="198" spans="15:19" x14ac:dyDescent="0.35">
      <c r="O198" s="22"/>
      <c r="P198" s="26"/>
      <c r="R198" s="22"/>
      <c r="S198" s="26"/>
    </row>
    <row r="199" spans="15:19" x14ac:dyDescent="0.35">
      <c r="O199" s="22"/>
      <c r="P199" s="26"/>
      <c r="R199" s="22"/>
      <c r="S199" s="26"/>
    </row>
    <row r="200" spans="15:19" x14ac:dyDescent="0.35">
      <c r="O200" s="22"/>
      <c r="P200" s="26"/>
      <c r="R200" s="22"/>
      <c r="S200" s="26"/>
    </row>
    <row r="201" spans="15:19" x14ac:dyDescent="0.35">
      <c r="O201" s="22"/>
      <c r="P201" s="26"/>
      <c r="R201" s="22"/>
      <c r="S201" s="26"/>
    </row>
    <row r="202" spans="15:19" x14ac:dyDescent="0.35">
      <c r="O202" s="22"/>
      <c r="P202" s="26"/>
      <c r="R202" s="22"/>
      <c r="S202" s="26"/>
    </row>
    <row r="203" spans="15:19" x14ac:dyDescent="0.35">
      <c r="O203" s="22"/>
      <c r="P203" s="26"/>
      <c r="R203" s="22"/>
      <c r="S203" s="26"/>
    </row>
    <row r="204" spans="15:19" x14ac:dyDescent="0.35">
      <c r="O204" s="22"/>
      <c r="P204" s="26"/>
      <c r="R204" s="22"/>
      <c r="S204" s="26"/>
    </row>
    <row r="205" spans="15:19" x14ac:dyDescent="0.35">
      <c r="O205" s="22"/>
      <c r="P205" s="26"/>
      <c r="R205" s="22"/>
      <c r="S205" s="26"/>
    </row>
    <row r="206" spans="15:19" x14ac:dyDescent="0.35">
      <c r="O206" s="22"/>
      <c r="P206" s="26"/>
      <c r="R206" s="22"/>
      <c r="S206" s="26"/>
    </row>
    <row r="207" spans="15:19" x14ac:dyDescent="0.35">
      <c r="O207" s="22"/>
      <c r="P207" s="26"/>
      <c r="R207" s="22"/>
      <c r="S207" s="26"/>
    </row>
    <row r="208" spans="15:19" x14ac:dyDescent="0.35">
      <c r="O208" s="22"/>
      <c r="P208" s="26"/>
      <c r="R208" s="22"/>
      <c r="S208" s="26"/>
    </row>
    <row r="209" spans="15:19" x14ac:dyDescent="0.35">
      <c r="O209" s="22"/>
      <c r="P209" s="26"/>
      <c r="R209" s="22"/>
      <c r="S209" s="26"/>
    </row>
    <row r="210" spans="15:19" x14ac:dyDescent="0.35">
      <c r="O210" s="22"/>
      <c r="P210" s="26"/>
      <c r="R210" s="22"/>
      <c r="S210" s="26"/>
    </row>
    <row r="211" spans="15:19" x14ac:dyDescent="0.35">
      <c r="O211" s="22"/>
      <c r="P211" s="26"/>
      <c r="R211" s="22"/>
      <c r="S211" s="26"/>
    </row>
    <row r="212" spans="15:19" x14ac:dyDescent="0.35">
      <c r="O212" s="22"/>
      <c r="P212" s="26"/>
      <c r="R212" s="22"/>
      <c r="S212" s="26"/>
    </row>
    <row r="213" spans="15:19" x14ac:dyDescent="0.35">
      <c r="O213" s="22"/>
      <c r="P213" s="26"/>
      <c r="R213" s="22"/>
      <c r="S213" s="26"/>
    </row>
    <row r="214" spans="15:19" x14ac:dyDescent="0.35">
      <c r="O214" s="22"/>
      <c r="P214" s="26"/>
      <c r="R214" s="22"/>
      <c r="S214" s="26"/>
    </row>
    <row r="215" spans="15:19" x14ac:dyDescent="0.35">
      <c r="O215" s="22"/>
      <c r="P215" s="26"/>
      <c r="R215" s="22"/>
      <c r="S215" s="26"/>
    </row>
    <row r="216" spans="15:19" x14ac:dyDescent="0.35">
      <c r="O216" s="22"/>
      <c r="P216" s="26"/>
      <c r="R216" s="22"/>
      <c r="S216" s="26"/>
    </row>
    <row r="217" spans="15:19" x14ac:dyDescent="0.35">
      <c r="O217" s="22"/>
      <c r="P217" s="26"/>
      <c r="R217" s="22"/>
      <c r="S217" s="26"/>
    </row>
    <row r="218" spans="15:19" x14ac:dyDescent="0.35">
      <c r="O218" s="22"/>
      <c r="P218" s="26"/>
      <c r="R218" s="22"/>
      <c r="S218" s="26"/>
    </row>
    <row r="219" spans="15:19" x14ac:dyDescent="0.35">
      <c r="O219" s="22"/>
      <c r="P219" s="26"/>
      <c r="R219" s="22"/>
      <c r="S219" s="26"/>
    </row>
    <row r="220" spans="15:19" x14ac:dyDescent="0.35">
      <c r="O220" s="22"/>
      <c r="P220" s="26"/>
      <c r="R220" s="22"/>
      <c r="S220" s="26"/>
    </row>
    <row r="221" spans="15:19" x14ac:dyDescent="0.35">
      <c r="O221" s="22"/>
      <c r="P221" s="26"/>
      <c r="R221" s="22"/>
      <c r="S221" s="26"/>
    </row>
    <row r="222" spans="15:19" x14ac:dyDescent="0.35">
      <c r="O222" s="22"/>
      <c r="P222" s="26"/>
      <c r="R222" s="22"/>
      <c r="S222" s="26"/>
    </row>
    <row r="223" spans="15:19" x14ac:dyDescent="0.35">
      <c r="O223" s="22"/>
      <c r="P223" s="26"/>
      <c r="R223" s="22"/>
      <c r="S223" s="26"/>
    </row>
    <row r="224" spans="15:19" x14ac:dyDescent="0.35">
      <c r="O224" s="22"/>
      <c r="P224" s="26"/>
      <c r="R224" s="22"/>
      <c r="S224" s="26"/>
    </row>
    <row r="225" spans="15:19" x14ac:dyDescent="0.35">
      <c r="O225" s="22"/>
      <c r="P225" s="26"/>
      <c r="R225" s="22"/>
      <c r="S225" s="26"/>
    </row>
    <row r="226" spans="15:19" x14ac:dyDescent="0.35">
      <c r="O226" s="22"/>
      <c r="P226" s="26"/>
      <c r="R226" s="22"/>
      <c r="S226" s="26"/>
    </row>
    <row r="227" spans="15:19" x14ac:dyDescent="0.35">
      <c r="O227" s="22"/>
      <c r="P227" s="26"/>
      <c r="R227" s="22"/>
      <c r="S227" s="26"/>
    </row>
    <row r="228" spans="15:19" x14ac:dyDescent="0.35">
      <c r="O228" s="22"/>
      <c r="P228" s="26"/>
      <c r="R228" s="22"/>
      <c r="S228" s="26"/>
    </row>
    <row r="229" spans="15:19" x14ac:dyDescent="0.35">
      <c r="O229" s="22"/>
      <c r="P229" s="26"/>
      <c r="R229" s="22"/>
      <c r="S229" s="26"/>
    </row>
    <row r="230" spans="15:19" x14ac:dyDescent="0.35">
      <c r="O230" s="22"/>
      <c r="P230" s="26"/>
      <c r="R230" s="22"/>
      <c r="S230" s="26"/>
    </row>
    <row r="231" spans="15:19" x14ac:dyDescent="0.35">
      <c r="O231" s="22"/>
      <c r="P231" s="26"/>
      <c r="R231" s="22"/>
      <c r="S231" s="26"/>
    </row>
    <row r="232" spans="15:19" x14ac:dyDescent="0.35">
      <c r="O232" s="22"/>
      <c r="P232" s="26"/>
      <c r="R232" s="22"/>
      <c r="S232" s="26"/>
    </row>
    <row r="233" spans="15:19" x14ac:dyDescent="0.35">
      <c r="O233" s="22"/>
      <c r="P233" s="26"/>
      <c r="R233" s="22"/>
      <c r="S233" s="26"/>
    </row>
    <row r="234" spans="15:19" x14ac:dyDescent="0.35">
      <c r="O234" s="22"/>
      <c r="P234" s="26"/>
      <c r="R234" s="22"/>
      <c r="S234" s="26"/>
    </row>
    <row r="235" spans="15:19" x14ac:dyDescent="0.35">
      <c r="O235" s="22"/>
      <c r="P235" s="26"/>
      <c r="R235" s="22"/>
      <c r="S235" s="26"/>
    </row>
    <row r="236" spans="15:19" x14ac:dyDescent="0.35">
      <c r="O236" s="22"/>
      <c r="P236" s="26"/>
      <c r="R236" s="22"/>
      <c r="S236" s="26"/>
    </row>
    <row r="237" spans="15:19" x14ac:dyDescent="0.35">
      <c r="O237" s="22"/>
      <c r="P237" s="26"/>
      <c r="R237" s="22"/>
      <c r="S237" s="26"/>
    </row>
    <row r="238" spans="15:19" x14ac:dyDescent="0.35">
      <c r="O238" s="22"/>
      <c r="P238" s="26"/>
      <c r="R238" s="22"/>
      <c r="S238" s="26"/>
    </row>
    <row r="239" spans="15:19" x14ac:dyDescent="0.35">
      <c r="O239" s="22"/>
      <c r="P239" s="26"/>
    </row>
  </sheetData>
  <mergeCells count="9">
    <mergeCell ref="Y7:Z7"/>
    <mergeCell ref="C175:G175"/>
    <mergeCell ref="B173:G173"/>
    <mergeCell ref="C7:D7"/>
    <mergeCell ref="F7:G7"/>
    <mergeCell ref="I7:J7"/>
    <mergeCell ref="L7:M7"/>
    <mergeCell ref="O7:P7"/>
    <mergeCell ref="R7:S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J18"/>
  <sheetViews>
    <sheetView workbookViewId="0">
      <selection activeCell="I7" sqref="I7"/>
    </sheetView>
  </sheetViews>
  <sheetFormatPr defaultRowHeight="14.5" x14ac:dyDescent="0.35"/>
  <cols>
    <col min="1" max="1" width="2.81640625" customWidth="1"/>
    <col min="2" max="2" width="5.54296875" customWidth="1"/>
    <col min="3" max="3" width="12.1796875" customWidth="1"/>
    <col min="4" max="4" width="13.08984375" customWidth="1"/>
    <col min="5" max="5" width="2.453125" customWidth="1"/>
    <col min="6" max="6" width="12.1796875" customWidth="1"/>
    <col min="7" max="7" width="13.90625" customWidth="1"/>
    <col min="8" max="8" width="2.453125" customWidth="1"/>
    <col min="9" max="9" width="11.08984375" customWidth="1"/>
    <col min="10" max="10" width="13.08984375" customWidth="1"/>
  </cols>
  <sheetData>
    <row r="2" spans="2:10" ht="18.5" x14ac:dyDescent="0.45">
      <c r="B2" s="42" t="s">
        <v>517</v>
      </c>
    </row>
    <row r="3" spans="2:10" x14ac:dyDescent="0.35">
      <c r="B3" s="1" t="s">
        <v>211</v>
      </c>
    </row>
    <row r="4" spans="2:10" x14ac:dyDescent="0.35">
      <c r="B4" s="1" t="s">
        <v>520</v>
      </c>
    </row>
    <row r="6" spans="2:10" s="78" customFormat="1" ht="49.15" customHeight="1" x14ac:dyDescent="0.35">
      <c r="C6" s="429" t="s">
        <v>538</v>
      </c>
      <c r="D6" s="429"/>
      <c r="E6" s="79"/>
      <c r="F6" s="429" t="s">
        <v>539</v>
      </c>
      <c r="G6" s="429"/>
      <c r="H6" s="79"/>
      <c r="I6" s="429" t="s">
        <v>518</v>
      </c>
      <c r="J6" s="429"/>
    </row>
    <row r="7" spans="2:10" s="10" customFormat="1" ht="17" customHeight="1" x14ac:dyDescent="0.3">
      <c r="C7" s="239" t="s">
        <v>609</v>
      </c>
      <c r="D7" s="239" t="s">
        <v>519</v>
      </c>
      <c r="E7" s="239"/>
      <c r="F7" s="239" t="s">
        <v>609</v>
      </c>
      <c r="G7" s="239" t="s">
        <v>519</v>
      </c>
      <c r="H7" s="239"/>
      <c r="I7" s="239" t="s">
        <v>609</v>
      </c>
      <c r="J7" s="239" t="s">
        <v>519</v>
      </c>
    </row>
    <row r="8" spans="2:10" s="3" customFormat="1" ht="13" x14ac:dyDescent="0.3">
      <c r="B8" s="3">
        <v>2007</v>
      </c>
      <c r="C8" s="26">
        <f>'[1]RawDataMX 2007-9'!Q54</f>
        <v>2517915</v>
      </c>
      <c r="D8" s="22">
        <f>'[1]RawDataMX 2007-9'!P54</f>
        <v>31581178</v>
      </c>
      <c r="E8" s="22"/>
      <c r="F8" s="26">
        <f>'[1]RawDataMX 2007-9'!H124</f>
        <v>3216190</v>
      </c>
      <c r="G8" s="22">
        <f>'[1]RawDataMX 2007-9'!G124</f>
        <v>43697760</v>
      </c>
      <c r="H8" s="22"/>
      <c r="I8" s="26">
        <f t="shared" ref="I8:I16" si="0">C8-F8</f>
        <v>-698275</v>
      </c>
      <c r="J8" s="22">
        <f t="shared" ref="J8:J16" si="1">D8-G8</f>
        <v>-12116582</v>
      </c>
    </row>
    <row r="9" spans="2:10" s="3" customFormat="1" ht="13" x14ac:dyDescent="0.3">
      <c r="B9" s="3">
        <v>2008</v>
      </c>
      <c r="C9" s="26">
        <f>'[1]RawDataMX 2007-9'!Q171</f>
        <v>2752679</v>
      </c>
      <c r="D9" s="22">
        <f>'[1]RawDataMX 2007-9'!P171</f>
        <v>38979987</v>
      </c>
      <c r="E9" s="22"/>
      <c r="F9" s="26">
        <f>'[1]RawDataMX 2007-9'!H241</f>
        <v>2623547</v>
      </c>
      <c r="G9" s="22">
        <f>'[1]RawDataMX 2007-9'!G241</f>
        <v>39463154</v>
      </c>
      <c r="H9" s="22"/>
      <c r="I9" s="26">
        <f t="shared" si="0"/>
        <v>129132</v>
      </c>
      <c r="J9" s="22">
        <f t="shared" si="1"/>
        <v>-483167</v>
      </c>
    </row>
    <row r="10" spans="2:10" s="3" customFormat="1" ht="13" x14ac:dyDescent="0.3">
      <c r="B10" s="3">
        <v>2009</v>
      </c>
      <c r="C10" s="26">
        <f>'[1]RawDataMX 2007-9'!Q290</f>
        <v>2822297</v>
      </c>
      <c r="D10" s="22">
        <f>'[1]RawDataMX 2007-9'!P290</f>
        <v>40645830</v>
      </c>
      <c r="E10" s="22"/>
      <c r="F10" s="26">
        <f>'[1]RawDataMX 2007-9'!H353</f>
        <v>2508400</v>
      </c>
      <c r="G10" s="22">
        <f>'[1]RawDataMX 2007-9'!G353</f>
        <v>34152700</v>
      </c>
      <c r="H10" s="22"/>
      <c r="I10" s="26">
        <f t="shared" si="0"/>
        <v>313897</v>
      </c>
      <c r="J10" s="22">
        <f t="shared" si="1"/>
        <v>6493130</v>
      </c>
    </row>
    <row r="11" spans="2:10" s="3" customFormat="1" ht="13" x14ac:dyDescent="0.3">
      <c r="B11" s="3">
        <v>2010</v>
      </c>
      <c r="C11" s="26">
        <f>'[1]RawDataMX 2010-12'!Q53</f>
        <v>3205508</v>
      </c>
      <c r="D11" s="22">
        <f>'[1]RawDataMX 2010-12'!P53</f>
        <v>51617974</v>
      </c>
      <c r="E11" s="22"/>
      <c r="F11" s="26">
        <f>'[1]RawDataMX 2010-12'!H114</f>
        <v>2636401</v>
      </c>
      <c r="G11" s="22">
        <f>'[1]RawDataMX 2010-12'!G114</f>
        <v>44279993</v>
      </c>
      <c r="H11" s="22"/>
      <c r="I11" s="26">
        <f t="shared" si="0"/>
        <v>569107</v>
      </c>
      <c r="J11" s="22">
        <f t="shared" si="1"/>
        <v>7337981</v>
      </c>
    </row>
    <row r="12" spans="2:10" s="3" customFormat="1" ht="13" x14ac:dyDescent="0.3">
      <c r="B12" s="3">
        <v>2011</v>
      </c>
      <c r="C12" s="26">
        <f>'[1]RawDataMX 2010-12'!Q165</f>
        <v>2903786</v>
      </c>
      <c r="D12" s="22">
        <f>'[1]RawDataMX 2010-12'!P165</f>
        <v>93557125</v>
      </c>
      <c r="E12" s="22"/>
      <c r="F12" s="26">
        <f>'[1]RawDataMX 2010-12'!H220</f>
        <v>3106851</v>
      </c>
      <c r="G12" s="22">
        <f>'[1]RawDataMX 2010-12'!G220</f>
        <v>105887892</v>
      </c>
      <c r="H12" s="22"/>
      <c r="I12" s="26">
        <f t="shared" si="0"/>
        <v>-203065</v>
      </c>
      <c r="J12" s="22">
        <f t="shared" si="1"/>
        <v>-12330767</v>
      </c>
    </row>
    <row r="13" spans="2:10" s="3" customFormat="1" ht="13" x14ac:dyDescent="0.3">
      <c r="B13" s="3">
        <v>2012</v>
      </c>
      <c r="C13" s="26">
        <f>'[1]RawDataMX 2010-12'!Q266</f>
        <v>2944427</v>
      </c>
      <c r="D13" s="22">
        <f>'[1]RawDataMX 2010-12'!P266</f>
        <v>137502115</v>
      </c>
      <c r="E13" s="22"/>
      <c r="F13" s="26">
        <f>'[1]RawDataMX 2010-12'!H329</f>
        <v>2967030</v>
      </c>
      <c r="G13" s="22">
        <f>'[1]RawDataMX 2010-12'!G329</f>
        <v>159026965</v>
      </c>
      <c r="H13" s="22"/>
      <c r="I13" s="26">
        <f t="shared" si="0"/>
        <v>-22603</v>
      </c>
      <c r="J13" s="22">
        <f t="shared" si="1"/>
        <v>-21524850</v>
      </c>
    </row>
    <row r="14" spans="2:10" s="3" customFormat="1" ht="13" x14ac:dyDescent="0.3">
      <c r="B14" s="3">
        <v>2013</v>
      </c>
      <c r="C14" s="26">
        <f>'[1]RawDataMX 2013-15'!Q47</f>
        <v>2624085</v>
      </c>
      <c r="D14" s="22">
        <f>'[1]RawDataMX 2013-15'!P47</f>
        <v>115655121</v>
      </c>
      <c r="E14" s="22"/>
      <c r="F14" s="26">
        <f>'[1]RawDataMX 2013-15'!H103</f>
        <v>1957949</v>
      </c>
      <c r="G14" s="22">
        <f>'[1]RawDataMX 2013-15'!G103</f>
        <v>110295537</v>
      </c>
      <c r="H14" s="22"/>
      <c r="I14" s="26">
        <f t="shared" si="0"/>
        <v>666136</v>
      </c>
      <c r="J14" s="22">
        <f t="shared" si="1"/>
        <v>5359584</v>
      </c>
    </row>
    <row r="15" spans="2:10" s="3" customFormat="1" ht="13" x14ac:dyDescent="0.3">
      <c r="B15" s="3">
        <v>2014</v>
      </c>
      <c r="C15" s="26">
        <f>'[1]RawDataMX 2013-15'!Q138</f>
        <v>2171901</v>
      </c>
      <c r="D15" s="22">
        <f>'[1]RawDataMX 2013-15'!P138</f>
        <v>54752625</v>
      </c>
      <c r="E15" s="22"/>
      <c r="F15" s="26">
        <f>'[1]RawDataMX 2013-15'!H198</f>
        <v>1215336</v>
      </c>
      <c r="G15" s="22">
        <f>'[1]RawDataMX 2013-15'!G198</f>
        <v>44122051</v>
      </c>
      <c r="H15" s="22"/>
      <c r="I15" s="26">
        <f t="shared" si="0"/>
        <v>956565</v>
      </c>
      <c r="J15" s="22">
        <f t="shared" si="1"/>
        <v>10630574</v>
      </c>
    </row>
    <row r="16" spans="2:10" s="3" customFormat="1" ht="13" x14ac:dyDescent="0.3">
      <c r="B16" s="3">
        <v>2015</v>
      </c>
      <c r="C16" s="26">
        <f>'[1]RawDataMX 2013-15'!Q240</f>
        <v>1323858</v>
      </c>
      <c r="D16" s="22">
        <f>'[1]RawDataMX 2013-15'!P240</f>
        <v>34423374</v>
      </c>
      <c r="E16" s="22"/>
      <c r="F16" s="26">
        <f>'[1]RawDataMX 2013-15'!H295</f>
        <v>1171080</v>
      </c>
      <c r="G16" s="22">
        <f>'[1]RawDataMX 2013-15'!G295</f>
        <v>36407494</v>
      </c>
      <c r="H16" s="22"/>
      <c r="I16" s="26">
        <f t="shared" si="0"/>
        <v>152778</v>
      </c>
      <c r="J16" s="22">
        <f t="shared" si="1"/>
        <v>-1984120</v>
      </c>
    </row>
    <row r="17" spans="2:10" s="10" customFormat="1" ht="16.399999999999999" customHeight="1" x14ac:dyDescent="0.3">
      <c r="B17" s="239" t="s">
        <v>138</v>
      </c>
      <c r="C17" s="240">
        <f t="shared" ref="C17:J17" si="2">SUM(C8:C16)</f>
        <v>23266456</v>
      </c>
      <c r="D17" s="241">
        <f t="shared" si="2"/>
        <v>598715329</v>
      </c>
      <c r="E17" s="241"/>
      <c r="F17" s="240">
        <f t="shared" si="2"/>
        <v>21402784</v>
      </c>
      <c r="G17" s="241">
        <f t="shared" si="2"/>
        <v>617333546</v>
      </c>
      <c r="H17" s="241"/>
      <c r="I17" s="240">
        <f t="shared" si="2"/>
        <v>1863672</v>
      </c>
      <c r="J17" s="241">
        <f t="shared" si="2"/>
        <v>-18618217</v>
      </c>
    </row>
    <row r="18" spans="2:10" s="3" customFormat="1" ht="13" x14ac:dyDescent="0.3"/>
  </sheetData>
  <mergeCells count="3">
    <mergeCell ref="C6:D6"/>
    <mergeCell ref="F6:G6"/>
    <mergeCell ref="I6:J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M48"/>
  <sheetViews>
    <sheetView workbookViewId="0">
      <selection activeCell="C4" sqref="C4"/>
    </sheetView>
  </sheetViews>
  <sheetFormatPr defaultColWidth="11.54296875" defaultRowHeight="15.5" x14ac:dyDescent="0.35"/>
  <cols>
    <col min="1" max="1" width="3.08984375" style="38" customWidth="1"/>
    <col min="2" max="2" width="5.453125" style="38" customWidth="1"/>
    <col min="3" max="3" width="8.36328125" style="38" customWidth="1"/>
    <col min="4" max="4" width="7.90625" style="38" customWidth="1"/>
    <col min="5" max="5" width="7" style="38" customWidth="1"/>
    <col min="6" max="6" width="7.90625" style="38" customWidth="1"/>
    <col min="7" max="7" width="10" style="38" customWidth="1"/>
    <col min="8" max="16384" width="11.54296875" style="38"/>
  </cols>
  <sheetData>
    <row r="2" spans="1:7" ht="18.5" x14ac:dyDescent="0.45">
      <c r="B2" s="39" t="s">
        <v>206</v>
      </c>
    </row>
    <row r="3" spans="1:7" x14ac:dyDescent="0.35">
      <c r="B3" s="348" t="s">
        <v>570</v>
      </c>
    </row>
    <row r="5" spans="1:7" s="238" customFormat="1" ht="43.25" customHeight="1" x14ac:dyDescent="0.35">
      <c r="B5" s="237" t="s">
        <v>207</v>
      </c>
      <c r="C5" s="237" t="s">
        <v>210</v>
      </c>
      <c r="D5" s="237" t="s">
        <v>209</v>
      </c>
      <c r="E5" s="237" t="s">
        <v>216</v>
      </c>
      <c r="F5" s="237" t="s">
        <v>208</v>
      </c>
      <c r="G5" s="237" t="s">
        <v>215</v>
      </c>
    </row>
    <row r="6" spans="1:7" x14ac:dyDescent="0.35">
      <c r="A6" s="260"/>
      <c r="B6" s="261">
        <v>1980</v>
      </c>
      <c r="C6" s="261">
        <v>11300</v>
      </c>
      <c r="D6" s="262"/>
      <c r="E6" s="263">
        <v>614.5</v>
      </c>
      <c r="F6" s="264">
        <v>73.77167</v>
      </c>
      <c r="G6" s="265">
        <v>0.34300000000000003</v>
      </c>
    </row>
    <row r="7" spans="1:7" x14ac:dyDescent="0.35">
      <c r="A7" s="260"/>
      <c r="B7" s="261">
        <v>1981</v>
      </c>
      <c r="C7" s="261">
        <v>12000</v>
      </c>
      <c r="D7" s="262"/>
      <c r="E7" s="263">
        <v>459.26</v>
      </c>
      <c r="F7" s="264">
        <v>58.509169999999997</v>
      </c>
      <c r="G7" s="265">
        <v>0.379</v>
      </c>
    </row>
    <row r="8" spans="1:7" x14ac:dyDescent="0.35">
      <c r="A8" s="260"/>
      <c r="B8" s="261">
        <v>1982</v>
      </c>
      <c r="C8" s="261">
        <v>10800</v>
      </c>
      <c r="D8" s="262"/>
      <c r="E8" s="263">
        <v>375.3</v>
      </c>
      <c r="F8" s="264">
        <v>49.677500000000002</v>
      </c>
      <c r="G8" s="265">
        <v>0.40200000000000002</v>
      </c>
    </row>
    <row r="9" spans="1:7" x14ac:dyDescent="0.35">
      <c r="A9" s="260"/>
      <c r="B9" s="261">
        <v>1983</v>
      </c>
      <c r="C9" s="261">
        <v>9350</v>
      </c>
      <c r="D9" s="262"/>
      <c r="E9" s="263">
        <v>423.66</v>
      </c>
      <c r="F9" s="264">
        <v>58.638330000000003</v>
      </c>
      <c r="G9" s="265">
        <v>0.41499999999999998</v>
      </c>
    </row>
    <row r="10" spans="1:7" x14ac:dyDescent="0.35">
      <c r="A10" s="260"/>
      <c r="B10" s="261">
        <v>1984</v>
      </c>
      <c r="C10" s="261">
        <v>9120</v>
      </c>
      <c r="D10" s="262"/>
      <c r="E10" s="263">
        <v>360.78</v>
      </c>
      <c r="F10" s="264">
        <v>52.591670000000001</v>
      </c>
      <c r="G10" s="265">
        <v>0.433</v>
      </c>
    </row>
    <row r="11" spans="1:7" x14ac:dyDescent="0.35">
      <c r="A11" s="260"/>
      <c r="B11" s="261">
        <v>1985</v>
      </c>
      <c r="C11" s="261">
        <v>9020</v>
      </c>
      <c r="D11" s="262"/>
      <c r="E11" s="263">
        <v>317.3</v>
      </c>
      <c r="F11" s="264">
        <v>47.696669999999997</v>
      </c>
      <c r="G11" s="265">
        <v>0.44800000000000001</v>
      </c>
    </row>
    <row r="12" spans="1:7" x14ac:dyDescent="0.35">
      <c r="A12" s="260"/>
      <c r="B12" s="261">
        <v>1986</v>
      </c>
      <c r="C12" s="261">
        <v>6750</v>
      </c>
      <c r="D12" s="262"/>
      <c r="E12" s="263">
        <v>367.85</v>
      </c>
      <c r="F12" s="264">
        <v>47.917499999999997</v>
      </c>
      <c r="G12" s="265">
        <v>0.45700000000000002</v>
      </c>
    </row>
    <row r="13" spans="1:7" x14ac:dyDescent="0.35">
      <c r="A13" s="260"/>
      <c r="B13" s="261">
        <v>1987</v>
      </c>
      <c r="C13" s="261">
        <v>8570</v>
      </c>
      <c r="D13" s="262"/>
      <c r="E13" s="263">
        <v>446.22</v>
      </c>
      <c r="F13" s="264">
        <v>60.032499999999999</v>
      </c>
      <c r="G13" s="265">
        <v>0.47299999999999998</v>
      </c>
    </row>
    <row r="14" spans="1:7" x14ac:dyDescent="0.35">
      <c r="A14" s="260"/>
      <c r="B14" s="261">
        <v>1988</v>
      </c>
      <c r="C14" s="261">
        <v>9730</v>
      </c>
      <c r="D14" s="262"/>
      <c r="E14" s="263">
        <v>436.86</v>
      </c>
      <c r="F14" s="264">
        <v>92.500829999999993</v>
      </c>
      <c r="G14" s="265">
        <v>0.49299999999999999</v>
      </c>
    </row>
    <row r="15" spans="1:7" x14ac:dyDescent="0.35">
      <c r="A15" s="260"/>
      <c r="B15" s="261">
        <v>1989</v>
      </c>
      <c r="C15" s="261">
        <v>8350</v>
      </c>
      <c r="D15" s="262"/>
      <c r="E15" s="263">
        <v>380.82</v>
      </c>
      <c r="F15" s="264">
        <v>84.56</v>
      </c>
      <c r="G15" s="265">
        <v>0.51700000000000002</v>
      </c>
    </row>
    <row r="16" spans="1:7" x14ac:dyDescent="0.35">
      <c r="A16" s="260"/>
      <c r="B16" s="261">
        <v>1990</v>
      </c>
      <c r="C16" s="261">
        <v>7230</v>
      </c>
      <c r="D16" s="262"/>
      <c r="E16" s="263">
        <v>383.56</v>
      </c>
      <c r="F16" s="264">
        <v>74.2</v>
      </c>
      <c r="G16" s="265">
        <v>0.54500000000000004</v>
      </c>
    </row>
    <row r="17" spans="1:7" x14ac:dyDescent="0.35">
      <c r="A17" s="260"/>
      <c r="B17" s="261">
        <v>1991</v>
      </c>
      <c r="C17" s="261">
        <v>3550</v>
      </c>
      <c r="D17" s="262"/>
      <c r="E17" s="263">
        <v>362.26</v>
      </c>
      <c r="F17" s="264">
        <v>62.835830000000001</v>
      </c>
      <c r="G17" s="265">
        <v>0.56699999999999995</v>
      </c>
    </row>
    <row r="18" spans="1:7" x14ac:dyDescent="0.35">
      <c r="A18" s="260"/>
      <c r="B18" s="261">
        <v>1992</v>
      </c>
      <c r="C18" s="261">
        <v>5840</v>
      </c>
      <c r="D18" s="262"/>
      <c r="E18" s="263">
        <v>343.95</v>
      </c>
      <c r="F18" s="264">
        <v>61.02167</v>
      </c>
      <c r="G18" s="265">
        <v>0.58499999999999996</v>
      </c>
    </row>
    <row r="19" spans="1:7" x14ac:dyDescent="0.35">
      <c r="A19" s="260"/>
      <c r="B19" s="261">
        <v>1993</v>
      </c>
      <c r="C19" s="261">
        <v>5410</v>
      </c>
      <c r="D19" s="262"/>
      <c r="E19" s="263">
        <v>359.82</v>
      </c>
      <c r="F19" s="264">
        <v>52.74333</v>
      </c>
      <c r="G19" s="265">
        <v>0.60199999999999998</v>
      </c>
    </row>
    <row r="20" spans="1:7" x14ac:dyDescent="0.35">
      <c r="A20" s="260"/>
      <c r="B20" s="261">
        <v>1994</v>
      </c>
      <c r="C20" s="261">
        <v>5640</v>
      </c>
      <c r="D20" s="262"/>
      <c r="E20" s="263">
        <v>384.15</v>
      </c>
      <c r="F20" s="264">
        <v>62.620829999999998</v>
      </c>
      <c r="G20" s="265">
        <v>0.61699999999999999</v>
      </c>
    </row>
    <row r="21" spans="1:7" x14ac:dyDescent="0.35">
      <c r="A21" s="260"/>
      <c r="B21" s="261">
        <v>1995</v>
      </c>
      <c r="C21" s="261">
        <v>7180</v>
      </c>
      <c r="D21" s="262"/>
      <c r="E21" s="263">
        <v>384.05</v>
      </c>
      <c r="F21" s="264">
        <v>76</v>
      </c>
      <c r="G21" s="265">
        <v>0.63500000000000001</v>
      </c>
    </row>
    <row r="22" spans="1:7" x14ac:dyDescent="0.35">
      <c r="A22" s="260"/>
      <c r="B22" s="261">
        <v>1996</v>
      </c>
      <c r="C22" s="261">
        <v>7590</v>
      </c>
      <c r="D22" s="262"/>
      <c r="E22" s="263">
        <v>387.87</v>
      </c>
      <c r="F22" s="264">
        <v>66.390829999999994</v>
      </c>
      <c r="G22" s="265">
        <v>0.65400000000000003</v>
      </c>
    </row>
    <row r="23" spans="1:7" x14ac:dyDescent="0.35">
      <c r="A23" s="260"/>
      <c r="B23" s="261">
        <v>1997</v>
      </c>
      <c r="C23" s="261">
        <v>4630</v>
      </c>
      <c r="D23" s="262"/>
      <c r="E23" s="263">
        <v>331.29</v>
      </c>
      <c r="F23" s="264">
        <v>67.876670000000004</v>
      </c>
      <c r="G23" s="265">
        <v>0.66900000000000004</v>
      </c>
    </row>
    <row r="24" spans="1:7" x14ac:dyDescent="0.35">
      <c r="A24" s="260"/>
      <c r="B24" s="261">
        <v>1998</v>
      </c>
      <c r="C24" s="261">
        <v>4060</v>
      </c>
      <c r="D24" s="262"/>
      <c r="E24" s="263">
        <v>294.08999999999997</v>
      </c>
      <c r="F24" s="264">
        <v>55.550829999999998</v>
      </c>
      <c r="G24" s="265">
        <v>0.67900000000000005</v>
      </c>
    </row>
    <row r="25" spans="1:7" x14ac:dyDescent="0.35">
      <c r="A25" s="260"/>
      <c r="B25" s="261">
        <v>1999</v>
      </c>
      <c r="C25" s="261">
        <v>4060</v>
      </c>
      <c r="D25" s="262"/>
      <c r="E25" s="263">
        <v>278.57</v>
      </c>
      <c r="F25" s="264">
        <v>55.379170000000002</v>
      </c>
      <c r="G25" s="265">
        <v>0.69399999999999995</v>
      </c>
    </row>
    <row r="26" spans="1:7" x14ac:dyDescent="0.35">
      <c r="A26" s="260"/>
      <c r="B26" s="261">
        <v>2000</v>
      </c>
      <c r="C26" s="261">
        <v>4500</v>
      </c>
      <c r="D26" s="262"/>
      <c r="E26" s="263">
        <v>279.10000000000002</v>
      </c>
      <c r="F26" s="264">
        <v>62.699170000000002</v>
      </c>
      <c r="G26" s="265">
        <v>0.71699999999999997</v>
      </c>
    </row>
    <row r="27" spans="1:7" x14ac:dyDescent="0.35">
      <c r="A27" s="260"/>
      <c r="B27" s="261">
        <v>2001</v>
      </c>
      <c r="C27" s="261">
        <v>4500</v>
      </c>
      <c r="D27" s="262"/>
      <c r="E27" s="263">
        <v>271.04000000000002</v>
      </c>
      <c r="F27" s="264">
        <v>56.269170000000003</v>
      </c>
      <c r="G27" s="265">
        <v>0.73799999999999999</v>
      </c>
    </row>
    <row r="28" spans="1:7" x14ac:dyDescent="0.35">
      <c r="A28" s="260"/>
      <c r="B28" s="261">
        <v>2002</v>
      </c>
      <c r="C28" s="261">
        <v>4500</v>
      </c>
      <c r="D28" s="262"/>
      <c r="E28" s="263">
        <v>309.68</v>
      </c>
      <c r="F28" s="264">
        <v>54.31917</v>
      </c>
      <c r="G28" s="265">
        <v>0.75</v>
      </c>
    </row>
    <row r="29" spans="1:7" x14ac:dyDescent="0.35">
      <c r="A29" s="260"/>
      <c r="B29" s="261">
        <v>2003</v>
      </c>
      <c r="C29" s="261">
        <v>4930</v>
      </c>
      <c r="D29" s="262"/>
      <c r="E29" s="263">
        <v>363.32</v>
      </c>
      <c r="F29" s="264">
        <v>60.705829999999999</v>
      </c>
      <c r="G29" s="265">
        <v>0.76700000000000002</v>
      </c>
    </row>
    <row r="30" spans="1:7" x14ac:dyDescent="0.35">
      <c r="A30" s="260"/>
      <c r="B30" s="261">
        <v>2004</v>
      </c>
      <c r="C30" s="261">
        <v>10200</v>
      </c>
      <c r="D30" s="262"/>
      <c r="E30" s="263">
        <v>409.17</v>
      </c>
      <c r="F30" s="264">
        <v>81.704170000000005</v>
      </c>
      <c r="G30" s="265">
        <v>0.78700000000000003</v>
      </c>
    </row>
    <row r="31" spans="1:7" x14ac:dyDescent="0.35">
      <c r="A31" s="260"/>
      <c r="B31" s="261">
        <v>2005</v>
      </c>
      <c r="C31" s="261">
        <v>16100</v>
      </c>
      <c r="D31" s="262"/>
      <c r="E31" s="263">
        <v>444.45</v>
      </c>
      <c r="F31" s="264">
        <v>100</v>
      </c>
      <c r="G31" s="265">
        <v>0.81399999999999995</v>
      </c>
    </row>
    <row r="32" spans="1:7" x14ac:dyDescent="0.35">
      <c r="A32" s="260"/>
      <c r="B32" s="261">
        <v>2006</v>
      </c>
      <c r="C32" s="261">
        <v>19400</v>
      </c>
      <c r="D32" s="262"/>
      <c r="E32" s="263">
        <v>603.77</v>
      </c>
      <c r="F32" s="264">
        <v>156.19499999999999</v>
      </c>
      <c r="G32" s="265">
        <v>0.84</v>
      </c>
    </row>
    <row r="33" spans="1:13" x14ac:dyDescent="0.35">
      <c r="A33" s="260"/>
      <c r="B33" s="261">
        <v>2007</v>
      </c>
      <c r="C33" s="261">
        <v>15400</v>
      </c>
      <c r="D33" s="262"/>
      <c r="E33" s="263">
        <v>695.39</v>
      </c>
      <c r="F33" s="264">
        <v>183.31166999999999</v>
      </c>
      <c r="G33" s="265">
        <v>0.86399999999999999</v>
      </c>
    </row>
    <row r="34" spans="1:13" x14ac:dyDescent="0.35">
      <c r="A34" s="260"/>
      <c r="B34" s="261">
        <v>2008</v>
      </c>
      <c r="C34" s="261">
        <v>17400</v>
      </c>
      <c r="D34" s="262"/>
      <c r="E34" s="263">
        <v>871.96</v>
      </c>
      <c r="F34" s="264">
        <v>169.01333</v>
      </c>
      <c r="G34" s="265">
        <v>0.89700000000000002</v>
      </c>
      <c r="I34" s="40"/>
      <c r="J34" s="40"/>
      <c r="K34" s="40"/>
      <c r="L34" s="40"/>
      <c r="M34" s="40"/>
    </row>
    <row r="35" spans="1:13" x14ac:dyDescent="0.35">
      <c r="A35" s="260"/>
      <c r="B35" s="261">
        <v>2009</v>
      </c>
      <c r="C35" s="261">
        <v>17700</v>
      </c>
      <c r="D35" s="262"/>
      <c r="E35" s="263">
        <v>972.35</v>
      </c>
      <c r="F35" s="264">
        <v>136.52916999999999</v>
      </c>
      <c r="G35" s="265">
        <v>0.89400000000000002</v>
      </c>
      <c r="I35" s="40"/>
      <c r="J35" s="40"/>
      <c r="K35" s="40"/>
      <c r="L35" s="40"/>
      <c r="M35" s="40"/>
    </row>
    <row r="36" spans="1:13" x14ac:dyDescent="0.35">
      <c r="A36" s="260"/>
      <c r="B36" s="261">
        <v>2010</v>
      </c>
      <c r="C36" s="261">
        <v>31200</v>
      </c>
      <c r="D36" s="266">
        <v>42752.875</v>
      </c>
      <c r="E36" s="263">
        <v>1224.52</v>
      </c>
      <c r="F36" s="264">
        <v>202.31917000000001</v>
      </c>
      <c r="G36" s="265">
        <v>0.90900000000000003</v>
      </c>
      <c r="I36" s="40"/>
      <c r="J36" s="40"/>
      <c r="K36" s="40"/>
      <c r="L36" s="40"/>
      <c r="M36" s="40"/>
    </row>
    <row r="37" spans="1:13" x14ac:dyDescent="0.35">
      <c r="A37" s="260"/>
      <c r="B37" s="261">
        <v>2011</v>
      </c>
      <c r="C37" s="261">
        <v>53700</v>
      </c>
      <c r="D37" s="266">
        <v>85505.75</v>
      </c>
      <c r="E37" s="263">
        <v>1571.52</v>
      </c>
      <c r="F37" s="264">
        <v>229.71916999999999</v>
      </c>
      <c r="G37" s="265">
        <v>0.93700000000000006</v>
      </c>
      <c r="I37" s="40"/>
      <c r="J37" s="40"/>
      <c r="K37" s="40"/>
      <c r="L37" s="40"/>
      <c r="M37" s="40"/>
    </row>
    <row r="38" spans="1:13" x14ac:dyDescent="0.35">
      <c r="A38" s="260"/>
      <c r="B38" s="261">
        <v>2012</v>
      </c>
      <c r="C38" s="261">
        <v>53700</v>
      </c>
      <c r="D38" s="266">
        <v>98549</v>
      </c>
      <c r="E38" s="263">
        <v>1668.98</v>
      </c>
      <c r="F38" s="264">
        <v>191.03333000000001</v>
      </c>
      <c r="G38" s="265">
        <v>0.95699999999999996</v>
      </c>
      <c r="I38" s="40"/>
      <c r="J38" s="40"/>
      <c r="K38" s="40"/>
      <c r="L38" s="40"/>
      <c r="M38" s="40"/>
    </row>
    <row r="39" spans="1:13" x14ac:dyDescent="0.35">
      <c r="A39" s="260"/>
      <c r="B39" s="261">
        <v>2013</v>
      </c>
      <c r="C39" s="261">
        <v>53700</v>
      </c>
      <c r="D39" s="266">
        <v>91302.75</v>
      </c>
      <c r="E39" s="263">
        <v>1411.23</v>
      </c>
      <c r="F39" s="264">
        <v>182.90167</v>
      </c>
      <c r="G39" s="265">
        <v>0.97099999999999997</v>
      </c>
      <c r="I39" s="40"/>
      <c r="J39" s="40"/>
      <c r="K39" s="40"/>
      <c r="L39" s="40"/>
      <c r="M39" s="40"/>
    </row>
    <row r="40" spans="1:13" x14ac:dyDescent="0.35">
      <c r="A40" s="260"/>
      <c r="B40" s="261">
        <v>2014</v>
      </c>
      <c r="C40" s="261">
        <v>53700</v>
      </c>
      <c r="D40" s="266">
        <v>63767</v>
      </c>
      <c r="E40" s="263">
        <v>1266.4000000000001</v>
      </c>
      <c r="F40" s="264">
        <v>164.37583000000001</v>
      </c>
      <c r="G40" s="265">
        <v>0.98599999999999999</v>
      </c>
    </row>
    <row r="41" spans="1:13" x14ac:dyDescent="0.35">
      <c r="A41" s="260"/>
      <c r="B41" s="261">
        <v>2015</v>
      </c>
      <c r="C41" s="262"/>
      <c r="D41" s="266">
        <v>44926.75</v>
      </c>
      <c r="E41" s="263">
        <v>1160.06</v>
      </c>
      <c r="F41" s="264">
        <v>126.57167</v>
      </c>
      <c r="G41" s="265">
        <v>0.98799999999999999</v>
      </c>
    </row>
    <row r="42" spans="1:13" x14ac:dyDescent="0.35">
      <c r="A42" s="260"/>
      <c r="B42" s="261">
        <v>2016</v>
      </c>
      <c r="C42" s="262"/>
      <c r="D42" s="266">
        <v>36231.25</v>
      </c>
      <c r="E42" s="263">
        <v>1250.74</v>
      </c>
      <c r="F42" s="264">
        <v>119.73</v>
      </c>
      <c r="G42" s="265">
        <v>1</v>
      </c>
    </row>
    <row r="43" spans="1:13" x14ac:dyDescent="0.35">
      <c r="A43" s="260"/>
      <c r="B43" s="260"/>
      <c r="C43" s="260"/>
      <c r="D43" s="260"/>
      <c r="E43" s="260"/>
      <c r="F43" s="260"/>
    </row>
    <row r="44" spans="1:13" x14ac:dyDescent="0.35">
      <c r="A44" s="260"/>
      <c r="B44" s="260"/>
      <c r="C44" s="260"/>
      <c r="D44" s="260"/>
      <c r="E44" s="260"/>
      <c r="G44" s="260" t="s">
        <v>214</v>
      </c>
    </row>
    <row r="45" spans="1:13" x14ac:dyDescent="0.35">
      <c r="A45" s="260"/>
      <c r="B45" s="260"/>
      <c r="C45" s="260"/>
      <c r="D45" s="260"/>
      <c r="F45" s="260" t="s">
        <v>213</v>
      </c>
      <c r="G45" s="260"/>
    </row>
    <row r="46" spans="1:13" x14ac:dyDescent="0.35">
      <c r="A46" s="260"/>
      <c r="B46" s="260"/>
      <c r="C46" s="260"/>
      <c r="D46" s="260"/>
      <c r="E46" s="260" t="s">
        <v>212</v>
      </c>
      <c r="F46" s="260"/>
      <c r="G46" s="260"/>
    </row>
    <row r="47" spans="1:13" x14ac:dyDescent="0.35">
      <c r="A47" s="260"/>
      <c r="B47" s="260"/>
      <c r="C47" s="260"/>
      <c r="D47" s="260" t="s">
        <v>610</v>
      </c>
      <c r="E47" s="260"/>
      <c r="F47" s="260"/>
      <c r="G47" s="260"/>
    </row>
    <row r="48" spans="1:13" x14ac:dyDescent="0.35">
      <c r="A48" s="260"/>
      <c r="B48" s="260"/>
      <c r="C48" s="260" t="s">
        <v>611</v>
      </c>
      <c r="D48" s="260"/>
      <c r="E48" s="260"/>
      <c r="F48" s="260"/>
      <c r="G48" s="260"/>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L55"/>
  <sheetViews>
    <sheetView zoomScale="90" zoomScaleNormal="90" workbookViewId="0">
      <selection activeCell="F25" sqref="F25"/>
    </sheetView>
  </sheetViews>
  <sheetFormatPr defaultRowHeight="14.5" x14ac:dyDescent="0.35"/>
  <cols>
    <col min="1" max="1" width="2.81640625" customWidth="1"/>
    <col min="2" max="2" width="14.08984375" customWidth="1"/>
    <col min="3" max="3" width="13" customWidth="1"/>
    <col min="4" max="4" width="15.1796875" customWidth="1"/>
    <col min="5" max="5" width="18.1796875" customWidth="1"/>
    <col min="6" max="6" width="17.1796875" customWidth="1"/>
    <col min="7" max="7" width="10" customWidth="1"/>
    <col min="8" max="8" width="21" customWidth="1"/>
    <col min="9" max="9" width="15.90625" customWidth="1"/>
    <col min="10" max="10" width="18" customWidth="1"/>
    <col min="11" max="11" width="17.54296875" customWidth="1"/>
    <col min="12" max="12" width="21.36328125" customWidth="1"/>
  </cols>
  <sheetData>
    <row r="2" spans="2:12" ht="18.5" x14ac:dyDescent="0.45">
      <c r="B2" s="42" t="s">
        <v>540</v>
      </c>
    </row>
    <row r="3" spans="2:12" x14ac:dyDescent="0.35">
      <c r="B3" s="271"/>
    </row>
    <row r="5" spans="2:12" s="80" customFormat="1" ht="26.5" x14ac:dyDescent="0.35">
      <c r="B5" s="268" t="s">
        <v>283</v>
      </c>
      <c r="C5" s="267" t="s">
        <v>284</v>
      </c>
      <c r="D5" s="267" t="s">
        <v>285</v>
      </c>
      <c r="E5" s="267" t="s">
        <v>334</v>
      </c>
      <c r="F5" s="267" t="s">
        <v>341</v>
      </c>
      <c r="G5" s="267" t="s">
        <v>335</v>
      </c>
      <c r="H5" s="267" t="s">
        <v>288</v>
      </c>
      <c r="I5" s="267" t="s">
        <v>289</v>
      </c>
      <c r="J5" s="267" t="s">
        <v>342</v>
      </c>
      <c r="K5" s="267" t="s">
        <v>336</v>
      </c>
      <c r="L5" s="267" t="s">
        <v>343</v>
      </c>
    </row>
    <row r="6" spans="2:12" x14ac:dyDescent="0.35">
      <c r="B6" s="269" t="s">
        <v>35</v>
      </c>
      <c r="C6" s="3" t="s">
        <v>344</v>
      </c>
      <c r="D6" s="3" t="s">
        <v>27</v>
      </c>
      <c r="E6" s="3" t="s">
        <v>150</v>
      </c>
      <c r="F6" s="3" t="s">
        <v>153</v>
      </c>
      <c r="G6" s="3" t="s">
        <v>345</v>
      </c>
      <c r="H6" s="3" t="s">
        <v>22</v>
      </c>
      <c r="I6" s="3" t="s">
        <v>346</v>
      </c>
      <c r="J6" s="3" t="s">
        <v>347</v>
      </c>
      <c r="K6" s="3" t="s">
        <v>23</v>
      </c>
      <c r="L6" s="3" t="s">
        <v>26</v>
      </c>
    </row>
    <row r="7" spans="2:12" x14ac:dyDescent="0.35">
      <c r="B7" s="3" t="s">
        <v>348</v>
      </c>
      <c r="C7" s="3" t="s">
        <v>349</v>
      </c>
      <c r="D7" s="3" t="s">
        <v>30</v>
      </c>
      <c r="E7" s="3" t="s">
        <v>21</v>
      </c>
      <c r="F7" s="3" t="s">
        <v>162</v>
      </c>
      <c r="G7" s="3" t="s">
        <v>350</v>
      </c>
      <c r="H7" s="3" t="s">
        <v>191</v>
      </c>
      <c r="I7" s="3" t="s">
        <v>351</v>
      </c>
      <c r="J7" s="3" t="s">
        <v>352</v>
      </c>
      <c r="K7" s="3" t="s">
        <v>353</v>
      </c>
      <c r="L7" s="3" t="s">
        <v>354</v>
      </c>
    </row>
    <row r="8" spans="2:12" x14ac:dyDescent="0.35">
      <c r="B8" s="3" t="s">
        <v>158</v>
      </c>
      <c r="C8" s="3" t="s">
        <v>355</v>
      </c>
      <c r="D8" s="3" t="s">
        <v>36</v>
      </c>
      <c r="E8" s="3" t="s">
        <v>24</v>
      </c>
      <c r="F8" s="3" t="s">
        <v>297</v>
      </c>
      <c r="G8" s="3" t="s">
        <v>356</v>
      </c>
      <c r="H8" s="3" t="s">
        <v>33</v>
      </c>
      <c r="I8" s="3" t="s">
        <v>357</v>
      </c>
      <c r="J8" s="3" t="s">
        <v>25</v>
      </c>
      <c r="K8" s="3" t="s">
        <v>34</v>
      </c>
      <c r="L8" s="3" t="s">
        <v>54</v>
      </c>
    </row>
    <row r="9" spans="2:12" x14ac:dyDescent="0.35">
      <c r="B9" s="3" t="s">
        <v>358</v>
      </c>
      <c r="C9" s="3" t="s">
        <v>359</v>
      </c>
      <c r="D9" s="3" t="s">
        <v>44</v>
      </c>
      <c r="E9" s="3" t="s">
        <v>151</v>
      </c>
      <c r="F9" s="3" t="s">
        <v>71</v>
      </c>
      <c r="G9" s="3" t="s">
        <v>360</v>
      </c>
      <c r="H9" s="3" t="s">
        <v>37</v>
      </c>
      <c r="I9" s="3"/>
      <c r="J9" s="3" t="s">
        <v>152</v>
      </c>
      <c r="K9" s="3" t="s">
        <v>41</v>
      </c>
      <c r="L9" s="3" t="s">
        <v>57</v>
      </c>
    </row>
    <row r="10" spans="2:12" x14ac:dyDescent="0.35">
      <c r="B10" s="3" t="s">
        <v>361</v>
      </c>
      <c r="C10" s="3" t="s">
        <v>362</v>
      </c>
      <c r="D10" s="3" t="s">
        <v>45</v>
      </c>
      <c r="E10" s="3" t="s">
        <v>29</v>
      </c>
      <c r="F10" s="3" t="s">
        <v>163</v>
      </c>
      <c r="G10" s="3" t="s">
        <v>363</v>
      </c>
      <c r="H10" s="3" t="s">
        <v>157</v>
      </c>
      <c r="I10" s="3"/>
      <c r="J10" s="3" t="s">
        <v>28</v>
      </c>
      <c r="K10" s="3" t="s">
        <v>42</v>
      </c>
      <c r="L10" s="3" t="s">
        <v>364</v>
      </c>
    </row>
    <row r="11" spans="2:12" x14ac:dyDescent="0.35">
      <c r="B11" s="3" t="s">
        <v>69</v>
      </c>
      <c r="C11" s="3" t="s">
        <v>365</v>
      </c>
      <c r="D11" s="3" t="s">
        <v>366</v>
      </c>
      <c r="E11" s="3" t="s">
        <v>367</v>
      </c>
      <c r="F11" s="3" t="s">
        <v>78</v>
      </c>
      <c r="G11" s="3"/>
      <c r="H11" s="3" t="s">
        <v>39</v>
      </c>
      <c r="I11" s="3"/>
      <c r="J11" s="3" t="s">
        <v>368</v>
      </c>
      <c r="K11" s="3" t="s">
        <v>49</v>
      </c>
      <c r="L11" s="3" t="s">
        <v>369</v>
      </c>
    </row>
    <row r="12" spans="2:12" x14ac:dyDescent="0.35">
      <c r="B12" s="3" t="s">
        <v>74</v>
      </c>
      <c r="C12" s="3" t="s">
        <v>370</v>
      </c>
      <c r="D12" s="3" t="s">
        <v>47</v>
      </c>
      <c r="E12" s="3" t="s">
        <v>58</v>
      </c>
      <c r="F12" s="3" t="s">
        <v>164</v>
      </c>
      <c r="G12" s="3"/>
      <c r="H12" s="3" t="s">
        <v>371</v>
      </c>
      <c r="I12" s="3"/>
      <c r="J12" s="3" t="s">
        <v>155</v>
      </c>
      <c r="K12" s="270" t="s">
        <v>372</v>
      </c>
      <c r="L12" s="3" t="s">
        <v>373</v>
      </c>
    </row>
    <row r="13" spans="2:12" x14ac:dyDescent="0.35">
      <c r="B13" s="3" t="s">
        <v>374</v>
      </c>
      <c r="C13" s="3" t="s">
        <v>375</v>
      </c>
      <c r="D13" s="3" t="s">
        <v>52</v>
      </c>
      <c r="E13" s="3" t="s">
        <v>376</v>
      </c>
      <c r="F13" s="3" t="s">
        <v>101</v>
      </c>
      <c r="G13" s="3"/>
      <c r="H13" s="3" t="s">
        <v>377</v>
      </c>
      <c r="I13" s="3"/>
      <c r="J13" s="3" t="s">
        <v>378</v>
      </c>
      <c r="K13" s="3" t="s">
        <v>63</v>
      </c>
      <c r="L13" s="3" t="s">
        <v>379</v>
      </c>
    </row>
    <row r="14" spans="2:12" x14ac:dyDescent="0.35">
      <c r="B14" s="3" t="s">
        <v>380</v>
      </c>
      <c r="C14" s="3"/>
      <c r="D14" s="3" t="s">
        <v>55</v>
      </c>
      <c r="E14" s="3" t="s">
        <v>67</v>
      </c>
      <c r="F14" s="3" t="s">
        <v>109</v>
      </c>
      <c r="G14" s="3"/>
      <c r="H14" s="3" t="s">
        <v>381</v>
      </c>
      <c r="I14" s="3"/>
      <c r="J14" s="3" t="s">
        <v>382</v>
      </c>
      <c r="K14" s="3" t="s">
        <v>105</v>
      </c>
      <c r="L14" s="3" t="s">
        <v>383</v>
      </c>
    </row>
    <row r="15" spans="2:12" x14ac:dyDescent="0.35">
      <c r="B15" s="3" t="s">
        <v>384</v>
      </c>
      <c r="C15" s="3"/>
      <c r="D15" s="3" t="s">
        <v>56</v>
      </c>
      <c r="E15" s="3" t="s">
        <v>75</v>
      </c>
      <c r="F15" s="3" t="s">
        <v>112</v>
      </c>
      <c r="G15" s="3"/>
      <c r="H15" s="3" t="s">
        <v>385</v>
      </c>
      <c r="I15" s="3"/>
      <c r="J15" s="3" t="s">
        <v>43</v>
      </c>
      <c r="K15" s="3" t="s">
        <v>106</v>
      </c>
      <c r="L15" s="3" t="s">
        <v>94</v>
      </c>
    </row>
    <row r="16" spans="2:12" x14ac:dyDescent="0.35">
      <c r="B16" s="3" t="s">
        <v>84</v>
      </c>
      <c r="C16" s="3"/>
      <c r="D16" s="3" t="s">
        <v>59</v>
      </c>
      <c r="E16" s="3" t="s">
        <v>386</v>
      </c>
      <c r="F16" s="3" t="s">
        <v>176</v>
      </c>
      <c r="G16" s="3"/>
      <c r="H16" s="3" t="s">
        <v>387</v>
      </c>
      <c r="I16" s="3"/>
      <c r="J16" s="3" t="s">
        <v>294</v>
      </c>
      <c r="K16" s="3" t="s">
        <v>175</v>
      </c>
      <c r="L16" s="3" t="s">
        <v>95</v>
      </c>
    </row>
    <row r="17" spans="2:12" x14ac:dyDescent="0.35">
      <c r="B17" s="3" t="s">
        <v>388</v>
      </c>
      <c r="C17" s="3"/>
      <c r="D17" s="3" t="s">
        <v>61</v>
      </c>
      <c r="E17" s="3" t="s">
        <v>389</v>
      </c>
      <c r="F17" s="3" t="s">
        <v>128</v>
      </c>
      <c r="G17" s="3"/>
      <c r="H17" s="3" t="s">
        <v>390</v>
      </c>
      <c r="I17" s="3"/>
      <c r="J17" s="3" t="s">
        <v>161</v>
      </c>
      <c r="K17" s="3" t="s">
        <v>133</v>
      </c>
      <c r="L17" s="3" t="s">
        <v>391</v>
      </c>
    </row>
    <row r="18" spans="2:12" ht="15" customHeight="1" x14ac:dyDescent="0.35">
      <c r="B18" s="3" t="s">
        <v>169</v>
      </c>
      <c r="C18" s="3"/>
      <c r="D18" s="3" t="s">
        <v>66</v>
      </c>
      <c r="E18" s="3" t="s">
        <v>392</v>
      </c>
      <c r="F18" s="96" t="s">
        <v>131</v>
      </c>
      <c r="G18" s="3"/>
      <c r="H18" s="3" t="s">
        <v>160</v>
      </c>
      <c r="I18" s="3"/>
      <c r="J18" s="96" t="s">
        <v>393</v>
      </c>
      <c r="K18" s="3" t="s">
        <v>204</v>
      </c>
      <c r="L18" s="3" t="s">
        <v>202</v>
      </c>
    </row>
    <row r="19" spans="2:12" x14ac:dyDescent="0.35">
      <c r="B19" s="3" t="s">
        <v>170</v>
      </c>
      <c r="C19" s="3"/>
      <c r="D19" s="3" t="s">
        <v>70</v>
      </c>
      <c r="E19" s="3" t="s">
        <v>394</v>
      </c>
      <c r="F19" s="3" t="s">
        <v>395</v>
      </c>
      <c r="G19" s="3"/>
      <c r="H19" s="3" t="s">
        <v>324</v>
      </c>
      <c r="I19" s="3"/>
      <c r="J19" s="3" t="s">
        <v>51</v>
      </c>
      <c r="K19" s="3"/>
      <c r="L19" s="3" t="s">
        <v>173</v>
      </c>
    </row>
    <row r="20" spans="2:12" x14ac:dyDescent="0.35">
      <c r="B20" s="3" t="s">
        <v>171</v>
      </c>
      <c r="C20" s="3"/>
      <c r="D20" s="3" t="s">
        <v>72</v>
      </c>
      <c r="E20" s="3" t="s">
        <v>396</v>
      </c>
      <c r="F20" s="3" t="s">
        <v>179</v>
      </c>
      <c r="G20" s="3"/>
      <c r="H20" s="3" t="s">
        <v>397</v>
      </c>
      <c r="I20" s="3"/>
      <c r="J20" s="3" t="s">
        <v>196</v>
      </c>
      <c r="K20" s="3"/>
      <c r="L20" s="3" t="s">
        <v>398</v>
      </c>
    </row>
    <row r="21" spans="2:12" x14ac:dyDescent="0.35">
      <c r="B21" s="3" t="s">
        <v>115</v>
      </c>
      <c r="C21" s="3"/>
      <c r="D21" s="3" t="s">
        <v>79</v>
      </c>
      <c r="E21" s="3" t="s">
        <v>89</v>
      </c>
      <c r="F21" s="3"/>
      <c r="G21" s="3"/>
      <c r="H21" s="3" t="s">
        <v>246</v>
      </c>
      <c r="I21" s="3"/>
      <c r="J21" s="3" t="s">
        <v>62</v>
      </c>
      <c r="K21" s="3"/>
      <c r="L21" s="3" t="s">
        <v>399</v>
      </c>
    </row>
    <row r="22" spans="2:12" x14ac:dyDescent="0.35">
      <c r="B22" s="3" t="s">
        <v>125</v>
      </c>
      <c r="C22" s="3"/>
      <c r="D22" s="3" t="s">
        <v>80</v>
      </c>
      <c r="E22" s="3" t="s">
        <v>99</v>
      </c>
      <c r="F22" s="3"/>
      <c r="G22" s="3"/>
      <c r="H22" s="3" t="s">
        <v>53</v>
      </c>
      <c r="I22" s="3"/>
      <c r="J22" s="3" t="s">
        <v>400</v>
      </c>
      <c r="K22" s="3"/>
      <c r="L22" s="3" t="s">
        <v>401</v>
      </c>
    </row>
    <row r="23" spans="2:12" x14ac:dyDescent="0.35">
      <c r="B23" s="3" t="s">
        <v>402</v>
      </c>
      <c r="C23" s="3"/>
      <c r="D23" s="3" t="s">
        <v>81</v>
      </c>
      <c r="E23" s="3" t="s">
        <v>111</v>
      </c>
      <c r="F23" s="3"/>
      <c r="G23" s="3"/>
      <c r="H23" s="3" t="s">
        <v>193</v>
      </c>
      <c r="I23" s="3"/>
      <c r="J23" s="3" t="s">
        <v>64</v>
      </c>
      <c r="K23" s="3"/>
      <c r="L23" s="3" t="s">
        <v>403</v>
      </c>
    </row>
    <row r="24" spans="2:12" x14ac:dyDescent="0.35">
      <c r="B24" s="3" t="s">
        <v>333</v>
      </c>
      <c r="C24" s="3"/>
      <c r="D24" s="3" t="s">
        <v>86</v>
      </c>
      <c r="E24" s="3" t="s">
        <v>113</v>
      </c>
      <c r="F24" s="3"/>
      <c r="G24" s="3"/>
      <c r="H24" s="3" t="s">
        <v>194</v>
      </c>
      <c r="I24" s="3"/>
      <c r="J24" s="3" t="s">
        <v>73</v>
      </c>
      <c r="K24" s="3"/>
      <c r="L24" s="3" t="s">
        <v>178</v>
      </c>
    </row>
    <row r="25" spans="2:12" x14ac:dyDescent="0.35">
      <c r="B25" s="3"/>
      <c r="C25" s="3"/>
      <c r="D25" s="3" t="s">
        <v>93</v>
      </c>
      <c r="E25" s="3" t="s">
        <v>123</v>
      </c>
      <c r="F25" s="3"/>
      <c r="G25" s="3"/>
      <c r="H25" s="3" t="s">
        <v>60</v>
      </c>
      <c r="I25" s="3"/>
      <c r="J25" s="3" t="s">
        <v>88</v>
      </c>
      <c r="K25" s="3"/>
      <c r="L25" s="3" t="s">
        <v>404</v>
      </c>
    </row>
    <row r="26" spans="2:12" x14ac:dyDescent="0.35">
      <c r="B26" s="3"/>
      <c r="C26" s="3"/>
      <c r="D26" s="96" t="s">
        <v>107</v>
      </c>
      <c r="E26" s="3" t="s">
        <v>405</v>
      </c>
      <c r="F26" s="3"/>
      <c r="G26" s="3"/>
      <c r="H26" s="3" t="s">
        <v>326</v>
      </c>
      <c r="I26" s="3"/>
      <c r="J26" s="3" t="s">
        <v>406</v>
      </c>
      <c r="K26" s="3"/>
      <c r="L26" s="3"/>
    </row>
    <row r="27" spans="2:12" x14ac:dyDescent="0.35">
      <c r="B27" s="3"/>
      <c r="C27" s="3"/>
      <c r="D27" s="3" t="s">
        <v>108</v>
      </c>
      <c r="E27" s="3" t="s">
        <v>300</v>
      </c>
      <c r="F27" s="3"/>
      <c r="G27" s="3"/>
      <c r="H27" s="3" t="s">
        <v>407</v>
      </c>
      <c r="I27" s="3"/>
      <c r="J27" s="3" t="s">
        <v>96</v>
      </c>
      <c r="K27" s="3"/>
      <c r="L27" s="3"/>
    </row>
    <row r="28" spans="2:12" x14ac:dyDescent="0.35">
      <c r="B28" s="3"/>
      <c r="C28" s="3"/>
      <c r="D28" s="3" t="s">
        <v>110</v>
      </c>
      <c r="E28" s="3" t="s">
        <v>130</v>
      </c>
      <c r="F28" s="3"/>
      <c r="G28" s="3"/>
      <c r="H28" s="3" t="s">
        <v>76</v>
      </c>
      <c r="I28" s="3"/>
      <c r="J28" s="3" t="s">
        <v>104</v>
      </c>
      <c r="K28" s="3"/>
      <c r="L28" s="3"/>
    </row>
    <row r="29" spans="2:12" x14ac:dyDescent="0.35">
      <c r="B29" s="3"/>
      <c r="C29" s="3"/>
      <c r="D29" s="3" t="s">
        <v>408</v>
      </c>
      <c r="E29" s="3" t="s">
        <v>409</v>
      </c>
      <c r="F29" s="3"/>
      <c r="G29" s="3"/>
      <c r="H29" s="3" t="s">
        <v>410</v>
      </c>
      <c r="I29" s="3"/>
      <c r="J29" s="3" t="s">
        <v>411</v>
      </c>
      <c r="K29" s="3"/>
      <c r="L29" s="3"/>
    </row>
    <row r="30" spans="2:12" x14ac:dyDescent="0.35">
      <c r="B30" s="3"/>
      <c r="C30" s="3"/>
      <c r="D30" s="3" t="s">
        <v>117</v>
      </c>
      <c r="E30" s="3"/>
      <c r="F30" s="3"/>
      <c r="G30" s="3"/>
      <c r="H30" s="3" t="s">
        <v>412</v>
      </c>
      <c r="I30" s="3"/>
      <c r="J30" s="3" t="s">
        <v>413</v>
      </c>
      <c r="K30" s="3"/>
      <c r="L30" s="3"/>
    </row>
    <row r="31" spans="2:12" x14ac:dyDescent="0.35">
      <c r="B31" s="3"/>
      <c r="C31" s="3"/>
      <c r="D31" s="3" t="s">
        <v>119</v>
      </c>
      <c r="E31" s="3"/>
      <c r="F31" s="3"/>
      <c r="G31" s="3"/>
      <c r="H31" s="3" t="s">
        <v>83</v>
      </c>
      <c r="I31" s="3"/>
      <c r="J31" s="3" t="s">
        <v>414</v>
      </c>
      <c r="K31" s="3"/>
      <c r="L31" s="3"/>
    </row>
    <row r="32" spans="2:12" x14ac:dyDescent="0.35">
      <c r="B32" s="3"/>
      <c r="C32" s="3"/>
      <c r="D32" s="3" t="s">
        <v>122</v>
      </c>
      <c r="E32" s="3"/>
      <c r="F32" s="3"/>
      <c r="G32" s="3"/>
      <c r="H32" s="3" t="s">
        <v>198</v>
      </c>
      <c r="I32" s="3"/>
      <c r="J32" s="3" t="s">
        <v>415</v>
      </c>
      <c r="K32" s="3"/>
      <c r="L32" s="3"/>
    </row>
    <row r="33" spans="2:12" x14ac:dyDescent="0.35">
      <c r="B33" s="3"/>
      <c r="C33" s="3"/>
      <c r="D33" s="3" t="s">
        <v>132</v>
      </c>
      <c r="E33" s="3"/>
      <c r="F33" s="3"/>
      <c r="G33" s="3"/>
      <c r="H33" s="3" t="s">
        <v>165</v>
      </c>
      <c r="I33" s="3"/>
      <c r="J33" s="3" t="s">
        <v>177</v>
      </c>
      <c r="K33" s="3"/>
      <c r="L33" s="3"/>
    </row>
    <row r="34" spans="2:12" x14ac:dyDescent="0.35">
      <c r="B34" s="3"/>
      <c r="C34" s="3"/>
      <c r="D34" s="3"/>
      <c r="E34" s="3"/>
      <c r="F34" s="3"/>
      <c r="G34" s="3"/>
      <c r="H34" s="3" t="s">
        <v>87</v>
      </c>
      <c r="I34" s="3"/>
      <c r="J34" s="3" t="s">
        <v>416</v>
      </c>
      <c r="K34" s="3"/>
      <c r="L34" s="3"/>
    </row>
    <row r="35" spans="2:12" x14ac:dyDescent="0.35">
      <c r="B35" s="3"/>
      <c r="C35" s="3"/>
      <c r="D35" s="3"/>
      <c r="E35" s="3"/>
      <c r="F35" s="3"/>
      <c r="G35" s="3"/>
      <c r="H35" s="3" t="s">
        <v>166</v>
      </c>
      <c r="I35" s="3"/>
      <c r="J35" s="3" t="s">
        <v>417</v>
      </c>
      <c r="K35" s="3"/>
      <c r="L35" s="3"/>
    </row>
    <row r="36" spans="2:12" x14ac:dyDescent="0.35">
      <c r="B36" s="3"/>
      <c r="C36" s="3"/>
      <c r="D36" s="3"/>
      <c r="E36" s="3"/>
      <c r="F36" s="3"/>
      <c r="G36" s="3"/>
      <c r="H36" s="3" t="s">
        <v>168</v>
      </c>
      <c r="I36" s="3"/>
      <c r="J36" s="3"/>
      <c r="K36" s="3"/>
      <c r="L36" s="3"/>
    </row>
    <row r="37" spans="2:12" x14ac:dyDescent="0.35">
      <c r="B37" s="3"/>
      <c r="C37" s="3"/>
      <c r="D37" s="3"/>
      <c r="E37" s="3"/>
      <c r="F37" s="3"/>
      <c r="G37" s="3"/>
      <c r="H37" s="3" t="s">
        <v>91</v>
      </c>
      <c r="I37" s="3"/>
      <c r="J37" s="3"/>
      <c r="K37" s="3"/>
      <c r="L37" s="3"/>
    </row>
    <row r="38" spans="2:12" x14ac:dyDescent="0.35">
      <c r="B38" s="3"/>
      <c r="C38" s="3"/>
      <c r="D38" s="3"/>
      <c r="E38" s="3"/>
      <c r="F38" s="3"/>
      <c r="G38" s="3"/>
      <c r="H38" s="3" t="s">
        <v>97</v>
      </c>
      <c r="I38" s="3"/>
      <c r="J38" s="243"/>
      <c r="K38" s="3"/>
      <c r="L38" s="3"/>
    </row>
    <row r="39" spans="2:12" x14ac:dyDescent="0.35">
      <c r="B39" s="3"/>
      <c r="C39" s="3"/>
      <c r="D39" s="3"/>
      <c r="E39" s="3"/>
      <c r="F39" s="3"/>
      <c r="G39" s="3"/>
      <c r="H39" s="3" t="s">
        <v>98</v>
      </c>
      <c r="I39" s="3"/>
      <c r="J39" s="3"/>
      <c r="K39" s="3"/>
      <c r="L39" s="3"/>
    </row>
    <row r="40" spans="2:12" x14ac:dyDescent="0.35">
      <c r="B40" s="3"/>
      <c r="C40" s="3"/>
      <c r="D40" s="3"/>
      <c r="E40" s="3"/>
      <c r="F40" s="3"/>
      <c r="G40" s="3"/>
      <c r="H40" s="3" t="s">
        <v>172</v>
      </c>
      <c r="I40" s="3"/>
      <c r="J40" s="3"/>
      <c r="K40" s="3"/>
      <c r="L40" s="3"/>
    </row>
    <row r="41" spans="2:12" x14ac:dyDescent="0.35">
      <c r="B41" s="3"/>
      <c r="C41" s="3"/>
      <c r="D41" s="3"/>
      <c r="E41" s="3"/>
      <c r="F41" s="3"/>
      <c r="G41" s="3"/>
      <c r="H41" s="3" t="s">
        <v>418</v>
      </c>
      <c r="I41" s="3"/>
      <c r="J41" s="3"/>
      <c r="K41" s="3"/>
      <c r="L41" s="3"/>
    </row>
    <row r="42" spans="2:12" x14ac:dyDescent="0.35">
      <c r="B42" s="3"/>
      <c r="C42" s="3"/>
      <c r="D42" s="3"/>
      <c r="E42" s="3"/>
      <c r="F42" s="3"/>
      <c r="G42" s="3"/>
      <c r="H42" s="3" t="s">
        <v>419</v>
      </c>
      <c r="I42" s="3"/>
      <c r="J42" s="3"/>
      <c r="K42" s="3"/>
      <c r="L42" s="3"/>
    </row>
    <row r="43" spans="2:12" x14ac:dyDescent="0.35">
      <c r="B43" s="3"/>
      <c r="C43" s="3"/>
      <c r="D43" s="3"/>
      <c r="E43" s="3"/>
      <c r="F43" s="3"/>
      <c r="G43" s="3"/>
      <c r="H43" s="3" t="s">
        <v>174</v>
      </c>
      <c r="I43" s="3"/>
      <c r="J43" s="3"/>
      <c r="K43" s="3"/>
      <c r="L43" s="3"/>
    </row>
    <row r="44" spans="2:12" x14ac:dyDescent="0.35">
      <c r="B44" s="3"/>
      <c r="C44" s="3"/>
      <c r="D44" s="3"/>
      <c r="E44" s="3"/>
      <c r="F44" s="3"/>
      <c r="G44" s="3"/>
      <c r="H44" s="3" t="s">
        <v>114</v>
      </c>
      <c r="I44" s="3"/>
      <c r="J44" s="3"/>
      <c r="K44" s="3"/>
      <c r="L44" s="3"/>
    </row>
    <row r="45" spans="2:12" x14ac:dyDescent="0.35">
      <c r="B45" s="3"/>
      <c r="C45" s="3"/>
      <c r="D45" s="3"/>
      <c r="E45" s="3"/>
      <c r="F45" s="3"/>
      <c r="G45" s="3"/>
      <c r="H45" s="3" t="s">
        <v>420</v>
      </c>
      <c r="I45" s="3"/>
      <c r="J45" s="3"/>
      <c r="K45" s="3"/>
      <c r="L45" s="3"/>
    </row>
    <row r="46" spans="2:12" x14ac:dyDescent="0.35">
      <c r="B46" s="3"/>
      <c r="C46" s="3"/>
      <c r="D46" s="3"/>
      <c r="E46" s="3"/>
      <c r="F46" s="3"/>
      <c r="G46" s="3"/>
      <c r="H46" s="3" t="s">
        <v>421</v>
      </c>
      <c r="I46" s="3"/>
      <c r="J46" s="3"/>
      <c r="K46" s="3"/>
      <c r="L46" s="3"/>
    </row>
    <row r="47" spans="2:12" x14ac:dyDescent="0.35">
      <c r="B47" s="3"/>
      <c r="C47" s="3"/>
      <c r="D47" s="3"/>
      <c r="E47" s="3"/>
      <c r="F47" s="3"/>
      <c r="G47" s="3"/>
      <c r="H47" s="3" t="s">
        <v>118</v>
      </c>
      <c r="I47" s="3"/>
      <c r="J47" s="3"/>
      <c r="K47" s="3"/>
      <c r="L47" s="3"/>
    </row>
    <row r="48" spans="2:12" x14ac:dyDescent="0.35">
      <c r="B48" s="3"/>
      <c r="C48" s="3"/>
      <c r="D48" s="3"/>
      <c r="E48" s="3"/>
      <c r="F48" s="3"/>
      <c r="G48" s="3"/>
      <c r="H48" s="3" t="s">
        <v>422</v>
      </c>
      <c r="I48" s="3"/>
      <c r="J48" s="3"/>
      <c r="K48" s="3"/>
      <c r="L48" s="3"/>
    </row>
    <row r="49" spans="2:12" x14ac:dyDescent="0.35">
      <c r="B49" s="3"/>
      <c r="C49" s="3"/>
      <c r="D49" s="3"/>
      <c r="E49" s="3"/>
      <c r="F49" s="3"/>
      <c r="G49" s="3"/>
      <c r="H49" s="3" t="s">
        <v>121</v>
      </c>
      <c r="I49" s="3"/>
      <c r="J49" s="3"/>
      <c r="K49" s="3"/>
      <c r="L49" s="3"/>
    </row>
    <row r="50" spans="2:12" x14ac:dyDescent="0.35">
      <c r="B50" s="3"/>
      <c r="C50" s="3"/>
      <c r="D50" s="3"/>
      <c r="E50" s="3"/>
      <c r="F50" s="3"/>
      <c r="G50" s="3"/>
      <c r="H50" s="3" t="s">
        <v>203</v>
      </c>
      <c r="I50" s="3"/>
      <c r="J50" s="3"/>
      <c r="K50" s="3"/>
      <c r="L50" s="3"/>
    </row>
    <row r="51" spans="2:12" x14ac:dyDescent="0.35">
      <c r="B51" s="3"/>
      <c r="C51" s="3"/>
      <c r="D51" s="3"/>
      <c r="E51" s="3"/>
      <c r="F51" s="3"/>
      <c r="G51" s="3"/>
      <c r="H51" s="3" t="s">
        <v>332</v>
      </c>
      <c r="I51" s="3"/>
      <c r="J51" s="3"/>
      <c r="K51" s="3"/>
      <c r="L51" s="3"/>
    </row>
    <row r="52" spans="2:12" x14ac:dyDescent="0.35">
      <c r="B52" s="3"/>
      <c r="C52" s="3"/>
      <c r="D52" s="3"/>
      <c r="E52" s="3"/>
      <c r="F52" s="3"/>
      <c r="G52" s="3"/>
      <c r="H52" s="3" t="s">
        <v>126</v>
      </c>
      <c r="I52" s="3"/>
      <c r="J52" s="3"/>
      <c r="K52" s="3"/>
      <c r="L52" s="3"/>
    </row>
    <row r="53" spans="2:12" x14ac:dyDescent="0.35">
      <c r="B53" s="3"/>
      <c r="C53" s="3"/>
      <c r="D53" s="3"/>
      <c r="E53" s="3"/>
      <c r="F53" s="3"/>
      <c r="G53" s="3"/>
      <c r="H53" s="3" t="s">
        <v>129</v>
      </c>
      <c r="I53" s="3"/>
      <c r="J53" s="3"/>
      <c r="K53" s="3"/>
      <c r="L53" s="3"/>
    </row>
    <row r="54" spans="2:12" x14ac:dyDescent="0.35">
      <c r="B54" s="3"/>
      <c r="C54" s="3"/>
      <c r="D54" s="3"/>
      <c r="E54" s="3"/>
      <c r="F54" s="3"/>
      <c r="G54" s="3"/>
      <c r="H54" s="3" t="s">
        <v>136</v>
      </c>
      <c r="I54" s="3"/>
      <c r="J54" s="3"/>
      <c r="K54" s="3"/>
      <c r="L54" s="3"/>
    </row>
    <row r="55" spans="2:12" x14ac:dyDescent="0.35">
      <c r="B55" s="3"/>
      <c r="C55" s="3"/>
      <c r="D55" s="3"/>
      <c r="E55" s="3"/>
      <c r="F55" s="3"/>
      <c r="G55" s="3"/>
      <c r="H55" s="3" t="s">
        <v>137</v>
      </c>
      <c r="I55" s="3"/>
      <c r="J55" s="3"/>
      <c r="K55" s="3"/>
      <c r="L55" s="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P260"/>
  <sheetViews>
    <sheetView zoomScaleNormal="100" workbookViewId="0">
      <selection activeCell="B5" sqref="B5"/>
    </sheetView>
  </sheetViews>
  <sheetFormatPr defaultRowHeight="14.5" x14ac:dyDescent="0.35"/>
  <cols>
    <col min="1" max="1" width="2.90625" customWidth="1"/>
    <col min="2" max="2" width="21.453125" style="3" customWidth="1"/>
    <col min="3" max="3" width="11.90625" style="349" customWidth="1"/>
    <col min="4" max="4" width="4.6328125" style="23" customWidth="1"/>
    <col min="5" max="5" width="12.81640625" style="3" customWidth="1"/>
    <col min="6" max="6" width="10.36328125" style="3" customWidth="1"/>
    <col min="7" max="7" width="5.453125" style="23" customWidth="1"/>
    <col min="8" max="8" width="12.54296875" style="350" customWidth="1"/>
    <col min="9" max="9" width="3.08984375" customWidth="1"/>
    <col min="10" max="10" width="24.81640625" customWidth="1"/>
    <col min="11" max="11" width="9.36328125" customWidth="1"/>
    <col min="12" max="12" width="9.90625" customWidth="1"/>
    <col min="13" max="13" width="8.6328125" customWidth="1"/>
    <col min="15" max="15" width="9.90625" customWidth="1"/>
  </cols>
  <sheetData>
    <row r="1" spans="2:16" x14ac:dyDescent="0.35">
      <c r="J1" s="3"/>
      <c r="K1" s="3"/>
      <c r="L1" s="3"/>
      <c r="M1" s="3"/>
      <c r="N1" s="3"/>
      <c r="O1" s="3"/>
      <c r="P1" s="3"/>
    </row>
    <row r="2" spans="2:16" ht="18.5" x14ac:dyDescent="0.45">
      <c r="B2" s="42" t="s">
        <v>588</v>
      </c>
      <c r="J2" s="3"/>
      <c r="K2" s="3"/>
      <c r="L2" s="3"/>
      <c r="M2" s="3"/>
      <c r="N2" s="3"/>
      <c r="O2" s="3"/>
      <c r="P2" s="3"/>
    </row>
    <row r="3" spans="2:16" x14ac:dyDescent="0.35">
      <c r="B3" s="243" t="s">
        <v>620</v>
      </c>
      <c r="J3" s="3"/>
      <c r="K3" s="3"/>
      <c r="L3" s="3"/>
      <c r="M3" s="3"/>
      <c r="N3" s="3"/>
      <c r="O3" s="3"/>
      <c r="P3" s="3"/>
    </row>
    <row r="4" spans="2:16" x14ac:dyDescent="0.35">
      <c r="J4" s="3"/>
      <c r="K4" s="3"/>
      <c r="L4" s="3"/>
      <c r="M4" s="3"/>
      <c r="N4" s="3"/>
      <c r="O4" s="3"/>
      <c r="P4" s="3"/>
    </row>
    <row r="5" spans="2:16" s="28" customFormat="1" ht="55.65" customHeight="1" x14ac:dyDescent="0.35">
      <c r="B5" s="10"/>
      <c r="C5" s="351" t="s">
        <v>571</v>
      </c>
      <c r="D5" s="352" t="s">
        <v>572</v>
      </c>
      <c r="E5" s="111" t="s">
        <v>573</v>
      </c>
      <c r="F5" s="111" t="s">
        <v>559</v>
      </c>
      <c r="G5" s="352" t="s">
        <v>572</v>
      </c>
      <c r="H5" s="353" t="s">
        <v>589</v>
      </c>
      <c r="I5" s="131"/>
      <c r="J5" s="354">
        <v>2015</v>
      </c>
      <c r="K5" s="111" t="s">
        <v>337</v>
      </c>
      <c r="L5" s="351" t="s">
        <v>338</v>
      </c>
      <c r="M5" s="111" t="s">
        <v>339</v>
      </c>
      <c r="N5" s="111" t="s">
        <v>340</v>
      </c>
      <c r="P5" s="10"/>
    </row>
    <row r="6" spans="2:16" x14ac:dyDescent="0.35">
      <c r="B6" s="355" t="s">
        <v>566</v>
      </c>
      <c r="F6" s="355"/>
      <c r="G6" s="356"/>
      <c r="J6" s="3" t="s">
        <v>443</v>
      </c>
      <c r="K6" s="343">
        <f>F27</f>
        <v>2247652.2520000003</v>
      </c>
      <c r="L6" s="343">
        <f>C27</f>
        <v>34659869.397040494</v>
      </c>
      <c r="M6" s="343">
        <f>L6/K6*1000</f>
        <v>15420.476795820856</v>
      </c>
      <c r="N6" s="357">
        <f>L6/$L$17</f>
        <v>0.30577328859432079</v>
      </c>
      <c r="P6" s="3"/>
    </row>
    <row r="7" spans="2:16" x14ac:dyDescent="0.35">
      <c r="B7" s="269" t="s">
        <v>35</v>
      </c>
      <c r="C7" s="349">
        <v>29968.912429119813</v>
      </c>
      <c r="E7" s="26">
        <v>78369.3</v>
      </c>
      <c r="F7" s="339">
        <v>423.18799999999999</v>
      </c>
      <c r="G7" s="358"/>
      <c r="H7" s="359">
        <f t="shared" ref="H7:H13" si="0">C7*1000/E7</f>
        <v>382.40627936092085</v>
      </c>
      <c r="J7" s="3" t="s">
        <v>284</v>
      </c>
      <c r="K7" s="343">
        <f>F38</f>
        <v>1744161.298</v>
      </c>
      <c r="L7" s="343">
        <f>C38</f>
        <v>9862148.8959064204</v>
      </c>
      <c r="M7" s="343">
        <f t="shared" ref="M7:M17" si="1">L7/K7*1000</f>
        <v>5654.3789311316441</v>
      </c>
      <c r="N7" s="357">
        <f t="shared" ref="N7:N16" si="2">L7/$L$17</f>
        <v>8.7004993179969917E-2</v>
      </c>
      <c r="P7" s="3"/>
    </row>
    <row r="8" spans="2:16" x14ac:dyDescent="0.35">
      <c r="B8" s="3" t="s">
        <v>348</v>
      </c>
      <c r="C8" s="349">
        <v>54262.911722209756</v>
      </c>
      <c r="E8" s="26">
        <v>3490.4</v>
      </c>
      <c r="F8" s="339">
        <v>15577.898999999999</v>
      </c>
      <c r="G8" s="358"/>
      <c r="H8" s="359">
        <f t="shared" si="0"/>
        <v>15546.330426945266</v>
      </c>
      <c r="J8" s="3" t="s">
        <v>285</v>
      </c>
      <c r="K8" s="26">
        <f>F69</f>
        <v>509668.36100000003</v>
      </c>
      <c r="L8" s="26">
        <f>C69</f>
        <v>19153482</v>
      </c>
      <c r="M8" s="343">
        <f t="shared" si="1"/>
        <v>37580.284486209261</v>
      </c>
      <c r="N8" s="357">
        <f t="shared" si="2"/>
        <v>0.16897418487307425</v>
      </c>
      <c r="P8" s="3"/>
    </row>
    <row r="9" spans="2:16" ht="26.5" x14ac:dyDescent="0.35">
      <c r="B9" s="3" t="s">
        <v>158</v>
      </c>
      <c r="C9" s="349">
        <v>19524348.171415284</v>
      </c>
      <c r="E9" s="26">
        <v>14450.2</v>
      </c>
      <c r="F9" s="339">
        <v>1371220</v>
      </c>
      <c r="G9" s="358"/>
      <c r="H9" s="359">
        <f t="shared" si="0"/>
        <v>1351147.2624195707</v>
      </c>
      <c r="J9" s="96" t="s">
        <v>334</v>
      </c>
      <c r="K9" s="26">
        <f>F96</f>
        <v>319615.96900000004</v>
      </c>
      <c r="L9" s="26">
        <f>C96</f>
        <v>6180421</v>
      </c>
      <c r="M9" s="343">
        <f t="shared" si="1"/>
        <v>19337.021924583496</v>
      </c>
      <c r="N9" s="357">
        <f t="shared" si="2"/>
        <v>5.4524373199997284E-2</v>
      </c>
      <c r="P9" s="3"/>
    </row>
    <row r="10" spans="2:16" x14ac:dyDescent="0.35">
      <c r="B10" s="3" t="s">
        <v>358</v>
      </c>
      <c r="C10" s="349">
        <v>414375.63998141291</v>
      </c>
      <c r="E10" s="26">
        <v>56923.5</v>
      </c>
      <c r="F10" s="339">
        <v>7305.7</v>
      </c>
      <c r="G10" s="358"/>
      <c r="H10" s="359">
        <f t="shared" si="0"/>
        <v>7279.5179492022253</v>
      </c>
      <c r="J10" s="3" t="s">
        <v>286</v>
      </c>
      <c r="K10" s="26">
        <f>F114</f>
        <v>318473.54099999997</v>
      </c>
      <c r="L10" s="26">
        <f>C114</f>
        <v>7242395</v>
      </c>
      <c r="M10" s="343">
        <f t="shared" si="1"/>
        <v>22740.962961189925</v>
      </c>
      <c r="N10" s="357">
        <f t="shared" si="2"/>
        <v>6.3893227960003754E-2</v>
      </c>
      <c r="P10" s="3"/>
    </row>
    <row r="11" spans="2:16" x14ac:dyDescent="0.35">
      <c r="B11" s="3" t="s">
        <v>361</v>
      </c>
      <c r="C11" s="25">
        <v>65383</v>
      </c>
      <c r="E11" s="26">
        <v>111496.6</v>
      </c>
      <c r="F11" s="339">
        <v>587.60599999999999</v>
      </c>
      <c r="G11" s="358"/>
      <c r="H11" s="359">
        <f t="shared" si="0"/>
        <v>586.41250047086635</v>
      </c>
      <c r="J11" s="3" t="s">
        <v>287</v>
      </c>
      <c r="K11" s="26">
        <f>F122</f>
        <v>182938.35199999998</v>
      </c>
      <c r="L11" s="26">
        <f>C122</f>
        <v>2068059</v>
      </c>
      <c r="M11" s="343">
        <f t="shared" si="1"/>
        <v>11304.677107837946</v>
      </c>
      <c r="N11" s="357">
        <f t="shared" si="2"/>
        <v>1.8244650439769909E-2</v>
      </c>
      <c r="P11" s="3"/>
    </row>
    <row r="12" spans="2:16" x14ac:dyDescent="0.35">
      <c r="B12" s="3" t="s">
        <v>69</v>
      </c>
      <c r="C12" s="349">
        <v>2842240.5087766056</v>
      </c>
      <c r="E12" s="26">
        <v>11057.6</v>
      </c>
      <c r="F12" s="339">
        <v>257563.815</v>
      </c>
      <c r="G12" s="358"/>
      <c r="H12" s="359">
        <f t="shared" si="0"/>
        <v>257039.54825428713</v>
      </c>
      <c r="J12" s="3" t="s">
        <v>288</v>
      </c>
      <c r="K12" s="26">
        <f>F175</f>
        <v>1001876.5713742462</v>
      </c>
      <c r="L12" s="26">
        <f>C175</f>
        <v>3700262.1</v>
      </c>
      <c r="M12" s="343">
        <f t="shared" si="1"/>
        <v>3693.3313002064251</v>
      </c>
      <c r="N12" s="357">
        <f t="shared" si="2"/>
        <v>3.2644130825101668E-2</v>
      </c>
      <c r="P12" s="3"/>
    </row>
    <row r="13" spans="2:16" x14ac:dyDescent="0.35">
      <c r="B13" s="3" t="s">
        <v>74</v>
      </c>
      <c r="C13" s="349">
        <v>4738293.5608817395</v>
      </c>
      <c r="E13" s="26">
        <v>37321.599999999999</v>
      </c>
      <c r="F13" s="339">
        <v>126958.47199999999</v>
      </c>
      <c r="G13" s="358"/>
      <c r="H13" s="359">
        <f t="shared" si="0"/>
        <v>126958.47875979968</v>
      </c>
      <c r="J13" s="3" t="s">
        <v>289</v>
      </c>
      <c r="K13" s="343">
        <f>F181</f>
        <v>357326.70799999998</v>
      </c>
      <c r="L13" s="343">
        <f>C181</f>
        <v>19537765</v>
      </c>
      <c r="M13" s="343">
        <f t="shared" si="1"/>
        <v>54677.594936452384</v>
      </c>
      <c r="N13" s="357">
        <f t="shared" si="2"/>
        <v>0.17236437296971271</v>
      </c>
      <c r="P13" s="3"/>
    </row>
    <row r="14" spans="2:16" x14ac:dyDescent="0.35">
      <c r="B14" s="3" t="s">
        <v>374</v>
      </c>
      <c r="C14" s="349">
        <v>44969.769</v>
      </c>
      <c r="E14" s="247">
        <f>C14/F14*1000</f>
        <v>1787.6844485799961</v>
      </c>
      <c r="F14" s="339">
        <v>25155.316999999999</v>
      </c>
      <c r="G14" s="358"/>
      <c r="H14" s="247">
        <f>F14</f>
        <v>25155.316999999999</v>
      </c>
      <c r="J14" s="3" t="s">
        <v>444</v>
      </c>
      <c r="K14" s="343">
        <f>F214</f>
        <v>214640.136</v>
      </c>
      <c r="L14" s="343">
        <f>C214</f>
        <v>3137665.3401668211</v>
      </c>
      <c r="M14" s="343">
        <f t="shared" si="1"/>
        <v>14618.260119658242</v>
      </c>
      <c r="N14" s="357">
        <f t="shared" si="2"/>
        <v>2.7680838568109226E-2</v>
      </c>
      <c r="P14" s="3"/>
    </row>
    <row r="15" spans="2:16" x14ac:dyDescent="0.35">
      <c r="B15" s="3" t="s">
        <v>380</v>
      </c>
      <c r="C15" s="349">
        <v>1748776.3982342151</v>
      </c>
      <c r="E15" s="26">
        <v>34549.199999999997</v>
      </c>
      <c r="F15" s="339">
        <v>50617.044999999998</v>
      </c>
      <c r="G15" s="358"/>
      <c r="H15" s="359">
        <f>C15*1000/E15</f>
        <v>50616.986738744024</v>
      </c>
      <c r="J15" s="3" t="s">
        <v>291</v>
      </c>
      <c r="K15" s="343">
        <f>F230</f>
        <v>418178.62699999998</v>
      </c>
      <c r="L15" s="343">
        <f>C230</f>
        <v>6524670.4833077537</v>
      </c>
      <c r="M15" s="343">
        <f t="shared" si="1"/>
        <v>15602.59195960236</v>
      </c>
      <c r="N15" s="357">
        <f t="shared" si="2"/>
        <v>5.7561381083728533E-2</v>
      </c>
      <c r="P15" s="3"/>
    </row>
    <row r="16" spans="2:16" x14ac:dyDescent="0.35">
      <c r="B16" s="3" t="s">
        <v>384</v>
      </c>
      <c r="C16" s="349">
        <v>38604.831855240074</v>
      </c>
      <c r="E16" s="26">
        <v>5691.3</v>
      </c>
      <c r="F16" s="339">
        <v>6802.0230000000001</v>
      </c>
      <c r="G16" s="358"/>
      <c r="H16" s="359">
        <f>C16*1000/E16</f>
        <v>6783.1307179800879</v>
      </c>
      <c r="J16" s="3" t="s">
        <v>445</v>
      </c>
      <c r="K16" s="343">
        <f>F253</f>
        <v>31375.637999999999</v>
      </c>
      <c r="L16" s="343">
        <f>C253</f>
        <v>1284789.5000000002</v>
      </c>
      <c r="M16" s="343">
        <f t="shared" si="1"/>
        <v>40948.633458863857</v>
      </c>
      <c r="N16" s="357">
        <f t="shared" si="2"/>
        <v>1.1334558306212137E-2</v>
      </c>
      <c r="P16" s="3"/>
    </row>
    <row r="17" spans="2:16" x14ac:dyDescent="0.35">
      <c r="B17" s="3" t="s">
        <v>84</v>
      </c>
      <c r="C17" s="349">
        <v>815644.55297679326</v>
      </c>
      <c r="E17" s="26">
        <v>26950.3</v>
      </c>
      <c r="F17" s="339">
        <v>30331.007000000001</v>
      </c>
      <c r="G17" s="358"/>
      <c r="H17" s="359">
        <f>C17*1000/E17</f>
        <v>30264.767107482785</v>
      </c>
      <c r="J17" s="3"/>
      <c r="K17" s="345">
        <f>SUM(K6:K16)</f>
        <v>7345907.4533742471</v>
      </c>
      <c r="L17" s="345">
        <f>SUM(L6:L16)</f>
        <v>113351527.71642147</v>
      </c>
      <c r="M17" s="345">
        <f t="shared" si="1"/>
        <v>15430.56844043889</v>
      </c>
      <c r="N17" s="360">
        <f>SUM(N6:N16)</f>
        <v>1.0000000000000002</v>
      </c>
      <c r="P17" s="3"/>
    </row>
    <row r="18" spans="2:16" x14ac:dyDescent="0.35">
      <c r="B18" s="3" t="s">
        <v>388</v>
      </c>
      <c r="C18" s="349">
        <v>36067.684620817323</v>
      </c>
      <c r="E18" s="26">
        <v>12220.8</v>
      </c>
      <c r="F18" s="339">
        <v>2959.134</v>
      </c>
      <c r="G18" s="358"/>
      <c r="H18" s="359">
        <f>C18*1000/E18</f>
        <v>2951.335806233416</v>
      </c>
      <c r="J18" s="3"/>
      <c r="K18" s="3"/>
      <c r="L18" s="3"/>
      <c r="M18" s="3"/>
      <c r="N18" s="3"/>
      <c r="O18" s="3"/>
      <c r="P18" s="3"/>
    </row>
    <row r="19" spans="2:16" x14ac:dyDescent="0.35">
      <c r="B19" s="3" t="s">
        <v>169</v>
      </c>
      <c r="C19" s="349">
        <v>309761.13299999997</v>
      </c>
      <c r="D19" s="23" t="s">
        <v>574</v>
      </c>
      <c r="E19" s="26">
        <v>5249.7</v>
      </c>
      <c r="F19" s="339">
        <v>53897.154000000002</v>
      </c>
      <c r="G19" s="358"/>
      <c r="H19" s="361">
        <f>C19*1000/E19</f>
        <v>59005.492313846509</v>
      </c>
      <c r="J19" s="3"/>
      <c r="K19" s="3"/>
      <c r="L19" s="3"/>
      <c r="M19" s="3"/>
      <c r="N19" s="3"/>
      <c r="O19" s="3"/>
      <c r="P19" s="3"/>
    </row>
    <row r="20" spans="2:16" x14ac:dyDescent="0.35">
      <c r="B20" s="3" t="s">
        <v>170</v>
      </c>
      <c r="C20" s="349">
        <v>21384.483997230367</v>
      </c>
      <c r="E20" s="247">
        <f>C20/F20*1000</f>
        <v>2806.6128198602432</v>
      </c>
      <c r="F20" s="339">
        <v>7619.3209999999999</v>
      </c>
      <c r="G20" s="358"/>
      <c r="H20" s="247">
        <f>F20</f>
        <v>7619.3209999999999</v>
      </c>
      <c r="J20" s="3"/>
      <c r="K20" s="3"/>
      <c r="L20" s="3"/>
      <c r="M20" s="3"/>
      <c r="N20" s="3"/>
      <c r="O20" s="3"/>
      <c r="P20" s="3"/>
    </row>
    <row r="21" spans="2:16" x14ac:dyDescent="0.35">
      <c r="B21" s="3" t="s">
        <v>171</v>
      </c>
      <c r="C21" s="349">
        <v>741029.13938098226</v>
      </c>
      <c r="E21" s="26">
        <v>7387.3</v>
      </c>
      <c r="F21" s="339">
        <v>100699.395</v>
      </c>
      <c r="G21" s="358"/>
      <c r="H21" s="359">
        <f>C21*1000/E21</f>
        <v>100311.22864659378</v>
      </c>
      <c r="J21" s="3"/>
      <c r="K21" s="3"/>
      <c r="L21" s="3"/>
      <c r="M21" s="3"/>
      <c r="N21" s="3"/>
      <c r="O21" s="3"/>
      <c r="P21" s="3"/>
    </row>
    <row r="22" spans="2:16" x14ac:dyDescent="0.35">
      <c r="B22" s="3" t="s">
        <v>115</v>
      </c>
      <c r="C22" s="349">
        <v>471630.93786889513</v>
      </c>
      <c r="E22" s="26">
        <v>85382.3</v>
      </c>
      <c r="F22" s="339">
        <v>5535.0020000000004</v>
      </c>
      <c r="G22" s="358"/>
      <c r="H22" s="359">
        <f>C22*1000/E22</f>
        <v>5523.7553669659301</v>
      </c>
      <c r="J22" s="3"/>
      <c r="K22" s="3"/>
      <c r="L22" s="3"/>
      <c r="M22" s="3"/>
      <c r="N22" s="3"/>
      <c r="O22" s="3"/>
      <c r="P22" s="3"/>
    </row>
    <row r="23" spans="2:16" x14ac:dyDescent="0.35">
      <c r="B23" s="362" t="s">
        <v>575</v>
      </c>
      <c r="C23" s="363">
        <v>1095827.8968</v>
      </c>
      <c r="D23" s="362"/>
      <c r="E23" s="364">
        <f>C23/F23*1000</f>
        <v>46646.854112038141</v>
      </c>
      <c r="F23" s="365">
        <v>23492</v>
      </c>
      <c r="G23" s="366"/>
      <c r="H23" s="364">
        <f>F23</f>
        <v>23492</v>
      </c>
      <c r="J23" s="3"/>
      <c r="K23" s="3"/>
      <c r="L23" s="3"/>
      <c r="M23" s="3"/>
      <c r="N23" s="3"/>
      <c r="O23" s="3"/>
      <c r="P23" s="3"/>
    </row>
    <row r="24" spans="2:16" x14ac:dyDescent="0.35">
      <c r="B24" s="3" t="s">
        <v>125</v>
      </c>
      <c r="C24" s="349">
        <v>1108108.2403722988</v>
      </c>
      <c r="E24" s="26">
        <v>16340</v>
      </c>
      <c r="F24" s="339">
        <v>67959.358999999997</v>
      </c>
      <c r="G24" s="358"/>
      <c r="H24" s="359">
        <f>C24*1000/E24</f>
        <v>67815.681785330395</v>
      </c>
      <c r="J24" s="3"/>
      <c r="K24" s="3"/>
      <c r="L24" s="3"/>
      <c r="M24" s="3"/>
      <c r="N24" s="3"/>
      <c r="O24" s="3"/>
      <c r="P24" s="3"/>
    </row>
    <row r="25" spans="2:16" x14ac:dyDescent="0.35">
      <c r="B25" s="3" t="s">
        <v>402</v>
      </c>
      <c r="C25" s="349">
        <v>6894.2496000000001</v>
      </c>
      <c r="D25" s="23" t="s">
        <v>574</v>
      </c>
      <c r="E25" s="26">
        <v>2282.9</v>
      </c>
      <c r="F25" s="339">
        <v>1245.0150000000001</v>
      </c>
      <c r="G25" s="358"/>
      <c r="H25" s="361">
        <f>C25*1000/E25</f>
        <v>3019.9525165359851</v>
      </c>
      <c r="J25" s="3"/>
      <c r="K25" s="3"/>
      <c r="L25" s="3"/>
      <c r="M25" s="3"/>
      <c r="N25" s="3"/>
      <c r="O25" s="3"/>
      <c r="P25" s="3"/>
    </row>
    <row r="26" spans="2:16" x14ac:dyDescent="0.35">
      <c r="B26" s="3" t="s">
        <v>333</v>
      </c>
      <c r="C26" s="349">
        <v>552297.37412763969</v>
      </c>
      <c r="E26" s="26">
        <v>6034.9</v>
      </c>
      <c r="F26" s="339">
        <v>91703.8</v>
      </c>
      <c r="G26" s="358"/>
      <c r="H26" s="359">
        <f>C26*1000/E26</f>
        <v>91517.237092187061</v>
      </c>
      <c r="J26" s="3"/>
      <c r="K26" s="3"/>
      <c r="L26" s="3"/>
      <c r="M26" s="3"/>
      <c r="N26" s="3"/>
      <c r="O26" s="3"/>
      <c r="P26" s="3"/>
    </row>
    <row r="27" spans="2:16" x14ac:dyDescent="0.35">
      <c r="B27" s="239" t="s">
        <v>576</v>
      </c>
      <c r="C27" s="367">
        <f>SUM(C7:C26)</f>
        <v>34659869.397040494</v>
      </c>
      <c r="D27" s="368">
        <f>C27/($C$27+$C$38+$C$69+$C$96+$C$114+$C$122+$C$175+$C$181+$C$214+$C$230+$C$253)*100</f>
        <v>30.577328859432079</v>
      </c>
      <c r="E27" s="369">
        <f>C27/F27*1000</f>
        <v>15420.476795820856</v>
      </c>
      <c r="F27" s="367">
        <f>SUM(F7:F26)</f>
        <v>2247652.2520000003</v>
      </c>
      <c r="G27" s="368">
        <f>F27/($F$27+$F$38+$F$69+$F$96+$F$114+$F$122+$F$175+$F$181+$F$214+$F$230+$F$253)*100</f>
        <v>30.597339624358739</v>
      </c>
      <c r="H27" s="370">
        <f>SUM(H7:H26)</f>
        <v>2233016.1626815363</v>
      </c>
      <c r="J27" s="3"/>
      <c r="K27" s="3"/>
      <c r="L27" s="3"/>
      <c r="M27" s="3"/>
      <c r="N27" s="3"/>
      <c r="O27" s="3"/>
      <c r="P27" s="3"/>
    </row>
    <row r="28" spans="2:16" x14ac:dyDescent="0.35">
      <c r="F28" s="343"/>
      <c r="G28" s="371"/>
      <c r="J28" s="3"/>
      <c r="K28" s="3"/>
      <c r="L28" s="3"/>
      <c r="M28" s="3"/>
      <c r="N28" s="3"/>
      <c r="O28" s="3"/>
      <c r="P28" s="3"/>
    </row>
    <row r="29" spans="2:16" x14ac:dyDescent="0.35">
      <c r="B29" s="355" t="s">
        <v>284</v>
      </c>
      <c r="F29" s="372"/>
      <c r="G29" s="373"/>
    </row>
    <row r="30" spans="2:16" x14ac:dyDescent="0.35">
      <c r="B30" s="3" t="s">
        <v>577</v>
      </c>
      <c r="C30" s="349">
        <v>62912.669166997548</v>
      </c>
      <c r="E30" s="26">
        <v>1925.2</v>
      </c>
      <c r="F30" s="339">
        <v>32526.562000000002</v>
      </c>
      <c r="G30" s="358"/>
      <c r="H30" s="359">
        <f t="shared" ref="H30:H37" si="3">C30*1000/E30</f>
        <v>32678.510890815262</v>
      </c>
    </row>
    <row r="31" spans="2:16" x14ac:dyDescent="0.35">
      <c r="B31" s="3" t="s">
        <v>154</v>
      </c>
      <c r="C31" s="349">
        <v>536566.83031494427</v>
      </c>
      <c r="E31" s="26">
        <v>3339.6</v>
      </c>
      <c r="F31" s="339">
        <v>160995.64199999999</v>
      </c>
      <c r="G31" s="358"/>
      <c r="H31" s="359">
        <f t="shared" si="3"/>
        <v>160667.99326714105</v>
      </c>
    </row>
    <row r="32" spans="2:16" x14ac:dyDescent="0.35">
      <c r="B32" s="3" t="s">
        <v>156</v>
      </c>
      <c r="C32" s="349">
        <v>6258.2684961409632</v>
      </c>
      <c r="E32" s="26">
        <v>8369.7999999999993</v>
      </c>
      <c r="F32" s="339">
        <v>774.83</v>
      </c>
      <c r="G32" s="358"/>
      <c r="H32" s="359">
        <f t="shared" si="3"/>
        <v>747.7201959593973</v>
      </c>
    </row>
    <row r="33" spans="2:13" x14ac:dyDescent="0.35">
      <c r="B33" s="3" t="s">
        <v>68</v>
      </c>
      <c r="C33" s="349">
        <v>7982527.5683283666</v>
      </c>
      <c r="E33" s="26">
        <v>6100.7</v>
      </c>
      <c r="F33" s="339">
        <v>1311050.527</v>
      </c>
      <c r="G33" s="358"/>
      <c r="H33" s="359">
        <f t="shared" si="3"/>
        <v>1308460.9255213938</v>
      </c>
      <c r="M33" s="374"/>
    </row>
    <row r="34" spans="2:13" x14ac:dyDescent="0.35">
      <c r="B34" s="3" t="s">
        <v>85</v>
      </c>
      <c r="C34" s="349">
        <v>5170.3978754926029</v>
      </c>
      <c r="E34" s="26">
        <v>12770.3</v>
      </c>
      <c r="F34" s="339">
        <v>409.16300000000001</v>
      </c>
      <c r="G34" s="358"/>
      <c r="H34" s="359">
        <f t="shared" si="3"/>
        <v>404.87677466407234</v>
      </c>
    </row>
    <row r="35" spans="2:13" x14ac:dyDescent="0.35">
      <c r="B35" s="3" t="s">
        <v>92</v>
      </c>
      <c r="C35" s="349">
        <v>70090.459204671308</v>
      </c>
      <c r="E35" s="26">
        <v>2462.1</v>
      </c>
      <c r="F35" s="339">
        <v>28513.7</v>
      </c>
      <c r="G35" s="358"/>
      <c r="H35" s="359">
        <f t="shared" si="3"/>
        <v>28467.75484532363</v>
      </c>
    </row>
    <row r="36" spans="2:13" x14ac:dyDescent="0.35">
      <c r="B36" s="3" t="s">
        <v>102</v>
      </c>
      <c r="C36" s="349">
        <v>952505.42098673701</v>
      </c>
      <c r="E36" s="26">
        <v>5010.8</v>
      </c>
      <c r="F36" s="339">
        <v>188924.87400000001</v>
      </c>
      <c r="G36" s="358"/>
      <c r="H36" s="359">
        <f t="shared" si="3"/>
        <v>190090.48874166541</v>
      </c>
    </row>
    <row r="37" spans="2:13" x14ac:dyDescent="0.35">
      <c r="B37" s="3" t="s">
        <v>578</v>
      </c>
      <c r="C37" s="349">
        <v>246117.28153306994</v>
      </c>
      <c r="E37" s="26">
        <v>11762.8</v>
      </c>
      <c r="F37" s="339">
        <v>20966</v>
      </c>
      <c r="G37" s="358"/>
      <c r="H37" s="359">
        <f t="shared" si="3"/>
        <v>20923.358514390278</v>
      </c>
    </row>
    <row r="38" spans="2:13" x14ac:dyDescent="0.35">
      <c r="B38" s="239" t="s">
        <v>576</v>
      </c>
      <c r="C38" s="367">
        <f>SUM(C30:C37)</f>
        <v>9862148.8959064204</v>
      </c>
      <c r="D38" s="368">
        <f>C38/($C$27+$C$38+$C$69+$C$96+$C$114+$C$122+$C$175+$C$181+$C$214+$C$230+$C$253)*100</f>
        <v>8.7004993179969912</v>
      </c>
      <c r="E38" s="369">
        <f>C38/F38*1000</f>
        <v>5654.3789311316441</v>
      </c>
      <c r="F38" s="367">
        <f>SUM(F30:F37)</f>
        <v>1744161.298</v>
      </c>
      <c r="G38" s="368">
        <f>F38/($F$27+$F$38+$F$69+$F$96+$F$114+$F$122+$F$175+$F$181+$F$214+$F$230+$F$253)*100</f>
        <v>23.743306175179786</v>
      </c>
      <c r="H38" s="370">
        <f>SUM(H30:H37)</f>
        <v>1742441.6287513529</v>
      </c>
    </row>
    <row r="39" spans="2:13" x14ac:dyDescent="0.35">
      <c r="F39" s="343"/>
      <c r="G39" s="371"/>
    </row>
    <row r="40" spans="2:13" x14ac:dyDescent="0.35">
      <c r="B40" s="355" t="s">
        <v>567</v>
      </c>
      <c r="F40" s="372"/>
      <c r="G40" s="373"/>
    </row>
    <row r="41" spans="2:13" x14ac:dyDescent="0.35">
      <c r="B41" s="3" t="s">
        <v>27</v>
      </c>
      <c r="C41" s="25">
        <v>411818</v>
      </c>
      <c r="E41" s="26">
        <v>48194.2</v>
      </c>
      <c r="F41" s="339">
        <v>8611.0879999999997</v>
      </c>
      <c r="G41" s="358"/>
      <c r="H41" s="359">
        <f t="shared" ref="H41:H68" si="4">C41*1000/E41</f>
        <v>8544.9701416353018</v>
      </c>
    </row>
    <row r="42" spans="2:13" x14ac:dyDescent="0.35">
      <c r="B42" s="3" t="s">
        <v>30</v>
      </c>
      <c r="C42" s="25">
        <v>496477</v>
      </c>
      <c r="E42" s="26">
        <v>44093</v>
      </c>
      <c r="F42" s="339">
        <v>11285.721</v>
      </c>
      <c r="G42" s="358"/>
      <c r="H42" s="359">
        <f t="shared" si="4"/>
        <v>11259.769124350803</v>
      </c>
    </row>
    <row r="43" spans="2:13" x14ac:dyDescent="0.35">
      <c r="B43" s="3" t="s">
        <v>36</v>
      </c>
      <c r="C43" s="25">
        <v>125699</v>
      </c>
      <c r="E43" s="26">
        <v>17957.5</v>
      </c>
      <c r="F43" s="339">
        <v>7177.991</v>
      </c>
      <c r="G43" s="358"/>
      <c r="H43" s="359">
        <f t="shared" si="4"/>
        <v>6999.8050953640541</v>
      </c>
    </row>
    <row r="44" spans="2:13" x14ac:dyDescent="0.35">
      <c r="B44" s="3" t="s">
        <v>44</v>
      </c>
      <c r="C44" s="25">
        <v>92432</v>
      </c>
      <c r="E44" s="26">
        <v>21880.5</v>
      </c>
      <c r="F44" s="339">
        <v>4224.4040000000005</v>
      </c>
      <c r="G44" s="358"/>
      <c r="H44" s="359">
        <f t="shared" si="4"/>
        <v>4224.4007221041566</v>
      </c>
    </row>
    <row r="45" spans="2:13" x14ac:dyDescent="0.35">
      <c r="B45" s="3" t="s">
        <v>45</v>
      </c>
      <c r="C45" s="25">
        <v>25864</v>
      </c>
      <c r="E45" s="26">
        <v>31116.3</v>
      </c>
      <c r="F45" s="339">
        <v>1165.3</v>
      </c>
      <c r="G45" s="358"/>
      <c r="H45" s="359">
        <f t="shared" si="4"/>
        <v>831.20422415261453</v>
      </c>
    </row>
    <row r="46" spans="2:13" x14ac:dyDescent="0.35">
      <c r="B46" s="3" t="s">
        <v>366</v>
      </c>
      <c r="C46" s="25">
        <v>339402</v>
      </c>
      <c r="E46" s="26">
        <v>32758.9</v>
      </c>
      <c r="F46" s="339">
        <v>10551.218999999999</v>
      </c>
      <c r="G46" s="358"/>
      <c r="H46" s="359">
        <f t="shared" si="4"/>
        <v>10360.604293794968</v>
      </c>
    </row>
    <row r="47" spans="2:13" x14ac:dyDescent="0.35">
      <c r="B47" s="3" t="s">
        <v>47</v>
      </c>
      <c r="C47" s="25">
        <v>264702</v>
      </c>
      <c r="E47" s="26">
        <v>46623.7</v>
      </c>
      <c r="F47" s="339">
        <v>5676.0020000000004</v>
      </c>
      <c r="G47" s="358"/>
      <c r="H47" s="359">
        <f t="shared" si="4"/>
        <v>5677.4129895310762</v>
      </c>
    </row>
    <row r="48" spans="2:13" x14ac:dyDescent="0.35">
      <c r="B48" s="3" t="s">
        <v>52</v>
      </c>
      <c r="C48" s="25">
        <v>36860</v>
      </c>
      <c r="E48" s="26">
        <v>27807.5</v>
      </c>
      <c r="F48" s="339">
        <v>1311.998</v>
      </c>
      <c r="G48" s="358"/>
      <c r="H48" s="359">
        <f t="shared" si="4"/>
        <v>1325.5416704126585</v>
      </c>
    </row>
    <row r="49" spans="2:13" x14ac:dyDescent="0.35">
      <c r="B49" s="3" t="s">
        <v>55</v>
      </c>
      <c r="C49" s="25">
        <v>222575</v>
      </c>
      <c r="E49" s="26">
        <v>40978.9</v>
      </c>
      <c r="F49" s="339">
        <v>5482.0129999999999</v>
      </c>
      <c r="G49" s="358"/>
      <c r="H49" s="359">
        <f t="shared" si="4"/>
        <v>5431.4537481484376</v>
      </c>
    </row>
    <row r="50" spans="2:13" x14ac:dyDescent="0.35">
      <c r="B50" s="3" t="s">
        <v>56</v>
      </c>
      <c r="C50" s="25">
        <v>2650823</v>
      </c>
      <c r="E50" s="26">
        <v>39631.300000000003</v>
      </c>
      <c r="F50" s="339">
        <v>66808.384999999995</v>
      </c>
      <c r="G50" s="358"/>
      <c r="H50" s="359">
        <f t="shared" si="4"/>
        <v>66887.106907923779</v>
      </c>
    </row>
    <row r="51" spans="2:13" x14ac:dyDescent="0.35">
      <c r="B51" s="3" t="s">
        <v>59</v>
      </c>
      <c r="C51" s="25">
        <v>3799826</v>
      </c>
      <c r="E51" s="26">
        <v>47376.5</v>
      </c>
      <c r="F51" s="339">
        <v>81413.145000000004</v>
      </c>
      <c r="G51" s="358"/>
      <c r="H51" s="359">
        <f t="shared" si="4"/>
        <v>80204.86950281258</v>
      </c>
    </row>
    <row r="52" spans="2:13" x14ac:dyDescent="0.35">
      <c r="B52" s="3" t="s">
        <v>61</v>
      </c>
      <c r="C52" s="25">
        <v>288778</v>
      </c>
      <c r="E52" s="26">
        <v>26630.799999999999</v>
      </c>
      <c r="F52" s="339">
        <v>10823.732</v>
      </c>
      <c r="G52" s="358"/>
      <c r="H52" s="359">
        <f t="shared" si="4"/>
        <v>10843.759857007675</v>
      </c>
    </row>
    <row r="53" spans="2:13" x14ac:dyDescent="0.35">
      <c r="B53" s="3" t="s">
        <v>66</v>
      </c>
      <c r="C53" s="25">
        <v>251842</v>
      </c>
      <c r="E53" s="26">
        <v>25799.4</v>
      </c>
      <c r="F53" s="339">
        <v>9844.6859999999997</v>
      </c>
      <c r="G53" s="358"/>
      <c r="H53" s="359">
        <f t="shared" si="4"/>
        <v>9761.5448421281108</v>
      </c>
    </row>
    <row r="54" spans="2:13" x14ac:dyDescent="0.35">
      <c r="B54" s="3" t="s">
        <v>70</v>
      </c>
      <c r="C54" s="25">
        <v>253635</v>
      </c>
      <c r="E54" s="26">
        <v>65144.1</v>
      </c>
      <c r="F54" s="339">
        <v>4640.7030000000004</v>
      </c>
      <c r="G54" s="358"/>
      <c r="H54" s="359">
        <f t="shared" si="4"/>
        <v>3893.4454540012066</v>
      </c>
    </row>
    <row r="55" spans="2:13" x14ac:dyDescent="0.35">
      <c r="B55" s="3" t="s">
        <v>72</v>
      </c>
      <c r="C55" s="25">
        <v>2182580</v>
      </c>
      <c r="E55" s="26">
        <v>36029.699999999997</v>
      </c>
      <c r="F55" s="339">
        <v>60802.084999999999</v>
      </c>
      <c r="G55" s="358"/>
      <c r="H55" s="359">
        <f t="shared" si="4"/>
        <v>60577.245994276949</v>
      </c>
      <c r="M55" s="374"/>
    </row>
    <row r="56" spans="2:13" x14ac:dyDescent="0.35">
      <c r="B56" s="3" t="s">
        <v>79</v>
      </c>
      <c r="C56" s="25">
        <v>48049</v>
      </c>
      <c r="E56" s="26">
        <v>24257</v>
      </c>
      <c r="F56" s="339">
        <v>1978.44</v>
      </c>
      <c r="G56" s="358"/>
      <c r="H56" s="359">
        <f t="shared" si="4"/>
        <v>1980.8302757966771</v>
      </c>
      <c r="M56" s="374"/>
    </row>
    <row r="57" spans="2:13" x14ac:dyDescent="0.35">
      <c r="B57" s="3" t="s">
        <v>80</v>
      </c>
      <c r="C57" s="25">
        <v>80699</v>
      </c>
      <c r="E57" s="26">
        <v>27680.5</v>
      </c>
      <c r="F57" s="339">
        <v>2910.1990000000001</v>
      </c>
      <c r="G57" s="358"/>
      <c r="H57" s="359">
        <f t="shared" si="4"/>
        <v>2915.373638481964</v>
      </c>
    </row>
    <row r="58" spans="2:13" x14ac:dyDescent="0.35">
      <c r="B58" s="3" t="s">
        <v>81</v>
      </c>
      <c r="C58" s="25">
        <v>58065</v>
      </c>
      <c r="E58" s="26">
        <v>101926.39999999999</v>
      </c>
      <c r="F58" s="339">
        <v>569.67600000000004</v>
      </c>
      <c r="G58" s="358"/>
      <c r="H58" s="359">
        <f t="shared" si="4"/>
        <v>569.67576604294868</v>
      </c>
    </row>
    <row r="59" spans="2:13" x14ac:dyDescent="0.35">
      <c r="B59" s="3" t="s">
        <v>86</v>
      </c>
      <c r="C59" s="25">
        <v>12500</v>
      </c>
      <c r="E59" s="26">
        <v>33339</v>
      </c>
      <c r="F59" s="339">
        <v>431.33300000000003</v>
      </c>
      <c r="G59" s="358"/>
      <c r="H59" s="359">
        <f t="shared" si="4"/>
        <v>374.93626083565795</v>
      </c>
    </row>
    <row r="60" spans="2:13" x14ac:dyDescent="0.35">
      <c r="B60" s="3" t="s">
        <v>93</v>
      </c>
      <c r="C60" s="25">
        <v>820726</v>
      </c>
      <c r="E60" s="26">
        <v>48313.2</v>
      </c>
      <c r="F60" s="339">
        <v>16936.52</v>
      </c>
      <c r="G60" s="358"/>
      <c r="H60" s="359">
        <f t="shared" si="4"/>
        <v>16987.614150998073</v>
      </c>
    </row>
    <row r="61" spans="2:13" x14ac:dyDescent="0.35">
      <c r="B61" s="96" t="s">
        <v>107</v>
      </c>
      <c r="C61" s="25">
        <v>993129</v>
      </c>
      <c r="E61" s="26">
        <v>26261</v>
      </c>
      <c r="F61" s="339">
        <v>37999.493999999999</v>
      </c>
      <c r="G61" s="358"/>
      <c r="H61" s="359">
        <f t="shared" si="4"/>
        <v>37817.63832298846</v>
      </c>
    </row>
    <row r="62" spans="2:13" x14ac:dyDescent="0.35">
      <c r="B62" s="3" t="s">
        <v>108</v>
      </c>
      <c r="C62" s="25">
        <v>302329</v>
      </c>
      <c r="E62" s="26">
        <v>29213.1</v>
      </c>
      <c r="F62" s="339">
        <v>10348.647999999999</v>
      </c>
      <c r="G62" s="358"/>
      <c r="H62" s="359">
        <f t="shared" si="4"/>
        <v>10349.089963064516</v>
      </c>
    </row>
    <row r="63" spans="2:13" x14ac:dyDescent="0.35">
      <c r="B63" s="3" t="s">
        <v>110</v>
      </c>
      <c r="C63" s="25">
        <v>424474</v>
      </c>
      <c r="E63" s="26">
        <v>21403.1</v>
      </c>
      <c r="F63" s="339">
        <v>19832.388999999999</v>
      </c>
      <c r="G63" s="358"/>
      <c r="H63" s="359">
        <f t="shared" si="4"/>
        <v>19832.360732791047</v>
      </c>
    </row>
    <row r="64" spans="2:13" x14ac:dyDescent="0.35">
      <c r="B64" s="3" t="s">
        <v>408</v>
      </c>
      <c r="C64" s="25">
        <v>156632</v>
      </c>
      <c r="E64" s="26">
        <v>29104.799999999999</v>
      </c>
      <c r="F64" s="339">
        <v>5424.05</v>
      </c>
      <c r="G64" s="358"/>
      <c r="H64" s="359">
        <f t="shared" si="4"/>
        <v>5381.6552596135343</v>
      </c>
    </row>
    <row r="65" spans="2:8" x14ac:dyDescent="0.35">
      <c r="B65" s="3" t="s">
        <v>117</v>
      </c>
      <c r="C65" s="25">
        <v>64229</v>
      </c>
      <c r="E65" s="26">
        <v>31144.1</v>
      </c>
      <c r="F65" s="339">
        <v>2063.768</v>
      </c>
      <c r="G65" s="358"/>
      <c r="H65" s="359">
        <f t="shared" si="4"/>
        <v>2062.3167791010178</v>
      </c>
    </row>
    <row r="66" spans="2:8" x14ac:dyDescent="0.35">
      <c r="B66" s="3" t="s">
        <v>119</v>
      </c>
      <c r="C66" s="25">
        <v>1602660</v>
      </c>
      <c r="E66" s="26">
        <v>34526.5</v>
      </c>
      <c r="F66" s="339">
        <v>46418.269</v>
      </c>
      <c r="G66" s="358"/>
      <c r="H66" s="359">
        <f t="shared" si="4"/>
        <v>46418.258439169913</v>
      </c>
    </row>
    <row r="67" spans="2:8" x14ac:dyDescent="0.35">
      <c r="B67" s="3" t="s">
        <v>122</v>
      </c>
      <c r="C67" s="25">
        <v>454868</v>
      </c>
      <c r="E67" s="26">
        <v>46703.6</v>
      </c>
      <c r="F67" s="339">
        <v>9798.8709999999992</v>
      </c>
      <c r="G67" s="358"/>
      <c r="H67" s="359">
        <f t="shared" si="4"/>
        <v>9739.4633390145518</v>
      </c>
    </row>
    <row r="68" spans="2:8" x14ac:dyDescent="0.35">
      <c r="B68" s="3" t="s">
        <v>132</v>
      </c>
      <c r="C68" s="25">
        <v>2691809</v>
      </c>
      <c r="E68" s="26">
        <v>41458.699999999997</v>
      </c>
      <c r="F68" s="339">
        <v>65138.232000000004</v>
      </c>
      <c r="G68" s="358"/>
      <c r="H68" s="359">
        <f t="shared" si="4"/>
        <v>64927.482048399979</v>
      </c>
    </row>
    <row r="69" spans="2:8" x14ac:dyDescent="0.35">
      <c r="B69" s="239" t="s">
        <v>576</v>
      </c>
      <c r="C69" s="375">
        <f>SUM(C41:C68)</f>
        <v>19153482</v>
      </c>
      <c r="D69" s="368">
        <f>C69/($C$27+$C$38+$C$69+$C$96+$C$114+$C$122+$C$175+$C$181+$C$214+$C$230+$C$253)*100</f>
        <v>16.897418487307426</v>
      </c>
      <c r="E69" s="369">
        <f>C69/F69*1000</f>
        <v>37580.284486209261</v>
      </c>
      <c r="F69" s="375">
        <f>SUM(F41:F68)</f>
        <v>509668.36100000003</v>
      </c>
      <c r="G69" s="368">
        <f>F69/($F$27+$F$38+$F$69+$F$96+$F$114+$F$122+$F$175+$F$181+$F$214+$F$230+$F$253)*100</f>
        <v>6.938126626764002</v>
      </c>
      <c r="H69" s="376">
        <f>SUM(H41:H68)</f>
        <v>506179.82954394276</v>
      </c>
    </row>
    <row r="70" spans="2:8" x14ac:dyDescent="0.35">
      <c r="F70" s="343"/>
      <c r="G70" s="371"/>
    </row>
    <row r="71" spans="2:8" ht="29.5" customHeight="1" x14ac:dyDescent="0.35">
      <c r="B71" s="355" t="s">
        <v>334</v>
      </c>
      <c r="F71" s="372"/>
      <c r="G71" s="373"/>
    </row>
    <row r="72" spans="2:8" x14ac:dyDescent="0.35">
      <c r="B72" s="3" t="s">
        <v>150</v>
      </c>
      <c r="C72" s="25">
        <v>32663</v>
      </c>
      <c r="E72" s="26">
        <v>11249</v>
      </c>
      <c r="F72" s="339">
        <v>2889.1669999999999</v>
      </c>
      <c r="G72" s="358"/>
      <c r="H72" s="359">
        <f t="shared" ref="H72:H95" si="5">C72*1000/E72</f>
        <v>2903.6358787447775</v>
      </c>
    </row>
    <row r="73" spans="2:8" x14ac:dyDescent="0.35">
      <c r="B73" s="3" t="s">
        <v>21</v>
      </c>
      <c r="C73" s="349">
        <v>3163</v>
      </c>
      <c r="E73" s="247">
        <f>C73/F73*1000</f>
        <v>44882.437245469897</v>
      </c>
      <c r="F73" s="339">
        <v>70.472999999999999</v>
      </c>
      <c r="G73" s="358"/>
      <c r="H73" s="359">
        <f t="shared" si="5"/>
        <v>70.472999999999999</v>
      </c>
    </row>
    <row r="74" spans="2:8" x14ac:dyDescent="0.35">
      <c r="B74" s="3" t="s">
        <v>24</v>
      </c>
      <c r="C74" s="25">
        <v>25329</v>
      </c>
      <c r="E74" s="26">
        <v>8418.7000000000007</v>
      </c>
      <c r="F74" s="339">
        <v>3017.712</v>
      </c>
      <c r="G74" s="358"/>
      <c r="H74" s="359">
        <f t="shared" si="5"/>
        <v>3008.6592941903141</v>
      </c>
    </row>
    <row r="75" spans="2:8" x14ac:dyDescent="0.35">
      <c r="B75" s="3" t="s">
        <v>151</v>
      </c>
      <c r="C75" s="25">
        <v>171214</v>
      </c>
      <c r="E75" s="26">
        <v>17776.099999999999</v>
      </c>
      <c r="F75" s="339">
        <v>9651.3490000000002</v>
      </c>
      <c r="G75" s="358"/>
      <c r="H75" s="359">
        <f t="shared" si="5"/>
        <v>9631.6964913563734</v>
      </c>
    </row>
    <row r="76" spans="2:8" x14ac:dyDescent="0.35">
      <c r="B76" s="3" t="s">
        <v>29</v>
      </c>
      <c r="C76" s="25">
        <v>168009</v>
      </c>
      <c r="E76" s="26">
        <v>17696.900000000001</v>
      </c>
      <c r="F76" s="339">
        <v>9513</v>
      </c>
      <c r="G76" s="358"/>
      <c r="H76" s="359">
        <f t="shared" si="5"/>
        <v>9493.696636134011</v>
      </c>
    </row>
    <row r="77" spans="2:8" x14ac:dyDescent="0.35">
      <c r="B77" s="3" t="s">
        <v>367</v>
      </c>
      <c r="C77" s="25">
        <v>40046</v>
      </c>
      <c r="E77" s="26">
        <v>10633.2</v>
      </c>
      <c r="F77" s="339">
        <v>3810.4160000000002</v>
      </c>
      <c r="G77" s="358"/>
      <c r="H77" s="359">
        <f t="shared" si="5"/>
        <v>3766.1287288868825</v>
      </c>
    </row>
    <row r="78" spans="2:8" x14ac:dyDescent="0.35">
      <c r="B78" s="3" t="s">
        <v>58</v>
      </c>
      <c r="C78" s="25">
        <v>35610</v>
      </c>
      <c r="E78" s="26">
        <v>9698.9</v>
      </c>
      <c r="F78" s="339">
        <v>3679</v>
      </c>
      <c r="G78" s="358"/>
      <c r="H78" s="359">
        <f t="shared" si="5"/>
        <v>3671.5503820020826</v>
      </c>
    </row>
    <row r="79" spans="2:8" x14ac:dyDescent="0.35">
      <c r="B79" s="3" t="s">
        <v>376</v>
      </c>
      <c r="C79" s="349">
        <v>1850</v>
      </c>
      <c r="E79" s="247">
        <f>C79/F79*1000</f>
        <v>57423.099605798183</v>
      </c>
      <c r="F79" s="339">
        <v>32.216999999999999</v>
      </c>
      <c r="G79" s="358"/>
      <c r="H79" s="359">
        <f t="shared" si="5"/>
        <v>32.216999999999999</v>
      </c>
    </row>
    <row r="80" spans="2:8" x14ac:dyDescent="0.35">
      <c r="B80" s="3" t="s">
        <v>67</v>
      </c>
      <c r="C80" s="25">
        <v>15399</v>
      </c>
      <c r="E80" s="26">
        <v>46547</v>
      </c>
      <c r="F80" s="339">
        <v>330.82299999999998</v>
      </c>
      <c r="G80" s="358"/>
      <c r="H80" s="359">
        <f t="shared" si="5"/>
        <v>330.82690613788213</v>
      </c>
    </row>
    <row r="81" spans="2:13" x14ac:dyDescent="0.35">
      <c r="B81" s="3" t="s">
        <v>75</v>
      </c>
      <c r="C81" s="25">
        <v>453981</v>
      </c>
      <c r="E81" s="26">
        <v>25044.9</v>
      </c>
      <c r="F81" s="339">
        <v>17544.126</v>
      </c>
      <c r="G81" s="358"/>
      <c r="H81" s="359">
        <f t="shared" si="5"/>
        <v>18126.684474683469</v>
      </c>
      <c r="M81" s="374"/>
    </row>
    <row r="82" spans="2:13" x14ac:dyDescent="0.35">
      <c r="B82" s="3" t="s">
        <v>386</v>
      </c>
      <c r="C82" s="25">
        <v>17454</v>
      </c>
      <c r="E82" s="26">
        <v>9759.1</v>
      </c>
      <c r="F82" s="339">
        <v>1797.1510000000001</v>
      </c>
      <c r="G82" s="358"/>
      <c r="H82" s="359">
        <f t="shared" si="5"/>
        <v>1788.4845938662377</v>
      </c>
      <c r="M82" s="374"/>
    </row>
    <row r="83" spans="2:13" x14ac:dyDescent="0.35">
      <c r="B83" s="3" t="s">
        <v>389</v>
      </c>
      <c r="C83" s="25">
        <v>20413</v>
      </c>
      <c r="E83" s="26">
        <v>3433.6</v>
      </c>
      <c r="F83" s="339">
        <v>5957</v>
      </c>
      <c r="G83" s="358"/>
      <c r="H83" s="359">
        <f t="shared" si="5"/>
        <v>5945.0722273998135</v>
      </c>
    </row>
    <row r="84" spans="2:13" x14ac:dyDescent="0.35">
      <c r="B84" s="3" t="s">
        <v>392</v>
      </c>
      <c r="C84" s="25">
        <v>3200</v>
      </c>
      <c r="E84" s="247">
        <f>C84/F84*1000</f>
        <v>85262.84937784764</v>
      </c>
      <c r="F84" s="339">
        <v>37.530999999999999</v>
      </c>
      <c r="G84" s="358"/>
      <c r="H84" s="359">
        <f t="shared" si="5"/>
        <v>37.531000000000006</v>
      </c>
    </row>
    <row r="85" spans="2:13" x14ac:dyDescent="0.35">
      <c r="B85" s="3" t="s">
        <v>394</v>
      </c>
      <c r="C85" s="25">
        <v>28907</v>
      </c>
      <c r="E85" s="26">
        <v>13907.9</v>
      </c>
      <c r="F85" s="339">
        <v>2078.453</v>
      </c>
      <c r="G85" s="358"/>
      <c r="H85" s="359">
        <f t="shared" si="5"/>
        <v>2078.4590053135271</v>
      </c>
      <c r="M85" s="374"/>
    </row>
    <row r="86" spans="2:13" x14ac:dyDescent="0.35">
      <c r="B86" s="3" t="s">
        <v>396</v>
      </c>
      <c r="C86" s="25">
        <v>17908</v>
      </c>
      <c r="E86" s="26">
        <v>5048.8999999999996</v>
      </c>
      <c r="F86" s="339">
        <v>3554.15</v>
      </c>
      <c r="G86" s="358"/>
      <c r="H86" s="359">
        <f t="shared" si="5"/>
        <v>3546.9112083820241</v>
      </c>
      <c r="M86" s="374"/>
    </row>
    <row r="87" spans="2:13" x14ac:dyDescent="0.35">
      <c r="B87" s="3" t="s">
        <v>89</v>
      </c>
      <c r="C87" s="25">
        <v>9638</v>
      </c>
      <c r="E87" s="26">
        <v>15464.2</v>
      </c>
      <c r="F87" s="339">
        <v>622.38800000000003</v>
      </c>
      <c r="G87" s="358"/>
      <c r="H87" s="359">
        <f t="shared" si="5"/>
        <v>623.24594870733688</v>
      </c>
    </row>
    <row r="88" spans="2:13" x14ac:dyDescent="0.35">
      <c r="B88" s="3" t="s">
        <v>99</v>
      </c>
      <c r="C88" s="25">
        <v>319401</v>
      </c>
      <c r="E88" s="26">
        <v>61196.7</v>
      </c>
      <c r="F88" s="339">
        <v>5195.9210000000003</v>
      </c>
      <c r="G88" s="358"/>
      <c r="H88" s="359">
        <f t="shared" si="5"/>
        <v>5219.2520184911937</v>
      </c>
    </row>
    <row r="89" spans="2:13" x14ac:dyDescent="0.35">
      <c r="B89" s="3" t="s">
        <v>111</v>
      </c>
      <c r="C89" s="25">
        <v>3579826</v>
      </c>
      <c r="E89" s="26">
        <v>24451.4</v>
      </c>
      <c r="F89" s="339">
        <v>144096.81200000001</v>
      </c>
      <c r="G89" s="358"/>
      <c r="H89" s="359">
        <f t="shared" si="5"/>
        <v>146405.7681768733</v>
      </c>
    </row>
    <row r="90" spans="2:13" x14ac:dyDescent="0.35">
      <c r="B90" s="3" t="s">
        <v>113</v>
      </c>
      <c r="C90" s="25">
        <v>95698</v>
      </c>
      <c r="E90" s="26">
        <v>13720.9</v>
      </c>
      <c r="F90" s="339">
        <v>7098.2470000000003</v>
      </c>
      <c r="G90" s="358"/>
      <c r="H90" s="359">
        <f t="shared" si="5"/>
        <v>6974.6153677965731</v>
      </c>
    </row>
    <row r="91" spans="2:13" x14ac:dyDescent="0.35">
      <c r="B91" s="3" t="s">
        <v>123</v>
      </c>
      <c r="C91" s="25">
        <v>501653</v>
      </c>
      <c r="E91" s="26">
        <v>61086.3</v>
      </c>
      <c r="F91" s="339">
        <v>8286.9760000000006</v>
      </c>
      <c r="G91" s="358"/>
      <c r="H91" s="359">
        <f t="shared" si="5"/>
        <v>8212.2014265064336</v>
      </c>
    </row>
    <row r="92" spans="2:13" x14ac:dyDescent="0.35">
      <c r="B92" s="3" t="s">
        <v>405</v>
      </c>
      <c r="C92" s="25">
        <v>23579</v>
      </c>
      <c r="E92" s="26">
        <v>2833.7</v>
      </c>
      <c r="F92" s="339">
        <v>8481.8549999999996</v>
      </c>
      <c r="G92" s="358"/>
      <c r="H92" s="359">
        <f t="shared" si="5"/>
        <v>8320.9231746479873</v>
      </c>
    </row>
    <row r="93" spans="2:13" x14ac:dyDescent="0.35">
      <c r="B93" s="3" t="s">
        <v>300</v>
      </c>
      <c r="C93" s="25">
        <v>88657</v>
      </c>
      <c r="E93" s="26">
        <v>16532.5</v>
      </c>
      <c r="F93" s="339">
        <v>5373.5020000000004</v>
      </c>
      <c r="G93" s="358"/>
      <c r="H93" s="359">
        <f t="shared" si="5"/>
        <v>5362.5888401633147</v>
      </c>
    </row>
    <row r="94" spans="2:13" x14ac:dyDescent="0.35">
      <c r="B94" s="3" t="s">
        <v>130</v>
      </c>
      <c r="C94" s="25">
        <v>339155</v>
      </c>
      <c r="E94" s="26">
        <v>7939.6</v>
      </c>
      <c r="F94" s="339">
        <v>45198.2</v>
      </c>
      <c r="G94" s="358"/>
      <c r="H94" s="359">
        <f t="shared" si="5"/>
        <v>42716.887500629753</v>
      </c>
    </row>
    <row r="95" spans="2:13" x14ac:dyDescent="0.35">
      <c r="B95" s="3" t="s">
        <v>409</v>
      </c>
      <c r="C95" s="25">
        <v>187668</v>
      </c>
      <c r="E95" s="26">
        <v>6086.4</v>
      </c>
      <c r="F95" s="339">
        <v>31299.5</v>
      </c>
      <c r="G95" s="358"/>
      <c r="H95" s="359">
        <f t="shared" si="5"/>
        <v>30833.990536277604</v>
      </c>
    </row>
    <row r="96" spans="2:13" x14ac:dyDescent="0.35">
      <c r="B96" s="239" t="s">
        <v>576</v>
      </c>
      <c r="C96" s="375">
        <f>SUM(C72:C95)</f>
        <v>6180421</v>
      </c>
      <c r="D96" s="368">
        <f>C96/($C$27+$C$38+$C$69+$C$96+$C$114+$C$122+$C$175+$C$181+$C$214+$C$230+$C$253)*100</f>
        <v>5.4524373199997287</v>
      </c>
      <c r="E96" s="369">
        <f>C96/F96*1000</f>
        <v>19337.021924583496</v>
      </c>
      <c r="F96" s="375">
        <f>SUM(F72:F95)</f>
        <v>319615.96900000004</v>
      </c>
      <c r="G96" s="368">
        <f>F96/($F$27+$F$38+$F$69+$F$96+$F$114+$F$122+$F$175+$F$181+$F$214+$F$230+$F$253)*100</f>
        <v>4.3509392274359318</v>
      </c>
      <c r="H96" s="376">
        <f>SUM(H72:H95)</f>
        <v>319101.49981719087</v>
      </c>
    </row>
    <row r="97" spans="2:8" x14ac:dyDescent="0.35">
      <c r="F97" s="343"/>
      <c r="G97" s="371"/>
    </row>
    <row r="98" spans="2:8" x14ac:dyDescent="0.35">
      <c r="B98" s="355" t="s">
        <v>286</v>
      </c>
      <c r="F98" s="372"/>
      <c r="G98" s="373"/>
    </row>
    <row r="99" spans="2:8" x14ac:dyDescent="0.35">
      <c r="B99" s="3" t="s">
        <v>153</v>
      </c>
      <c r="C99" s="25">
        <v>64656</v>
      </c>
      <c r="E99" s="26">
        <v>46586.1</v>
      </c>
      <c r="F99" s="339">
        <v>1377.2370000000001</v>
      </c>
      <c r="G99" s="358"/>
      <c r="H99" s="359">
        <f t="shared" ref="H99:H113" si="6">C99*1000/E99</f>
        <v>1387.8817930670307</v>
      </c>
    </row>
    <row r="100" spans="2:8" x14ac:dyDescent="0.35">
      <c r="B100" s="3" t="s">
        <v>162</v>
      </c>
      <c r="C100" s="25">
        <v>1357025</v>
      </c>
      <c r="E100" s="247">
        <f>C100/F100*1000</f>
        <v>17153.804676650292</v>
      </c>
      <c r="F100" s="339">
        <v>79109.271999999997</v>
      </c>
      <c r="G100" s="358"/>
      <c r="H100" s="359">
        <f t="shared" si="6"/>
        <v>79109.271999999997</v>
      </c>
    </row>
    <row r="101" spans="2:8" x14ac:dyDescent="0.35">
      <c r="B101" s="3" t="s">
        <v>297</v>
      </c>
      <c r="C101" s="25">
        <v>542520</v>
      </c>
      <c r="E101" s="26">
        <v>15394.8</v>
      </c>
      <c r="F101" s="339">
        <v>36423.394999999997</v>
      </c>
      <c r="G101" s="358"/>
      <c r="H101" s="359">
        <f t="shared" si="6"/>
        <v>35240.470808324892</v>
      </c>
    </row>
    <row r="102" spans="2:8" x14ac:dyDescent="0.35">
      <c r="B102" s="3" t="s">
        <v>71</v>
      </c>
      <c r="C102" s="25">
        <v>296931</v>
      </c>
      <c r="E102" s="26">
        <v>35831.300000000003</v>
      </c>
      <c r="F102" s="339">
        <v>8380.4</v>
      </c>
      <c r="G102" s="358"/>
      <c r="H102" s="359">
        <f t="shared" si="6"/>
        <v>8286.9167459734927</v>
      </c>
    </row>
    <row r="103" spans="2:8" x14ac:dyDescent="0.35">
      <c r="B103" s="3" t="s">
        <v>163</v>
      </c>
      <c r="C103" s="25">
        <v>82631</v>
      </c>
      <c r="E103" s="26">
        <v>10902.5</v>
      </c>
      <c r="F103" s="339">
        <v>7594.5469999999996</v>
      </c>
      <c r="G103" s="358"/>
      <c r="H103" s="359">
        <f t="shared" si="6"/>
        <v>7579.0873652831915</v>
      </c>
    </row>
    <row r="104" spans="2:8" x14ac:dyDescent="0.35">
      <c r="B104" s="3" t="s">
        <v>78</v>
      </c>
      <c r="C104" s="25">
        <v>277554</v>
      </c>
      <c r="E104" s="26">
        <v>74645.5</v>
      </c>
      <c r="F104" s="339">
        <v>3892.1149999999998</v>
      </c>
      <c r="G104" s="358"/>
      <c r="H104" s="359">
        <f t="shared" si="6"/>
        <v>3718.2951417031168</v>
      </c>
    </row>
    <row r="105" spans="2:8" x14ac:dyDescent="0.35">
      <c r="B105" s="3" t="s">
        <v>164</v>
      </c>
      <c r="C105" s="25">
        <v>81547</v>
      </c>
      <c r="E105" s="26">
        <v>13936.3</v>
      </c>
      <c r="F105" s="339">
        <v>5850.7430000000004</v>
      </c>
      <c r="G105" s="358"/>
      <c r="H105" s="359">
        <f t="shared" si="6"/>
        <v>5851.4096280935401</v>
      </c>
    </row>
    <row r="106" spans="2:8" x14ac:dyDescent="0.35">
      <c r="B106" s="3" t="s">
        <v>101</v>
      </c>
      <c r="C106" s="25">
        <v>171692</v>
      </c>
      <c r="E106" s="26">
        <v>39971.1</v>
      </c>
      <c r="F106" s="339">
        <v>4490.5410000000002</v>
      </c>
      <c r="G106" s="358"/>
      <c r="H106" s="359">
        <f t="shared" si="6"/>
        <v>4295.4034289774363</v>
      </c>
    </row>
    <row r="107" spans="2:8" x14ac:dyDescent="0.35">
      <c r="B107" s="3" t="s">
        <v>109</v>
      </c>
      <c r="C107" s="25">
        <v>321418</v>
      </c>
      <c r="E107" s="26">
        <v>141542.70000000001</v>
      </c>
      <c r="F107" s="339">
        <v>2235.355</v>
      </c>
      <c r="G107" s="358"/>
      <c r="H107" s="359">
        <f t="shared" si="6"/>
        <v>2270.8200422911245</v>
      </c>
    </row>
    <row r="108" spans="2:8" x14ac:dyDescent="0.35">
      <c r="B108" s="3" t="s">
        <v>112</v>
      </c>
      <c r="C108" s="25">
        <v>1685204</v>
      </c>
      <c r="E108" s="26">
        <v>53538.8</v>
      </c>
      <c r="F108" s="339">
        <v>31540.371999999999</v>
      </c>
      <c r="G108" s="358"/>
      <c r="H108" s="359">
        <f t="shared" si="6"/>
        <v>31476.312506070361</v>
      </c>
    </row>
    <row r="109" spans="2:8" x14ac:dyDescent="0.35">
      <c r="B109" s="3" t="s">
        <v>176</v>
      </c>
      <c r="C109" s="349">
        <v>55800</v>
      </c>
      <c r="D109" s="377" t="s">
        <v>579</v>
      </c>
      <c r="E109" s="247">
        <f>C109/F109*1000</f>
        <v>3015.8228551054394</v>
      </c>
      <c r="F109" s="339">
        <v>18502.413</v>
      </c>
      <c r="G109" s="358"/>
      <c r="H109" s="359">
        <f t="shared" si="6"/>
        <v>18502.413</v>
      </c>
    </row>
    <row r="110" spans="2:8" x14ac:dyDescent="0.35">
      <c r="B110" s="3" t="s">
        <v>128</v>
      </c>
      <c r="C110" s="25">
        <v>1543284</v>
      </c>
      <c r="E110" s="26">
        <v>19609</v>
      </c>
      <c r="F110" s="339">
        <v>78665.83</v>
      </c>
      <c r="G110" s="358"/>
      <c r="H110" s="359">
        <f t="shared" si="6"/>
        <v>78702.840532408591</v>
      </c>
    </row>
    <row r="111" spans="2:8" x14ac:dyDescent="0.35">
      <c r="B111" s="96" t="s">
        <v>131</v>
      </c>
      <c r="C111" s="25">
        <v>643166</v>
      </c>
      <c r="E111" s="26">
        <v>69970.8</v>
      </c>
      <c r="F111" s="339">
        <v>9156.9629999999997</v>
      </c>
      <c r="G111" s="358"/>
      <c r="H111" s="359">
        <f t="shared" si="6"/>
        <v>9191.9200580813704</v>
      </c>
    </row>
    <row r="112" spans="2:8" x14ac:dyDescent="0.35">
      <c r="B112" s="3" t="s">
        <v>395</v>
      </c>
      <c r="C112" s="25">
        <v>22155</v>
      </c>
      <c r="E112" s="26">
        <v>5020.1000000000004</v>
      </c>
      <c r="F112" s="339">
        <v>4422.143</v>
      </c>
      <c r="G112" s="358"/>
      <c r="H112" s="359">
        <f t="shared" si="6"/>
        <v>4413.2587000258955</v>
      </c>
    </row>
    <row r="113" spans="2:8" x14ac:dyDescent="0.35">
      <c r="B113" s="3" t="s">
        <v>179</v>
      </c>
      <c r="C113" s="25">
        <v>96812</v>
      </c>
      <c r="E113" s="26">
        <v>2820.8</v>
      </c>
      <c r="F113" s="339">
        <v>26832.215</v>
      </c>
      <c r="G113" s="358"/>
      <c r="H113" s="359">
        <f t="shared" si="6"/>
        <v>34320.760068065792</v>
      </c>
    </row>
    <row r="114" spans="2:8" x14ac:dyDescent="0.35">
      <c r="B114" s="239" t="s">
        <v>576</v>
      </c>
      <c r="C114" s="375">
        <f>SUM(C99:C113)</f>
        <v>7242395</v>
      </c>
      <c r="D114" s="368">
        <f>C114/($C$27+$C$38+$C$69+$C$96+$C$114+$C$122+$C$175+$C$181+$C$214+$C$230+$C$253)*100</f>
        <v>6.3893227960003758</v>
      </c>
      <c r="E114" s="369">
        <f>C114/F114*1000</f>
        <v>22740.962961189925</v>
      </c>
      <c r="F114" s="375">
        <f>SUM(F99:F113)</f>
        <v>318473.54099999997</v>
      </c>
      <c r="G114" s="368">
        <f>F114/($F$27+$F$38+$F$69+$F$96+$F$114+$F$122+$F$175+$F$181+$F$214+$F$230+$F$253)*100</f>
        <v>4.3353873299031731</v>
      </c>
      <c r="H114" s="376">
        <f>SUM(H99:H113)</f>
        <v>324347.06181836588</v>
      </c>
    </row>
    <row r="115" spans="2:8" x14ac:dyDescent="0.35">
      <c r="F115" s="343"/>
      <c r="G115" s="371"/>
    </row>
    <row r="116" spans="2:8" x14ac:dyDescent="0.35">
      <c r="B116" s="355" t="s">
        <v>287</v>
      </c>
      <c r="F116" s="372"/>
      <c r="G116" s="373"/>
    </row>
    <row r="117" spans="2:8" x14ac:dyDescent="0.35">
      <c r="B117" s="3" t="s">
        <v>20</v>
      </c>
      <c r="C117" s="25">
        <v>582598</v>
      </c>
      <c r="E117" s="26">
        <v>14717.3</v>
      </c>
      <c r="F117" s="339">
        <v>39666.519</v>
      </c>
      <c r="G117" s="358"/>
      <c r="H117" s="359">
        <f>C117*1000/E117</f>
        <v>39585.929484348351</v>
      </c>
    </row>
    <row r="118" spans="2:8" x14ac:dyDescent="0.35">
      <c r="B118" s="3" t="s">
        <v>50</v>
      </c>
      <c r="C118" s="25">
        <v>996638</v>
      </c>
      <c r="E118" s="26">
        <v>10913.4</v>
      </c>
      <c r="F118" s="339">
        <v>91508.084000000003</v>
      </c>
      <c r="G118" s="358"/>
      <c r="H118" s="359">
        <f>C118*1000/E118</f>
        <v>91322.410980995846</v>
      </c>
    </row>
    <row r="119" spans="2:8" x14ac:dyDescent="0.35">
      <c r="B119" s="3" t="s">
        <v>197</v>
      </c>
      <c r="C119" s="25">
        <v>88867</v>
      </c>
      <c r="E119" s="247">
        <f>C119/F119*1000</f>
        <v>14154.316726548865</v>
      </c>
      <c r="F119" s="339">
        <v>6278.4380000000001</v>
      </c>
      <c r="G119" s="358"/>
      <c r="H119" s="359">
        <f>C119*1000/E119</f>
        <v>6278.4380000000001</v>
      </c>
    </row>
    <row r="120" spans="2:8" x14ac:dyDescent="0.35">
      <c r="B120" s="3" t="s">
        <v>90</v>
      </c>
      <c r="C120" s="25">
        <v>273358</v>
      </c>
      <c r="E120" s="26">
        <v>7841.5</v>
      </c>
      <c r="F120" s="339">
        <v>34377.510999999999</v>
      </c>
      <c r="G120" s="358"/>
      <c r="H120" s="359">
        <f>C120*1000/E120</f>
        <v>34860.42211311611</v>
      </c>
    </row>
    <row r="121" spans="2:8" x14ac:dyDescent="0.35">
      <c r="B121" s="3" t="s">
        <v>127</v>
      </c>
      <c r="C121" s="25">
        <v>126598</v>
      </c>
      <c r="E121" s="26">
        <v>11617.5</v>
      </c>
      <c r="F121" s="339">
        <v>11107.8</v>
      </c>
      <c r="G121" s="358"/>
      <c r="H121" s="359">
        <f>C121*1000/E121</f>
        <v>10897.180976974392</v>
      </c>
    </row>
    <row r="122" spans="2:8" x14ac:dyDescent="0.35">
      <c r="B122" s="239" t="s">
        <v>576</v>
      </c>
      <c r="C122" s="375">
        <f>SUM(C117:C121)</f>
        <v>2068059</v>
      </c>
      <c r="D122" s="368">
        <f>C122/($C$27+$C$38+$C$69+$C$96+$C$114+$C$122+$C$175+$C$181+$C$214+$C$230+$C$253)*100</f>
        <v>1.8244650439769909</v>
      </c>
      <c r="E122" s="369">
        <f>C122/F122*1000</f>
        <v>11304.677107837946</v>
      </c>
      <c r="F122" s="375">
        <f>SUM(F117:F121)</f>
        <v>182938.35199999998</v>
      </c>
      <c r="G122" s="368">
        <f>F122/($F$27+$F$38+$F$69+$F$96+$F$114+$F$122+$F$175+$F$181+$F$214+$F$230+$F$253)*100</f>
        <v>2.4903438160791098</v>
      </c>
      <c r="H122" s="376">
        <f>SUM(H117:H121)</f>
        <v>182944.38155543469</v>
      </c>
    </row>
    <row r="123" spans="2:8" x14ac:dyDescent="0.35">
      <c r="F123" s="343"/>
      <c r="G123" s="371"/>
    </row>
    <row r="124" spans="2:8" x14ac:dyDescent="0.35">
      <c r="B124" s="355" t="s">
        <v>288</v>
      </c>
      <c r="F124" s="372"/>
      <c r="G124" s="373"/>
    </row>
    <row r="125" spans="2:8" x14ac:dyDescent="0.35">
      <c r="B125" s="3" t="s">
        <v>22</v>
      </c>
      <c r="C125" s="25">
        <v>184438</v>
      </c>
      <c r="E125" s="26">
        <v>7386.7</v>
      </c>
      <c r="F125" s="339">
        <v>25021.973999999998</v>
      </c>
      <c r="G125" s="358"/>
      <c r="H125" s="359">
        <f t="shared" ref="H125:H174" si="7">C125*1000/E125</f>
        <v>24968.930645619832</v>
      </c>
    </row>
    <row r="126" spans="2:8" x14ac:dyDescent="0.35">
      <c r="B126" s="3" t="s">
        <v>191</v>
      </c>
      <c r="C126" s="25">
        <v>22955</v>
      </c>
      <c r="E126" s="26">
        <v>2056.6999999999998</v>
      </c>
      <c r="F126" s="339">
        <v>10879.829</v>
      </c>
      <c r="G126" s="358"/>
      <c r="H126" s="359">
        <f t="shared" si="7"/>
        <v>11161.083288763553</v>
      </c>
    </row>
    <row r="127" spans="2:8" x14ac:dyDescent="0.35">
      <c r="B127" s="3" t="s">
        <v>33</v>
      </c>
      <c r="C127" s="25">
        <v>35763</v>
      </c>
      <c r="E127" s="26">
        <v>15839.3</v>
      </c>
      <c r="F127" s="339">
        <v>2262.4850000000001</v>
      </c>
      <c r="G127" s="358"/>
      <c r="H127" s="359">
        <f t="shared" si="7"/>
        <v>2257.8649308997242</v>
      </c>
    </row>
    <row r="128" spans="2:8" x14ac:dyDescent="0.35">
      <c r="B128" s="3" t="s">
        <v>37</v>
      </c>
      <c r="C128" s="25">
        <v>30041</v>
      </c>
      <c r="E128" s="26">
        <v>1696</v>
      </c>
      <c r="F128" s="339">
        <v>18105.57</v>
      </c>
      <c r="G128" s="358"/>
      <c r="H128" s="359">
        <f t="shared" si="7"/>
        <v>17712.853773584906</v>
      </c>
    </row>
    <row r="129" spans="2:13" x14ac:dyDescent="0.35">
      <c r="B129" s="3" t="s">
        <v>157</v>
      </c>
      <c r="C129" s="25">
        <v>8228</v>
      </c>
      <c r="E129" s="26">
        <v>727.2</v>
      </c>
      <c r="F129" s="339">
        <v>11178.921</v>
      </c>
      <c r="G129" s="358"/>
      <c r="H129" s="359">
        <f t="shared" si="7"/>
        <v>11314.631463146314</v>
      </c>
    </row>
    <row r="130" spans="2:13" x14ac:dyDescent="0.35">
      <c r="B130" s="3" t="s">
        <v>39</v>
      </c>
      <c r="C130" s="25">
        <v>72896</v>
      </c>
      <c r="E130" s="26">
        <v>3115.3</v>
      </c>
      <c r="F130" s="339">
        <v>23344.179</v>
      </c>
      <c r="G130" s="358"/>
      <c r="H130" s="359">
        <f t="shared" si="7"/>
        <v>23399.351587327063</v>
      </c>
    </row>
    <row r="131" spans="2:13" x14ac:dyDescent="0.35">
      <c r="B131" s="3" t="s">
        <v>371</v>
      </c>
      <c r="C131" s="25">
        <v>3482</v>
      </c>
      <c r="E131" s="26">
        <v>6556.5</v>
      </c>
      <c r="F131" s="339">
        <v>520.50199999999995</v>
      </c>
      <c r="G131" s="358"/>
      <c r="H131" s="359">
        <f t="shared" si="7"/>
        <v>531.07603141920231</v>
      </c>
    </row>
    <row r="132" spans="2:13" x14ac:dyDescent="0.35">
      <c r="B132" s="3" t="s">
        <v>377</v>
      </c>
      <c r="C132" s="25">
        <v>2927</v>
      </c>
      <c r="E132" s="26">
        <v>618.79999999999995</v>
      </c>
      <c r="F132" s="339">
        <v>4900.2740000000003</v>
      </c>
      <c r="G132" s="358"/>
      <c r="H132" s="359">
        <f t="shared" si="7"/>
        <v>4730.1228183581125</v>
      </c>
    </row>
    <row r="133" spans="2:13" x14ac:dyDescent="0.35">
      <c r="B133" s="3" t="s">
        <v>381</v>
      </c>
      <c r="C133" s="25">
        <v>30481</v>
      </c>
      <c r="E133" s="26">
        <v>2175.8000000000002</v>
      </c>
      <c r="F133" s="339">
        <v>14037.472</v>
      </c>
      <c r="G133" s="358"/>
      <c r="H133" s="359">
        <f t="shared" si="7"/>
        <v>14009.100101112233</v>
      </c>
    </row>
    <row r="134" spans="2:13" x14ac:dyDescent="0.35">
      <c r="B134" s="3" t="s">
        <v>385</v>
      </c>
      <c r="C134" s="25">
        <v>1105</v>
      </c>
      <c r="E134" s="26">
        <v>1483.4</v>
      </c>
      <c r="F134" s="339">
        <v>788.47400000000005</v>
      </c>
      <c r="G134" s="358"/>
      <c r="H134" s="359">
        <f t="shared" si="7"/>
        <v>744.91034110826479</v>
      </c>
    </row>
    <row r="135" spans="2:13" x14ac:dyDescent="0.35">
      <c r="B135" s="3" t="s">
        <v>387</v>
      </c>
      <c r="C135" s="25">
        <v>29423</v>
      </c>
      <c r="E135" s="26">
        <v>6381.1</v>
      </c>
      <c r="F135" s="339">
        <v>4620.33</v>
      </c>
      <c r="G135" s="358"/>
      <c r="H135" s="359">
        <f t="shared" si="7"/>
        <v>4610.9604927050195</v>
      </c>
    </row>
    <row r="136" spans="2:13" x14ac:dyDescent="0.35">
      <c r="B136" s="3" t="s">
        <v>390</v>
      </c>
      <c r="C136" s="25">
        <v>60482</v>
      </c>
      <c r="E136" s="26">
        <v>784.4</v>
      </c>
      <c r="F136" s="339">
        <v>77266.813999999998</v>
      </c>
      <c r="G136" s="358"/>
      <c r="H136" s="359">
        <f t="shared" si="7"/>
        <v>77106.068332483424</v>
      </c>
    </row>
    <row r="137" spans="2:13" x14ac:dyDescent="0.35">
      <c r="B137" s="3" t="s">
        <v>160</v>
      </c>
      <c r="C137" s="25">
        <v>79361</v>
      </c>
      <c r="E137" s="26">
        <v>3513.7</v>
      </c>
      <c r="F137" s="339">
        <v>22701.556</v>
      </c>
      <c r="G137" s="358"/>
      <c r="H137" s="359">
        <f t="shared" si="7"/>
        <v>22586.16273443948</v>
      </c>
      <c r="M137" s="374"/>
    </row>
    <row r="138" spans="2:13" x14ac:dyDescent="0.35">
      <c r="B138" s="3" t="s">
        <v>324</v>
      </c>
      <c r="C138" s="25">
        <v>2876</v>
      </c>
      <c r="E138" s="26">
        <v>3491.4</v>
      </c>
      <c r="F138" s="339">
        <v>887.86099999999999</v>
      </c>
      <c r="G138" s="358"/>
      <c r="H138" s="359">
        <f t="shared" si="7"/>
        <v>823.73832846422636</v>
      </c>
    </row>
    <row r="139" spans="2:13" x14ac:dyDescent="0.35">
      <c r="B139" s="3" t="s">
        <v>397</v>
      </c>
      <c r="C139" s="25">
        <v>25386</v>
      </c>
      <c r="E139" s="26">
        <v>40718.800000000003</v>
      </c>
      <c r="F139" s="339">
        <v>845.06</v>
      </c>
      <c r="G139" s="358"/>
      <c r="H139" s="359">
        <f t="shared" si="7"/>
        <v>623.44666345766575</v>
      </c>
    </row>
    <row r="140" spans="2:13" x14ac:dyDescent="0.35">
      <c r="B140" s="3" t="s">
        <v>246</v>
      </c>
      <c r="C140" s="349">
        <v>7938</v>
      </c>
      <c r="E140" s="247">
        <f>C140/F140*1000</f>
        <v>1518.4233646677919</v>
      </c>
      <c r="F140" s="339">
        <v>5227.7910000000002</v>
      </c>
      <c r="G140" s="358"/>
      <c r="H140" s="359">
        <f t="shared" si="7"/>
        <v>5227.7909999999993</v>
      </c>
    </row>
    <row r="141" spans="2:13" x14ac:dyDescent="0.35">
      <c r="B141" s="3" t="s">
        <v>53</v>
      </c>
      <c r="C141" s="25">
        <v>161571</v>
      </c>
      <c r="E141" s="26">
        <v>1628.9</v>
      </c>
      <c r="F141" s="339">
        <v>99390.75</v>
      </c>
      <c r="G141" s="358"/>
      <c r="H141" s="359">
        <f t="shared" si="7"/>
        <v>99190.251089692421</v>
      </c>
    </row>
    <row r="142" spans="2:13" x14ac:dyDescent="0.35">
      <c r="B142" s="3" t="s">
        <v>193</v>
      </c>
      <c r="C142" s="25">
        <v>34523</v>
      </c>
      <c r="E142" s="26">
        <v>20081</v>
      </c>
      <c r="F142" s="339">
        <v>1725.2919999999999</v>
      </c>
      <c r="G142" s="358"/>
      <c r="H142" s="359">
        <f t="shared" si="7"/>
        <v>1719.1872914695484</v>
      </c>
    </row>
    <row r="143" spans="2:13" x14ac:dyDescent="0.35">
      <c r="B143" s="3" t="s">
        <v>194</v>
      </c>
      <c r="C143" s="25">
        <v>3155</v>
      </c>
      <c r="E143" s="26">
        <v>1679.7</v>
      </c>
      <c r="F143" s="339">
        <v>1990.924</v>
      </c>
      <c r="G143" s="358"/>
      <c r="H143" s="359">
        <f t="shared" si="7"/>
        <v>1878.3116032624873</v>
      </c>
    </row>
    <row r="144" spans="2:13" x14ac:dyDescent="0.35">
      <c r="B144" s="3" t="s">
        <v>60</v>
      </c>
      <c r="C144" s="25">
        <v>115137</v>
      </c>
      <c r="E144" s="26">
        <v>4210.5</v>
      </c>
      <c r="F144" s="339">
        <v>27409.893</v>
      </c>
      <c r="G144" s="358"/>
      <c r="H144" s="359">
        <f t="shared" si="7"/>
        <v>27345.208407552545</v>
      </c>
    </row>
    <row r="145" spans="2:8" x14ac:dyDescent="0.35">
      <c r="B145" s="3" t="s">
        <v>326</v>
      </c>
      <c r="C145" s="25">
        <v>2680</v>
      </c>
      <c r="E145" s="26">
        <v>1455.8</v>
      </c>
      <c r="F145" s="339">
        <v>1844.325</v>
      </c>
      <c r="G145" s="358"/>
      <c r="H145" s="359">
        <f t="shared" si="7"/>
        <v>1840.9122132161012</v>
      </c>
    </row>
    <row r="146" spans="2:8" x14ac:dyDescent="0.35">
      <c r="B146" s="3" t="s">
        <v>580</v>
      </c>
      <c r="C146" s="25">
        <v>15213</v>
      </c>
      <c r="E146" s="26">
        <v>1209</v>
      </c>
      <c r="F146" s="339">
        <v>12608.59</v>
      </c>
      <c r="G146" s="358"/>
      <c r="H146" s="359">
        <f t="shared" si="7"/>
        <v>12583.126550868486</v>
      </c>
    </row>
    <row r="147" spans="2:8" x14ac:dyDescent="0.35">
      <c r="B147" s="3" t="s">
        <v>76</v>
      </c>
      <c r="C147" s="25">
        <v>141951</v>
      </c>
      <c r="E147" s="26">
        <v>3088.8</v>
      </c>
      <c r="F147" s="339">
        <v>46050.302000000003</v>
      </c>
      <c r="G147" s="358"/>
      <c r="H147" s="359">
        <f t="shared" si="7"/>
        <v>45956.682206682206</v>
      </c>
    </row>
    <row r="148" spans="2:8" x14ac:dyDescent="0.35">
      <c r="B148" s="3" t="s">
        <v>410</v>
      </c>
      <c r="C148" s="25">
        <v>5585</v>
      </c>
      <c r="E148" s="26">
        <v>2949.5</v>
      </c>
      <c r="F148" s="339">
        <v>2135.0219999999999</v>
      </c>
      <c r="G148" s="358"/>
      <c r="H148" s="359">
        <f t="shared" si="7"/>
        <v>1893.5412781827429</v>
      </c>
    </row>
    <row r="149" spans="2:8" x14ac:dyDescent="0.35">
      <c r="B149" s="3" t="s">
        <v>412</v>
      </c>
      <c r="C149" s="25">
        <v>3766</v>
      </c>
      <c r="E149" s="26">
        <v>835.4</v>
      </c>
      <c r="F149" s="339">
        <v>4503.4380000000001</v>
      </c>
      <c r="G149" s="358"/>
      <c r="H149" s="359">
        <f t="shared" si="7"/>
        <v>4508.0201101268858</v>
      </c>
    </row>
    <row r="150" spans="2:8" x14ac:dyDescent="0.35">
      <c r="B150" s="3" t="s">
        <v>83</v>
      </c>
      <c r="C150" s="25">
        <v>35366</v>
      </c>
      <c r="E150" s="26">
        <v>1465.3</v>
      </c>
      <c r="F150" s="339">
        <v>24235.39</v>
      </c>
      <c r="G150" s="358"/>
      <c r="H150" s="359">
        <f t="shared" si="7"/>
        <v>24135.671876066335</v>
      </c>
    </row>
    <row r="151" spans="2:8" x14ac:dyDescent="0.35">
      <c r="B151" s="3" t="s">
        <v>198</v>
      </c>
      <c r="C151" s="25">
        <v>20359</v>
      </c>
      <c r="E151" s="26">
        <v>1183.5999999999999</v>
      </c>
      <c r="F151" s="339">
        <v>17215.232</v>
      </c>
      <c r="G151" s="358"/>
      <c r="H151" s="359">
        <f t="shared" si="7"/>
        <v>17200.912470429201</v>
      </c>
    </row>
    <row r="152" spans="2:8" x14ac:dyDescent="0.35">
      <c r="B152" s="3" t="s">
        <v>165</v>
      </c>
      <c r="C152" s="25">
        <v>42737</v>
      </c>
      <c r="E152" s="26">
        <v>2028.2</v>
      </c>
      <c r="F152" s="339">
        <v>17599.694</v>
      </c>
      <c r="G152" s="358"/>
      <c r="H152" s="359">
        <f t="shared" si="7"/>
        <v>21071.39335371265</v>
      </c>
    </row>
    <row r="153" spans="2:8" x14ac:dyDescent="0.35">
      <c r="B153" s="3" t="s">
        <v>87</v>
      </c>
      <c r="C153" s="25">
        <v>15425</v>
      </c>
      <c r="E153" s="247">
        <f>C153/F153*1000</f>
        <v>3792.1960170755765</v>
      </c>
      <c r="F153" s="339">
        <v>4067.5639999999999</v>
      </c>
      <c r="G153" s="358"/>
      <c r="H153" s="359">
        <f t="shared" si="7"/>
        <v>4067.5639999999999</v>
      </c>
    </row>
    <row r="154" spans="2:8" x14ac:dyDescent="0.35">
      <c r="B154" s="3" t="s">
        <v>166</v>
      </c>
      <c r="C154" s="25">
        <v>24596</v>
      </c>
      <c r="E154" s="26">
        <v>20085.2</v>
      </c>
      <c r="F154" s="339">
        <v>1262.605</v>
      </c>
      <c r="G154" s="358"/>
      <c r="H154" s="359">
        <f t="shared" si="7"/>
        <v>1224.5832752474457</v>
      </c>
    </row>
    <row r="155" spans="2:8" x14ac:dyDescent="0.35">
      <c r="B155" s="3" t="s">
        <v>168</v>
      </c>
      <c r="C155" s="25">
        <v>33177</v>
      </c>
      <c r="E155" s="26">
        <v>1192.2</v>
      </c>
      <c r="F155" s="339">
        <v>27977.863000000001</v>
      </c>
      <c r="G155" s="358"/>
      <c r="H155" s="359">
        <f t="shared" si="7"/>
        <v>27828.38449924509</v>
      </c>
    </row>
    <row r="156" spans="2:8" x14ac:dyDescent="0.35">
      <c r="B156" s="3" t="s">
        <v>91</v>
      </c>
      <c r="C156" s="25">
        <v>25606</v>
      </c>
      <c r="E156" s="26">
        <v>10411.4</v>
      </c>
      <c r="F156" s="339">
        <v>2458.83</v>
      </c>
      <c r="G156" s="358"/>
      <c r="H156" s="359">
        <f t="shared" si="7"/>
        <v>2459.419482490347</v>
      </c>
    </row>
    <row r="157" spans="2:8" x14ac:dyDescent="0.35">
      <c r="B157" s="3" t="s">
        <v>97</v>
      </c>
      <c r="C157" s="25">
        <v>18975</v>
      </c>
      <c r="E157" s="26">
        <v>955.5</v>
      </c>
      <c r="F157" s="339">
        <v>19899.12</v>
      </c>
      <c r="G157" s="358"/>
      <c r="H157" s="359">
        <f t="shared" si="7"/>
        <v>19858.712715855574</v>
      </c>
    </row>
    <row r="158" spans="2:8" x14ac:dyDescent="0.35">
      <c r="B158" s="3" t="s">
        <v>98</v>
      </c>
      <c r="C158" s="25">
        <v>1091698</v>
      </c>
      <c r="E158" s="26">
        <v>6003.9</v>
      </c>
      <c r="F158" s="339">
        <v>182201.962</v>
      </c>
      <c r="G158" s="358"/>
      <c r="H158" s="359">
        <f t="shared" si="7"/>
        <v>181831.47620713204</v>
      </c>
    </row>
    <row r="159" spans="2:8" x14ac:dyDescent="0.35">
      <c r="B159" s="3" t="s">
        <v>172</v>
      </c>
      <c r="C159" s="25">
        <v>20418</v>
      </c>
      <c r="E159" s="26">
        <v>1762.3</v>
      </c>
      <c r="F159" s="339">
        <v>11609.665999999999</v>
      </c>
      <c r="G159" s="358"/>
      <c r="H159" s="359">
        <f t="shared" si="7"/>
        <v>11585.99557396584</v>
      </c>
    </row>
    <row r="160" spans="2:8" x14ac:dyDescent="0.35">
      <c r="B160" s="3" t="s">
        <v>418</v>
      </c>
      <c r="C160" s="349">
        <v>31.1</v>
      </c>
      <c r="E160" s="247">
        <f>C160/F160*1000</f>
        <v>4023.8064432656229</v>
      </c>
      <c r="F160" s="378">
        <v>7.7290000000000001</v>
      </c>
      <c r="G160" s="371"/>
      <c r="H160" s="379">
        <f t="shared" si="7"/>
        <v>7.7290000000000001</v>
      </c>
    </row>
    <row r="161" spans="2:13" x14ac:dyDescent="0.35">
      <c r="B161" s="3" t="s">
        <v>419</v>
      </c>
      <c r="C161" s="1">
        <v>594</v>
      </c>
      <c r="E161" s="26">
        <v>3218.6</v>
      </c>
      <c r="F161" s="339">
        <v>190.34399999999999</v>
      </c>
      <c r="G161" s="358"/>
      <c r="H161" s="359">
        <f t="shared" si="7"/>
        <v>184.55228981544772</v>
      </c>
    </row>
    <row r="162" spans="2:13" x14ac:dyDescent="0.35">
      <c r="B162" s="3" t="s">
        <v>174</v>
      </c>
      <c r="C162" s="25">
        <v>36776</v>
      </c>
      <c r="E162" s="26">
        <v>2420.8000000000002</v>
      </c>
      <c r="F162" s="339">
        <v>15129.272999999999</v>
      </c>
      <c r="G162" s="358"/>
      <c r="H162" s="359">
        <f t="shared" si="7"/>
        <v>15191.672174487772</v>
      </c>
      <c r="M162" s="374"/>
    </row>
    <row r="163" spans="2:13" x14ac:dyDescent="0.35">
      <c r="B163" s="3" t="s">
        <v>114</v>
      </c>
      <c r="C163" s="25">
        <v>2534</v>
      </c>
      <c r="E163" s="26">
        <v>27329</v>
      </c>
      <c r="F163" s="339">
        <v>92.9</v>
      </c>
      <c r="G163" s="358"/>
      <c r="H163" s="359">
        <f t="shared" si="7"/>
        <v>92.722016905119105</v>
      </c>
    </row>
    <row r="164" spans="2:13" x14ac:dyDescent="0.35">
      <c r="B164" s="3" t="s">
        <v>420</v>
      </c>
      <c r="C164" s="25">
        <v>10264</v>
      </c>
      <c r="E164" s="26">
        <v>1569.3</v>
      </c>
      <c r="F164" s="339">
        <v>6453.1840000000002</v>
      </c>
      <c r="G164" s="358"/>
      <c r="H164" s="359">
        <f t="shared" si="7"/>
        <v>6540.495762441853</v>
      </c>
    </row>
    <row r="165" spans="2:13" x14ac:dyDescent="0.35">
      <c r="B165" s="3" t="s">
        <v>421</v>
      </c>
      <c r="C165" s="349">
        <v>4431</v>
      </c>
      <c r="D165" s="377" t="s">
        <v>581</v>
      </c>
      <c r="E165" s="247">
        <f>C165/F165*1000</f>
        <v>410.7682655140805</v>
      </c>
      <c r="F165" s="339">
        <v>10787.103999999999</v>
      </c>
      <c r="G165" s="358"/>
      <c r="H165" s="359">
        <f t="shared" si="7"/>
        <v>10787.104000000001</v>
      </c>
    </row>
    <row r="166" spans="2:13" x14ac:dyDescent="0.35">
      <c r="B166" s="3" t="s">
        <v>118</v>
      </c>
      <c r="C166" s="25">
        <v>723516</v>
      </c>
      <c r="E166" s="26">
        <v>13208.7</v>
      </c>
      <c r="F166" s="339">
        <v>54956.920374245601</v>
      </c>
      <c r="G166" s="358"/>
      <c r="H166" s="359">
        <f t="shared" si="7"/>
        <v>54775.716005360104</v>
      </c>
    </row>
    <row r="167" spans="2:13" x14ac:dyDescent="0.35">
      <c r="B167" s="3" t="s">
        <v>422</v>
      </c>
      <c r="C167" s="25">
        <v>22829</v>
      </c>
      <c r="E167" s="26">
        <v>1853.8</v>
      </c>
      <c r="F167" s="339">
        <v>12339.812</v>
      </c>
      <c r="G167" s="358"/>
      <c r="H167" s="359">
        <f t="shared" si="7"/>
        <v>12314.704930413205</v>
      </c>
    </row>
    <row r="168" spans="2:13" x14ac:dyDescent="0.35">
      <c r="B168" s="3" t="s">
        <v>121</v>
      </c>
      <c r="C168" s="25">
        <v>167909</v>
      </c>
      <c r="E168" s="26">
        <v>4387.8999999999996</v>
      </c>
      <c r="F168" s="339">
        <v>40234.881999999998</v>
      </c>
      <c r="G168" s="358"/>
      <c r="H168" s="359">
        <f t="shared" si="7"/>
        <v>38266.368878051006</v>
      </c>
    </row>
    <row r="169" spans="2:13" x14ac:dyDescent="0.35">
      <c r="B169" s="3" t="s">
        <v>203</v>
      </c>
      <c r="C169" s="25">
        <v>10845</v>
      </c>
      <c r="E169" s="26">
        <v>8647.7999999999993</v>
      </c>
      <c r="F169" s="339">
        <v>1286.97</v>
      </c>
      <c r="G169" s="358"/>
      <c r="H169" s="359">
        <f t="shared" si="7"/>
        <v>1254.0761812252829</v>
      </c>
    </row>
    <row r="170" spans="2:13" x14ac:dyDescent="0.35">
      <c r="B170" s="3" t="s">
        <v>332</v>
      </c>
      <c r="C170" s="25">
        <v>138461</v>
      </c>
      <c r="E170" s="26">
        <v>2672.5</v>
      </c>
      <c r="F170" s="339">
        <v>53470.42</v>
      </c>
      <c r="G170" s="358"/>
      <c r="H170" s="359">
        <f t="shared" si="7"/>
        <v>51809.541627689432</v>
      </c>
    </row>
    <row r="171" spans="2:13" x14ac:dyDescent="0.35">
      <c r="B171" s="3" t="s">
        <v>126</v>
      </c>
      <c r="C171" s="25">
        <v>10663</v>
      </c>
      <c r="E171" s="26">
        <v>1460.3</v>
      </c>
      <c r="F171" s="339">
        <v>7304.5780000000004</v>
      </c>
      <c r="G171" s="358"/>
      <c r="H171" s="359">
        <f t="shared" si="7"/>
        <v>7301.9242621379171</v>
      </c>
    </row>
    <row r="172" spans="2:13" x14ac:dyDescent="0.35">
      <c r="B172" s="3" t="s">
        <v>129</v>
      </c>
      <c r="C172" s="25">
        <v>71246</v>
      </c>
      <c r="E172" s="26">
        <v>1851</v>
      </c>
      <c r="F172" s="339">
        <v>39032.383000000002</v>
      </c>
      <c r="G172" s="358"/>
      <c r="H172" s="359">
        <f t="shared" si="7"/>
        <v>38490.545650999462</v>
      </c>
    </row>
    <row r="173" spans="2:13" x14ac:dyDescent="0.35">
      <c r="B173" s="3" t="s">
        <v>136</v>
      </c>
      <c r="C173" s="25">
        <v>62458</v>
      </c>
      <c r="E173" s="26">
        <v>3835.5</v>
      </c>
      <c r="F173" s="339">
        <v>16211.767</v>
      </c>
      <c r="G173" s="358"/>
      <c r="H173" s="359">
        <f t="shared" si="7"/>
        <v>16284.187198539956</v>
      </c>
    </row>
    <row r="174" spans="2:13" x14ac:dyDescent="0.35">
      <c r="B174" s="3" t="s">
        <v>137</v>
      </c>
      <c r="C174" s="25">
        <v>27985</v>
      </c>
      <c r="E174" s="26">
        <v>1786.6</v>
      </c>
      <c r="F174" s="339">
        <v>15602.751</v>
      </c>
      <c r="G174" s="358"/>
      <c r="H174" s="359">
        <f t="shared" si="7"/>
        <v>15663.830739952984</v>
      </c>
    </row>
    <row r="175" spans="2:13" x14ac:dyDescent="0.35">
      <c r="B175" s="239" t="s">
        <v>576</v>
      </c>
      <c r="C175" s="375">
        <f>SUM(C125:C174)</f>
        <v>3700262.1</v>
      </c>
      <c r="D175" s="368">
        <f>C175/($C$27+$C$38+$C$69+$C$96+$C$114+$C$122+$C$175+$C$181+$C$214+$C$230+$C$253)*100</f>
        <v>3.2644130825101669</v>
      </c>
      <c r="E175" s="369">
        <f>C175/F175*1000</f>
        <v>3693.3313002064251</v>
      </c>
      <c r="F175" s="375">
        <f>SUM(F125:F174)</f>
        <v>1001876.5713742462</v>
      </c>
      <c r="G175" s="368">
        <f>F175/($F$27+$F$38+$F$69+$F$96+$F$114+$F$122+$F$175+$F$181+$F$214+$F$230+$F$253)*100</f>
        <v>13.638567838396156</v>
      </c>
      <c r="H175" s="376">
        <f>SUM(H125:H174)</f>
        <v>998952.6174561067</v>
      </c>
    </row>
    <row r="176" spans="2:13" x14ac:dyDescent="0.35">
      <c r="F176" s="343"/>
      <c r="G176" s="371"/>
    </row>
    <row r="177" spans="2:8" x14ac:dyDescent="0.35">
      <c r="B177" s="355" t="s">
        <v>289</v>
      </c>
      <c r="F177" s="343"/>
      <c r="G177" s="371"/>
    </row>
    <row r="178" spans="2:8" x14ac:dyDescent="0.35">
      <c r="B178" s="3" t="s">
        <v>40</v>
      </c>
      <c r="C178" s="25">
        <v>1588596</v>
      </c>
      <c r="E178" s="26">
        <v>44310.1</v>
      </c>
      <c r="F178" s="339">
        <v>35851.773999999998</v>
      </c>
      <c r="G178" s="358"/>
      <c r="H178" s="359">
        <f>C178*1000/E178</f>
        <v>35851.780970929882</v>
      </c>
    </row>
    <row r="179" spans="2:8" x14ac:dyDescent="0.35">
      <c r="B179" s="3" t="s">
        <v>195</v>
      </c>
      <c r="C179" s="349">
        <v>2173</v>
      </c>
      <c r="E179" s="247">
        <f>C179/F179*1000</f>
        <v>38724.738924332611</v>
      </c>
      <c r="F179" s="339">
        <v>56.113999999999997</v>
      </c>
      <c r="G179" s="358"/>
      <c r="H179" s="359">
        <f>C179*1000/E179</f>
        <v>56.113999999999997</v>
      </c>
    </row>
    <row r="180" spans="2:8" x14ac:dyDescent="0.35">
      <c r="B180" s="3" t="s">
        <v>511</v>
      </c>
      <c r="C180" s="25">
        <v>17946996</v>
      </c>
      <c r="E180" s="26">
        <v>56115.7</v>
      </c>
      <c r="F180" s="339">
        <v>321418.82</v>
      </c>
      <c r="G180" s="358"/>
      <c r="H180" s="359">
        <f>C180*1000/E180</f>
        <v>319821.29778297339</v>
      </c>
    </row>
    <row r="181" spans="2:8" x14ac:dyDescent="0.35">
      <c r="B181" s="239" t="s">
        <v>576</v>
      </c>
      <c r="C181" s="380">
        <f>SUM(C178:C180)</f>
        <v>19537765</v>
      </c>
      <c r="D181" s="368">
        <f>C181/($C$27+$C$38+$C$69+$C$96+$C$114+$C$122+$C$175+$C$181+$C$214+$C$230+$C$253)*100</f>
        <v>17.236437296971271</v>
      </c>
      <c r="E181" s="369">
        <f>C181/F181*1000</f>
        <v>54677.594936452384</v>
      </c>
      <c r="F181" s="380">
        <f>SUM(F178:F180)</f>
        <v>357326.70799999998</v>
      </c>
      <c r="G181" s="368">
        <f>F181/($F$27+$F$38+$F$69+$F$96+$F$114+$F$122+$F$175+$F$181+$F$214+$F$230+$F$253)*100</f>
        <v>4.8642963482458059</v>
      </c>
      <c r="H181" s="370">
        <f>SUM(H178:H180)</f>
        <v>355729.19275390328</v>
      </c>
    </row>
    <row r="182" spans="2:8" x14ac:dyDescent="0.35">
      <c r="F182" s="343"/>
      <c r="G182" s="371"/>
    </row>
    <row r="183" spans="2:8" ht="26.5" x14ac:dyDescent="0.35">
      <c r="B183" s="355" t="s">
        <v>290</v>
      </c>
      <c r="C183" s="381"/>
      <c r="F183" s="372"/>
      <c r="G183" s="373"/>
    </row>
    <row r="184" spans="2:8" x14ac:dyDescent="0.35">
      <c r="B184" s="3" t="s">
        <v>347</v>
      </c>
      <c r="C184" s="349">
        <v>200.2996</v>
      </c>
      <c r="E184" s="247">
        <f>C184/F184*1000</f>
        <v>13353.306666666667</v>
      </c>
      <c r="F184" s="378">
        <v>15</v>
      </c>
      <c r="G184" s="371"/>
      <c r="H184" s="359">
        <f t="shared" ref="H184:H213" si="8">C184*1000/E184</f>
        <v>15</v>
      </c>
    </row>
    <row r="185" spans="2:8" x14ac:dyDescent="0.35">
      <c r="B185" s="3" t="s">
        <v>352</v>
      </c>
      <c r="C185" s="349">
        <v>2108.8475442829877</v>
      </c>
      <c r="E185" s="26">
        <v>23062.3</v>
      </c>
      <c r="F185" s="339">
        <v>91.817999999999998</v>
      </c>
      <c r="G185" s="358"/>
      <c r="H185" s="359">
        <f t="shared" si="8"/>
        <v>91.441336912753187</v>
      </c>
    </row>
    <row r="186" spans="2:8" x14ac:dyDescent="0.35">
      <c r="B186" s="3" t="s">
        <v>25</v>
      </c>
      <c r="C186" s="349">
        <v>2837.6986000000002</v>
      </c>
      <c r="E186" s="247">
        <f>C186/F186*1000</f>
        <v>27314.716668752229</v>
      </c>
      <c r="F186" s="339">
        <v>103.889</v>
      </c>
      <c r="G186" s="358"/>
      <c r="H186" s="359">
        <f t="shared" si="8"/>
        <v>103.889</v>
      </c>
    </row>
    <row r="187" spans="2:8" x14ac:dyDescent="0.35">
      <c r="B187" s="3" t="s">
        <v>152</v>
      </c>
      <c r="C187" s="349">
        <v>9233.0821719378182</v>
      </c>
      <c r="E187" s="26">
        <v>23001</v>
      </c>
      <c r="F187" s="339">
        <v>388.01900000000001</v>
      </c>
      <c r="G187" s="358"/>
      <c r="H187" s="359">
        <f t="shared" si="8"/>
        <v>401.42090221893909</v>
      </c>
    </row>
    <row r="188" spans="2:8" x14ac:dyDescent="0.35">
      <c r="B188" s="3" t="s">
        <v>28</v>
      </c>
      <c r="C188" s="349">
        <v>4658.529674050792</v>
      </c>
      <c r="E188" s="26">
        <v>16405.8</v>
      </c>
      <c r="F188" s="339">
        <v>284.21499999999997</v>
      </c>
      <c r="G188" s="358"/>
      <c r="H188" s="359">
        <f t="shared" si="8"/>
        <v>283.95626388538153</v>
      </c>
    </row>
    <row r="189" spans="2:8" x14ac:dyDescent="0.35">
      <c r="B189" s="3" t="s">
        <v>368</v>
      </c>
      <c r="C189" s="349">
        <v>3063.6142046366008</v>
      </c>
      <c r="E189" s="26">
        <v>8483.5</v>
      </c>
      <c r="F189" s="339">
        <v>359.28699999999998</v>
      </c>
      <c r="G189" s="358"/>
      <c r="H189" s="359">
        <f t="shared" si="8"/>
        <v>361.12621024772801</v>
      </c>
    </row>
    <row r="190" spans="2:8" x14ac:dyDescent="0.35">
      <c r="B190" s="3" t="s">
        <v>155</v>
      </c>
      <c r="C190" s="349">
        <v>6015.7972</v>
      </c>
      <c r="D190" s="23" t="s">
        <v>574</v>
      </c>
      <c r="E190" s="247">
        <f>C190/F190*1000</f>
        <v>92217.325055568319</v>
      </c>
      <c r="F190" s="339">
        <v>65.234999999999999</v>
      </c>
      <c r="G190" s="358"/>
      <c r="H190" s="359">
        <f t="shared" si="8"/>
        <v>65.235000000000014</v>
      </c>
    </row>
    <row r="191" spans="2:8" x14ac:dyDescent="0.35">
      <c r="B191" s="3" t="s">
        <v>582</v>
      </c>
      <c r="C191" s="349">
        <v>1415.1042</v>
      </c>
      <c r="E191" s="247">
        <f>C191/F191*1000</f>
        <v>46986.891124614005</v>
      </c>
      <c r="F191" s="339">
        <v>30.117000000000001</v>
      </c>
      <c r="G191" s="358"/>
      <c r="H191" s="359">
        <f t="shared" si="8"/>
        <v>30.117000000000001</v>
      </c>
    </row>
    <row r="192" spans="2:8" x14ac:dyDescent="0.35">
      <c r="B192" s="3" t="s">
        <v>382</v>
      </c>
      <c r="C192" s="349">
        <v>2456.8296</v>
      </c>
      <c r="E192" s="247">
        <f>C192/F192*1000</f>
        <v>40969.693331332237</v>
      </c>
      <c r="F192" s="339">
        <v>59.966999999999999</v>
      </c>
      <c r="G192" s="358"/>
      <c r="H192" s="359">
        <f t="shared" si="8"/>
        <v>59.966999999999999</v>
      </c>
    </row>
    <row r="193" spans="2:8" x14ac:dyDescent="0.35">
      <c r="B193" s="3" t="s">
        <v>43</v>
      </c>
      <c r="C193" s="349">
        <v>73931.413182817516</v>
      </c>
      <c r="E193" s="26">
        <v>15594.6</v>
      </c>
      <c r="F193" s="339">
        <v>4807.8500000000004</v>
      </c>
      <c r="G193" s="358"/>
      <c r="H193" s="359">
        <f t="shared" si="8"/>
        <v>4740.8342107407379</v>
      </c>
    </row>
    <row r="194" spans="2:8" x14ac:dyDescent="0.35">
      <c r="B194" s="3" t="s">
        <v>294</v>
      </c>
      <c r="C194" s="349">
        <v>112520.61659999999</v>
      </c>
      <c r="E194" s="247">
        <f>C194/F194*1000</f>
        <v>9879.2751292806515</v>
      </c>
      <c r="F194" s="339">
        <v>11389.562</v>
      </c>
      <c r="G194" s="358"/>
      <c r="H194" s="359">
        <f t="shared" si="8"/>
        <v>11389.562</v>
      </c>
    </row>
    <row r="195" spans="2:8" x14ac:dyDescent="0.35">
      <c r="B195" s="3" t="s">
        <v>161</v>
      </c>
      <c r="C195" s="349">
        <v>819.67982276506871</v>
      </c>
      <c r="E195" s="26">
        <v>10864.5</v>
      </c>
      <c r="F195" s="339">
        <v>72.680000000000007</v>
      </c>
      <c r="G195" s="358"/>
      <c r="H195" s="359">
        <f t="shared" si="8"/>
        <v>75.445701391234635</v>
      </c>
    </row>
    <row r="196" spans="2:8" x14ac:dyDescent="0.35">
      <c r="B196" s="96" t="s">
        <v>393</v>
      </c>
      <c r="C196" s="349">
        <v>149626.59286604528</v>
      </c>
      <c r="E196" s="26">
        <v>14237.1</v>
      </c>
      <c r="F196" s="339">
        <v>10528.391</v>
      </c>
      <c r="G196" s="358"/>
      <c r="H196" s="359">
        <f t="shared" si="8"/>
        <v>10509.625757074493</v>
      </c>
    </row>
    <row r="197" spans="2:8" x14ac:dyDescent="0.35">
      <c r="B197" s="3" t="s">
        <v>51</v>
      </c>
      <c r="C197" s="349">
        <v>52701.274341463657</v>
      </c>
      <c r="E197" s="26">
        <v>8619.6</v>
      </c>
      <c r="F197" s="339">
        <v>6126.5829999999996</v>
      </c>
      <c r="G197" s="358"/>
      <c r="H197" s="359">
        <f t="shared" si="8"/>
        <v>6114.1206484597487</v>
      </c>
    </row>
    <row r="198" spans="2:8" x14ac:dyDescent="0.35">
      <c r="B198" s="3" t="s">
        <v>196</v>
      </c>
      <c r="C198" s="349">
        <v>1385.1939392240643</v>
      </c>
      <c r="E198" s="26">
        <v>13558.5</v>
      </c>
      <c r="F198" s="339">
        <v>106.825</v>
      </c>
      <c r="G198" s="358"/>
      <c r="H198" s="359">
        <f t="shared" si="8"/>
        <v>102.16424672523246</v>
      </c>
    </row>
    <row r="199" spans="2:8" x14ac:dyDescent="0.35">
      <c r="B199" s="3" t="s">
        <v>62</v>
      </c>
      <c r="C199" s="349">
        <v>125950.4370984806</v>
      </c>
      <c r="E199" s="26">
        <v>7722.4</v>
      </c>
      <c r="F199" s="339">
        <v>16342.897000000001</v>
      </c>
      <c r="G199" s="358"/>
      <c r="H199" s="359">
        <f t="shared" si="8"/>
        <v>16309.753068797343</v>
      </c>
    </row>
    <row r="200" spans="2:8" x14ac:dyDescent="0.35">
      <c r="B200" s="3" t="s">
        <v>400</v>
      </c>
      <c r="C200" s="349">
        <v>18874.759924815437</v>
      </c>
      <c r="E200" s="26">
        <v>1757.4</v>
      </c>
      <c r="F200" s="339">
        <v>10711.066999999999</v>
      </c>
      <c r="G200" s="358"/>
      <c r="H200" s="359">
        <f t="shared" si="8"/>
        <v>10740.161559585429</v>
      </c>
    </row>
    <row r="201" spans="2:8" x14ac:dyDescent="0.35">
      <c r="B201" s="3" t="s">
        <v>64</v>
      </c>
      <c r="C201" s="349">
        <v>41057.40405897444</v>
      </c>
      <c r="E201" s="26">
        <v>5095.2</v>
      </c>
      <c r="F201" s="339">
        <v>8075.06</v>
      </c>
      <c r="G201" s="358"/>
      <c r="H201" s="359">
        <f t="shared" si="8"/>
        <v>8058.0554362879648</v>
      </c>
    </row>
    <row r="202" spans="2:8" x14ac:dyDescent="0.35">
      <c r="B202" s="3" t="s">
        <v>73</v>
      </c>
      <c r="C202" s="349">
        <v>24703.884112124993</v>
      </c>
      <c r="E202" s="26">
        <v>9092.2999999999993</v>
      </c>
      <c r="F202" s="339">
        <v>2725.9409999999998</v>
      </c>
      <c r="G202" s="358"/>
      <c r="H202" s="359">
        <f t="shared" si="8"/>
        <v>2717.011549566666</v>
      </c>
    </row>
    <row r="203" spans="2:8" x14ac:dyDescent="0.35">
      <c r="B203" s="3" t="s">
        <v>88</v>
      </c>
      <c r="C203" s="349">
        <v>2194431.3136478271</v>
      </c>
      <c r="E203" s="26">
        <v>17268.5</v>
      </c>
      <c r="F203" s="339">
        <v>127017.224</v>
      </c>
      <c r="G203" s="358"/>
      <c r="H203" s="359">
        <f t="shared" si="8"/>
        <v>127077.12387571747</v>
      </c>
    </row>
    <row r="204" spans="2:8" x14ac:dyDescent="0.35">
      <c r="B204" s="3" t="s">
        <v>406</v>
      </c>
      <c r="C204" s="349">
        <v>44.548499999999997</v>
      </c>
      <c r="E204" s="247">
        <f>C204/F204*1000</f>
        <v>8700.8789062499982</v>
      </c>
      <c r="F204" s="378">
        <v>5.12</v>
      </c>
      <c r="G204" s="371"/>
      <c r="H204" s="359">
        <f t="shared" si="8"/>
        <v>5.120000000000001</v>
      </c>
    </row>
    <row r="205" spans="2:8" x14ac:dyDescent="0.35">
      <c r="B205" s="3" t="s">
        <v>96</v>
      </c>
      <c r="C205" s="349">
        <v>31564.122172311058</v>
      </c>
      <c r="E205" s="26">
        <v>5200.3</v>
      </c>
      <c r="F205" s="339">
        <v>6082.0320000000002</v>
      </c>
      <c r="G205" s="358"/>
      <c r="H205" s="359">
        <f t="shared" si="8"/>
        <v>6069.6733212143636</v>
      </c>
    </row>
    <row r="206" spans="2:8" x14ac:dyDescent="0.35">
      <c r="B206" s="3" t="s">
        <v>104</v>
      </c>
      <c r="C206" s="349">
        <v>87195.707557576301</v>
      </c>
      <c r="E206" s="26">
        <v>22237.200000000001</v>
      </c>
      <c r="F206" s="339">
        <v>3929.1410000000001</v>
      </c>
      <c r="G206" s="358"/>
      <c r="H206" s="359">
        <f t="shared" si="8"/>
        <v>3921.1639755713982</v>
      </c>
    </row>
    <row r="207" spans="2:8" x14ac:dyDescent="0.35">
      <c r="B207" s="3" t="s">
        <v>411</v>
      </c>
      <c r="C207" s="349">
        <v>136737.56599999999</v>
      </c>
      <c r="E207" s="247">
        <f>C207/F207*1000</f>
        <v>39358.204607588203</v>
      </c>
      <c r="F207" s="339">
        <v>3474.1819999999998</v>
      </c>
      <c r="G207" s="358"/>
      <c r="H207" s="359">
        <f t="shared" si="8"/>
        <v>3474.1820000000002</v>
      </c>
    </row>
    <row r="208" spans="2:8" x14ac:dyDescent="0.35">
      <c r="B208" s="3" t="s">
        <v>413</v>
      </c>
      <c r="C208" s="349">
        <v>1354.2551915040431</v>
      </c>
      <c r="E208" s="26">
        <v>25088.2</v>
      </c>
      <c r="F208" s="339">
        <v>55.572000000000003</v>
      </c>
      <c r="G208" s="358"/>
      <c r="H208" s="359">
        <f t="shared" si="8"/>
        <v>53.979767042037416</v>
      </c>
    </row>
    <row r="209" spans="2:8" x14ac:dyDescent="0.35">
      <c r="B209" s="3" t="s">
        <v>414</v>
      </c>
      <c r="C209" s="349">
        <v>2033.2723326535706</v>
      </c>
      <c r="E209" s="26">
        <v>10944.3</v>
      </c>
      <c r="F209" s="339">
        <v>184.999</v>
      </c>
      <c r="G209" s="358"/>
      <c r="H209" s="359">
        <f t="shared" si="8"/>
        <v>185.78368033164028</v>
      </c>
    </row>
    <row r="210" spans="2:8" x14ac:dyDescent="0.35">
      <c r="B210" s="3" t="s">
        <v>415</v>
      </c>
      <c r="C210" s="349">
        <v>1207.1978813890198</v>
      </c>
      <c r="E210" s="26">
        <v>11139.6</v>
      </c>
      <c r="F210" s="339">
        <v>109.462</v>
      </c>
      <c r="G210" s="358"/>
      <c r="H210" s="359">
        <f t="shared" si="8"/>
        <v>108.36994877634922</v>
      </c>
    </row>
    <row r="211" spans="2:8" x14ac:dyDescent="0.35">
      <c r="B211" s="3" t="s">
        <v>177</v>
      </c>
      <c r="C211" s="349">
        <v>44334.128741940949</v>
      </c>
      <c r="E211" s="26">
        <v>33308.5</v>
      </c>
      <c r="F211" s="339">
        <v>1360.088</v>
      </c>
      <c r="G211" s="358"/>
      <c r="H211" s="359">
        <f t="shared" si="8"/>
        <v>1331.0154687824713</v>
      </c>
    </row>
    <row r="212" spans="2:8" x14ac:dyDescent="0.35">
      <c r="B212" s="3" t="s">
        <v>416</v>
      </c>
      <c r="C212" s="349">
        <v>1463.1479999999999</v>
      </c>
      <c r="E212" s="247">
        <f>C212/F212*1000</f>
        <v>42608.928623431086</v>
      </c>
      <c r="F212" s="339">
        <v>34.338999999999999</v>
      </c>
      <c r="G212" s="358"/>
      <c r="H212" s="359">
        <f t="shared" si="8"/>
        <v>34.338999999999999</v>
      </c>
    </row>
    <row r="213" spans="2:8" x14ac:dyDescent="0.35">
      <c r="B213" s="3" t="s">
        <v>417</v>
      </c>
      <c r="C213" s="349">
        <v>3739.0214000000001</v>
      </c>
      <c r="E213" s="247">
        <f>C213/F213*1000</f>
        <v>36100</v>
      </c>
      <c r="F213" s="339">
        <v>103.574</v>
      </c>
      <c r="G213" s="358"/>
      <c r="H213" s="359">
        <f t="shared" si="8"/>
        <v>103.574</v>
      </c>
    </row>
    <row r="214" spans="2:8" x14ac:dyDescent="0.35">
      <c r="B214" s="239" t="s">
        <v>576</v>
      </c>
      <c r="C214" s="367">
        <f>SUM(C184:C213)</f>
        <v>3137665.3401668211</v>
      </c>
      <c r="D214" s="368">
        <f>C214/($C$27+$C$38+$C$69+$C$96+$C$114+$C$122+$C$175+$C$181+$C$214+$C$230+$C$253)*100</f>
        <v>2.7680838568109225</v>
      </c>
      <c r="E214" s="369">
        <f>C214/F214*1000</f>
        <v>14618.260119658242</v>
      </c>
      <c r="F214" s="367">
        <f>SUM(F184:F213)</f>
        <v>214640.136</v>
      </c>
      <c r="G214" s="368">
        <f>F214/($F$27+$F$38+$F$69+$F$96+$F$114+$F$122+$F$175+$F$181+$F$214+$F$230+$F$253)*100</f>
        <v>2.9219009000910821</v>
      </c>
      <c r="H214" s="370">
        <f>SUM(H184:H213)</f>
        <v>214533.21192932938</v>
      </c>
    </row>
    <row r="215" spans="2:8" x14ac:dyDescent="0.35">
      <c r="F215" s="343"/>
      <c r="G215" s="371"/>
    </row>
    <row r="216" spans="2:8" x14ac:dyDescent="0.35">
      <c r="B216" s="355" t="s">
        <v>291</v>
      </c>
      <c r="F216" s="372"/>
      <c r="G216" s="373"/>
    </row>
    <row r="217" spans="2:8" x14ac:dyDescent="0.35">
      <c r="B217" s="3" t="s">
        <v>23</v>
      </c>
      <c r="C217" s="382">
        <v>981560.62360000005</v>
      </c>
      <c r="E217" s="26">
        <v>20364.400000000001</v>
      </c>
      <c r="F217" s="339">
        <v>43416.754999999997</v>
      </c>
      <c r="G217" s="358"/>
      <c r="H217" s="359">
        <f t="shared" ref="H217:H229" si="9">C217*1000/E217</f>
        <v>48199.830272436207</v>
      </c>
    </row>
    <row r="218" spans="2:8" x14ac:dyDescent="0.35">
      <c r="B218" s="3" t="s">
        <v>353</v>
      </c>
      <c r="C218" s="382">
        <v>73795.658654699422</v>
      </c>
      <c r="E218" s="26">
        <v>6953.8</v>
      </c>
      <c r="F218" s="339">
        <v>10724.705</v>
      </c>
      <c r="G218" s="358"/>
      <c r="H218" s="359">
        <f t="shared" si="9"/>
        <v>10612.277985374818</v>
      </c>
    </row>
    <row r="219" spans="2:8" x14ac:dyDescent="0.35">
      <c r="B219" s="3" t="s">
        <v>34</v>
      </c>
      <c r="C219" s="382">
        <v>3192398.002509329</v>
      </c>
      <c r="E219" s="26">
        <v>15390.6</v>
      </c>
      <c r="F219" s="339">
        <v>207847.52799999999</v>
      </c>
      <c r="G219" s="358"/>
      <c r="H219" s="359">
        <f t="shared" si="9"/>
        <v>207425.18176739884</v>
      </c>
    </row>
    <row r="220" spans="2:8" x14ac:dyDescent="0.35">
      <c r="B220" s="3" t="s">
        <v>41</v>
      </c>
      <c r="C220" s="382">
        <v>400534.44232233614</v>
      </c>
      <c r="E220" s="26">
        <v>22370.2</v>
      </c>
      <c r="F220" s="339">
        <v>17948.141</v>
      </c>
      <c r="G220" s="358"/>
      <c r="H220" s="359">
        <f t="shared" si="9"/>
        <v>17904.821696825962</v>
      </c>
    </row>
    <row r="221" spans="2:8" x14ac:dyDescent="0.35">
      <c r="B221" s="3" t="s">
        <v>42</v>
      </c>
      <c r="C221" s="382">
        <v>665594.05312452593</v>
      </c>
      <c r="E221" s="26">
        <v>13829.1</v>
      </c>
      <c r="F221" s="339">
        <v>48228.703999999998</v>
      </c>
      <c r="G221" s="358"/>
      <c r="H221" s="359">
        <f t="shared" si="9"/>
        <v>48129.961684023248</v>
      </c>
    </row>
    <row r="222" spans="2:8" x14ac:dyDescent="0.35">
      <c r="B222" s="3" t="s">
        <v>49</v>
      </c>
      <c r="C222" s="382">
        <v>183854.53895181752</v>
      </c>
      <c r="E222" s="26">
        <v>11474.1</v>
      </c>
      <c r="F222" s="339">
        <v>16144.362999999999</v>
      </c>
      <c r="G222" s="358"/>
      <c r="H222" s="359">
        <f t="shared" si="9"/>
        <v>16023.43878402816</v>
      </c>
    </row>
    <row r="223" spans="2:8" x14ac:dyDescent="0.35">
      <c r="B223" s="270" t="s">
        <v>372</v>
      </c>
      <c r="C223" s="382">
        <v>186.1994</v>
      </c>
      <c r="E223" s="247">
        <f>C223/F223*1000</f>
        <v>63333.12925170068</v>
      </c>
      <c r="F223" s="378">
        <v>2.94</v>
      </c>
      <c r="G223" s="371"/>
      <c r="H223" s="359">
        <f t="shared" si="9"/>
        <v>2.94</v>
      </c>
    </row>
    <row r="224" spans="2:8" x14ac:dyDescent="0.35">
      <c r="B224" s="3" t="s">
        <v>63</v>
      </c>
      <c r="C224" s="349">
        <v>5758.0814180458774</v>
      </c>
      <c r="E224" s="26">
        <v>7521.7</v>
      </c>
      <c r="F224" s="339">
        <v>767.08500000000004</v>
      </c>
      <c r="G224" s="358"/>
      <c r="H224" s="359">
        <f>C224*1000/E224</f>
        <v>765.52925775368305</v>
      </c>
    </row>
    <row r="225" spans="2:8" x14ac:dyDescent="0.35">
      <c r="B225" s="3" t="s">
        <v>105</v>
      </c>
      <c r="C225" s="382">
        <v>60976.954889717752</v>
      </c>
      <c r="E225" s="26">
        <v>9198.5</v>
      </c>
      <c r="F225" s="339">
        <v>6639.1229999999996</v>
      </c>
      <c r="G225" s="358"/>
      <c r="H225" s="359">
        <f t="shared" si="9"/>
        <v>6629.0106962784967</v>
      </c>
    </row>
    <row r="226" spans="2:8" x14ac:dyDescent="0.35">
      <c r="B226" s="3" t="s">
        <v>106</v>
      </c>
      <c r="C226" s="382">
        <v>389146.72447751719</v>
      </c>
      <c r="E226" s="26">
        <v>12529.2</v>
      </c>
      <c r="F226" s="339">
        <v>31376.67</v>
      </c>
      <c r="G226" s="358"/>
      <c r="H226" s="359">
        <f t="shared" si="9"/>
        <v>31059.183705066338</v>
      </c>
    </row>
    <row r="227" spans="2:8" x14ac:dyDescent="0.35">
      <c r="B227" s="3" t="s">
        <v>175</v>
      </c>
      <c r="C227" s="382">
        <v>9214.0388543862136</v>
      </c>
      <c r="E227" s="26">
        <v>16702.7</v>
      </c>
      <c r="F227" s="339">
        <v>542.97500000000002</v>
      </c>
      <c r="G227" s="358"/>
      <c r="H227" s="359">
        <f t="shared" si="9"/>
        <v>551.64966468811713</v>
      </c>
    </row>
    <row r="228" spans="2:8" x14ac:dyDescent="0.35">
      <c r="B228" s="3" t="s">
        <v>133</v>
      </c>
      <c r="C228" s="382">
        <v>72750.983105378546</v>
      </c>
      <c r="E228" s="26">
        <v>21243.8</v>
      </c>
      <c r="F228" s="339">
        <v>3431.5549999999998</v>
      </c>
      <c r="G228" s="358"/>
      <c r="H228" s="359">
        <f t="shared" si="9"/>
        <v>3424.5748456198298</v>
      </c>
    </row>
    <row r="229" spans="2:8" x14ac:dyDescent="0.35">
      <c r="B229" s="3" t="s">
        <v>204</v>
      </c>
      <c r="C229" s="382">
        <v>488900.18199999997</v>
      </c>
      <c r="D229" s="23" t="s">
        <v>574</v>
      </c>
      <c r="E229" s="247">
        <f>C229/F229*1000</f>
        <v>15716.178396463709</v>
      </c>
      <c r="F229" s="339">
        <v>31108.082999999999</v>
      </c>
      <c r="G229" s="358"/>
      <c r="H229" s="359">
        <f t="shared" si="9"/>
        <v>31108.083000000002</v>
      </c>
    </row>
    <row r="230" spans="2:8" x14ac:dyDescent="0.35">
      <c r="B230" s="239" t="s">
        <v>576</v>
      </c>
      <c r="C230" s="383">
        <f>SUM(C217:C229)</f>
        <v>6524670.4833077537</v>
      </c>
      <c r="D230" s="368">
        <f>C230/($C$27+$C$38+$C$69+$C$96+$C$114+$C$122+$C$175+$C$181+$C$214+$C$230+$C$253)*100</f>
        <v>5.7561381083728529</v>
      </c>
      <c r="E230" s="369">
        <f>C230/F230*1000</f>
        <v>15602.59195960236</v>
      </c>
      <c r="F230" s="383">
        <f>SUM(F217:F229)</f>
        <v>418178.62699999998</v>
      </c>
      <c r="G230" s="368">
        <f>F230/($F$27+$F$38+$F$69+$F$96+$F$114+$F$122+$F$175+$F$181+$F$214+$F$230+$F$253)*100</f>
        <v>5.692674862217534</v>
      </c>
      <c r="H230" s="384">
        <f>SUM(H217:H229)</f>
        <v>421836.48335949372</v>
      </c>
    </row>
    <row r="231" spans="2:8" x14ac:dyDescent="0.35">
      <c r="F231" s="343"/>
      <c r="G231" s="371"/>
    </row>
    <row r="232" spans="2:8" ht="26.5" x14ac:dyDescent="0.35">
      <c r="B232" s="355" t="s">
        <v>568</v>
      </c>
      <c r="F232" s="372"/>
      <c r="G232" s="373"/>
      <c r="H232" s="359"/>
    </row>
    <row r="233" spans="2:8" x14ac:dyDescent="0.35">
      <c r="B233" s="3" t="s">
        <v>26</v>
      </c>
      <c r="C233" s="25">
        <v>1082380</v>
      </c>
      <c r="E233" s="26">
        <v>45500.6</v>
      </c>
      <c r="F233" s="339">
        <v>23781.169000000002</v>
      </c>
      <c r="G233" s="358"/>
      <c r="H233" s="359">
        <f t="shared" ref="H233:H252" si="10">C233*1000/E233</f>
        <v>23788.257737260607</v>
      </c>
    </row>
    <row r="234" spans="2:8" x14ac:dyDescent="0.35">
      <c r="B234" s="3" t="s">
        <v>354</v>
      </c>
      <c r="C234" s="349">
        <v>244.1</v>
      </c>
      <c r="E234" s="247">
        <f>C234/F234*1000</f>
        <v>11716.98747179955</v>
      </c>
      <c r="F234" s="378">
        <v>20.832999999999998</v>
      </c>
      <c r="G234" s="371"/>
      <c r="H234" s="359">
        <f t="shared" si="10"/>
        <v>20.832999999999998</v>
      </c>
    </row>
    <row r="235" spans="2:8" x14ac:dyDescent="0.35">
      <c r="B235" s="3" t="s">
        <v>54</v>
      </c>
      <c r="C235" s="25">
        <v>8171</v>
      </c>
      <c r="E235" s="26">
        <v>9323.2000000000007</v>
      </c>
      <c r="F235" s="339">
        <v>892.14499999999998</v>
      </c>
      <c r="G235" s="358"/>
      <c r="H235" s="359">
        <f t="shared" si="10"/>
        <v>876.41582289342705</v>
      </c>
    </row>
    <row r="236" spans="2:8" x14ac:dyDescent="0.35">
      <c r="B236" s="3" t="s">
        <v>57</v>
      </c>
      <c r="C236" s="349">
        <v>7150</v>
      </c>
      <c r="E236" s="247">
        <f>C236/F236*1000</f>
        <v>25286.104313137457</v>
      </c>
      <c r="F236" s="339">
        <v>282.76400000000001</v>
      </c>
      <c r="G236" s="358"/>
      <c r="H236" s="359">
        <f t="shared" si="10"/>
        <v>282.76400000000001</v>
      </c>
    </row>
    <row r="237" spans="2:8" x14ac:dyDescent="0.35">
      <c r="B237" s="3" t="s">
        <v>364</v>
      </c>
      <c r="C237" s="1">
        <v>209</v>
      </c>
      <c r="E237" s="26">
        <v>1994.8</v>
      </c>
      <c r="F237" s="339">
        <v>112.423</v>
      </c>
      <c r="G237" s="358"/>
      <c r="H237" s="359">
        <f t="shared" si="10"/>
        <v>104.77240826147985</v>
      </c>
    </row>
    <row r="238" spans="2:8" x14ac:dyDescent="0.35">
      <c r="B238" s="3" t="s">
        <v>369</v>
      </c>
      <c r="C238" s="1">
        <v>202</v>
      </c>
      <c r="E238" s="26">
        <v>3910.9</v>
      </c>
      <c r="F238" s="339">
        <v>52.993000000000002</v>
      </c>
      <c r="G238" s="358"/>
      <c r="H238" s="359">
        <f t="shared" si="10"/>
        <v>51.650515226674166</v>
      </c>
    </row>
    <row r="239" spans="2:8" x14ac:dyDescent="0.35">
      <c r="B239" s="3" t="s">
        <v>373</v>
      </c>
      <c r="C239" s="1">
        <v>348</v>
      </c>
      <c r="E239" s="26">
        <v>3496.7</v>
      </c>
      <c r="F239" s="339">
        <v>104.46</v>
      </c>
      <c r="G239" s="358"/>
      <c r="H239" s="359">
        <f t="shared" si="10"/>
        <v>99.522406840735556</v>
      </c>
    </row>
    <row r="240" spans="2:8" x14ac:dyDescent="0.35">
      <c r="B240" s="3" t="s">
        <v>379</v>
      </c>
      <c r="C240" s="349">
        <v>682</v>
      </c>
      <c r="E240" s="247">
        <f>C240/F240*1000</f>
        <v>12384.238242237152</v>
      </c>
      <c r="F240" s="339">
        <v>55.07</v>
      </c>
      <c r="G240" s="358"/>
      <c r="H240" s="359">
        <f t="shared" si="10"/>
        <v>55.07</v>
      </c>
    </row>
    <row r="241" spans="2:8" x14ac:dyDescent="0.35">
      <c r="B241" s="3" t="s">
        <v>383</v>
      </c>
      <c r="C241" s="349">
        <v>150.80000000000001</v>
      </c>
      <c r="E241" s="247">
        <f>C241/F241*1000</f>
        <v>14752.494619448251</v>
      </c>
      <c r="F241" s="339">
        <v>10.222</v>
      </c>
      <c r="G241" s="358"/>
      <c r="H241" s="359">
        <f t="shared" si="10"/>
        <v>10.221999999999998</v>
      </c>
    </row>
    <row r="242" spans="2:8" x14ac:dyDescent="0.35">
      <c r="B242" s="3" t="s">
        <v>94</v>
      </c>
      <c r="C242" s="349">
        <v>11100</v>
      </c>
      <c r="E242" s="247">
        <f>C242/F242*1000</f>
        <v>40659.340659340654</v>
      </c>
      <c r="F242" s="339">
        <v>273</v>
      </c>
      <c r="G242" s="358"/>
      <c r="H242" s="359">
        <f t="shared" si="10"/>
        <v>273.00000000000006</v>
      </c>
    </row>
    <row r="243" spans="2:8" x14ac:dyDescent="0.35">
      <c r="B243" s="3" t="s">
        <v>95</v>
      </c>
      <c r="C243" s="25">
        <v>169960</v>
      </c>
      <c r="E243" s="26">
        <v>36982.300000000003</v>
      </c>
      <c r="F243" s="339">
        <v>4595.7</v>
      </c>
      <c r="G243" s="358"/>
      <c r="H243" s="359">
        <f t="shared" si="10"/>
        <v>4595.7120027688916</v>
      </c>
    </row>
    <row r="244" spans="2:8" x14ac:dyDescent="0.35">
      <c r="B244" s="3" t="s">
        <v>391</v>
      </c>
      <c r="C244" s="349">
        <v>10.1</v>
      </c>
      <c r="E244" s="247">
        <f>C244/F244*1000</f>
        <v>6273.2919254658373</v>
      </c>
      <c r="F244" s="378">
        <v>1.61</v>
      </c>
      <c r="G244" s="371"/>
      <c r="H244" s="359">
        <f t="shared" si="10"/>
        <v>1.6100000000000003</v>
      </c>
    </row>
    <row r="245" spans="2:8" x14ac:dyDescent="0.35">
      <c r="B245" s="3" t="s">
        <v>202</v>
      </c>
      <c r="C245" s="1">
        <v>325</v>
      </c>
      <c r="E245" s="26">
        <v>15317.2</v>
      </c>
      <c r="F245" s="339">
        <v>21.291</v>
      </c>
      <c r="G245" s="358"/>
      <c r="H245" s="359">
        <f t="shared" si="10"/>
        <v>21.217977175985165</v>
      </c>
    </row>
    <row r="246" spans="2:8" x14ac:dyDescent="0.35">
      <c r="B246" s="3" t="s">
        <v>173</v>
      </c>
      <c r="C246" s="25">
        <v>1144</v>
      </c>
      <c r="E246" s="26">
        <v>5934.9</v>
      </c>
      <c r="F246" s="339">
        <v>193.22800000000001</v>
      </c>
      <c r="G246" s="358"/>
      <c r="H246" s="359">
        <f t="shared" si="10"/>
        <v>192.75809196448131</v>
      </c>
    </row>
    <row r="247" spans="2:8" x14ac:dyDescent="0.35">
      <c r="B247" s="3" t="s">
        <v>398</v>
      </c>
      <c r="C247" s="25">
        <v>1276</v>
      </c>
      <c r="E247" s="26">
        <v>2200.9</v>
      </c>
      <c r="F247" s="339">
        <v>583.59100000000001</v>
      </c>
      <c r="G247" s="358"/>
      <c r="H247" s="359">
        <f t="shared" si="10"/>
        <v>579.76282429915034</v>
      </c>
    </row>
    <row r="248" spans="2:8" x14ac:dyDescent="0.35">
      <c r="B248" s="3" t="s">
        <v>399</v>
      </c>
      <c r="C248" s="349">
        <v>1.5</v>
      </c>
      <c r="E248" s="247">
        <f>C248/F248*1000</f>
        <v>1200</v>
      </c>
      <c r="F248" s="378">
        <v>1.25</v>
      </c>
      <c r="G248" s="371"/>
      <c r="H248" s="359">
        <f t="shared" si="10"/>
        <v>1.25</v>
      </c>
    </row>
    <row r="249" spans="2:8" x14ac:dyDescent="0.35">
      <c r="B249" s="3" t="s">
        <v>401</v>
      </c>
      <c r="C249" s="1">
        <v>552</v>
      </c>
      <c r="E249" s="26">
        <v>5534.8</v>
      </c>
      <c r="F249" s="339">
        <v>106.17</v>
      </c>
      <c r="G249" s="358"/>
      <c r="H249" s="359">
        <f t="shared" si="10"/>
        <v>99.732600997326003</v>
      </c>
    </row>
    <row r="250" spans="2:8" x14ac:dyDescent="0.35">
      <c r="B250" s="3" t="s">
        <v>403</v>
      </c>
      <c r="C250" s="1">
        <v>37</v>
      </c>
      <c r="E250" s="26">
        <v>3926.2</v>
      </c>
      <c r="F250" s="339">
        <v>9.9160000000000004</v>
      </c>
      <c r="G250" s="358"/>
      <c r="H250" s="359">
        <f t="shared" si="10"/>
        <v>9.4238704090469163</v>
      </c>
    </row>
    <row r="251" spans="2:8" x14ac:dyDescent="0.35">
      <c r="B251" s="3" t="s">
        <v>178</v>
      </c>
      <c r="C251" s="1">
        <v>787</v>
      </c>
      <c r="E251" s="26">
        <v>2987.9</v>
      </c>
      <c r="F251" s="339">
        <v>264.65199999999999</v>
      </c>
      <c r="G251" s="358"/>
      <c r="H251" s="359">
        <f t="shared" si="10"/>
        <v>263.39569597376084</v>
      </c>
    </row>
    <row r="252" spans="2:8" x14ac:dyDescent="0.35">
      <c r="B252" s="3" t="s">
        <v>404</v>
      </c>
      <c r="C252" s="349">
        <v>60</v>
      </c>
      <c r="E252" s="247">
        <f>C252/F252*1000</f>
        <v>4562.3906927229873</v>
      </c>
      <c r="F252" s="378">
        <v>13.151</v>
      </c>
      <c r="G252" s="371"/>
      <c r="H252" s="359">
        <f t="shared" si="10"/>
        <v>13.150999999999998</v>
      </c>
    </row>
    <row r="253" spans="2:8" x14ac:dyDescent="0.35">
      <c r="B253" s="239" t="s">
        <v>576</v>
      </c>
      <c r="C253" s="367">
        <f>SUM(C233:C252)</f>
        <v>1284789.5000000002</v>
      </c>
      <c r="D253" s="368">
        <f>C253/($C$27+$C$38+$C$69+$C$96+$C$114+$C$122+$C$175+$C$181+$C$214+$C$230+$C$253)*100</f>
        <v>1.1334558306212137</v>
      </c>
      <c r="E253" s="369">
        <f>C253/F253*1000</f>
        <v>40948.633458863857</v>
      </c>
      <c r="F253" s="367">
        <f>SUM(F233:F252)</f>
        <v>31375.637999999999</v>
      </c>
      <c r="G253" s="368">
        <f>F253/($F$27+$F$38+$F$69+$F$96+$F$114+$F$122+$F$175+$F$181+$F$214+$F$230+$F$253)*100</f>
        <v>0.42711725132867018</v>
      </c>
      <c r="H253" s="370">
        <f>SUM(H233:H252)</f>
        <v>31340.521954071566</v>
      </c>
    </row>
    <row r="255" spans="2:8" x14ac:dyDescent="0.35">
      <c r="B255" s="3" t="s">
        <v>583</v>
      </c>
    </row>
    <row r="256" spans="2:8" x14ac:dyDescent="0.35">
      <c r="B256" s="3" t="s">
        <v>584</v>
      </c>
    </row>
    <row r="257" spans="2:2" x14ac:dyDescent="0.35">
      <c r="B257" s="3" t="s">
        <v>585</v>
      </c>
    </row>
    <row r="258" spans="2:2" ht="10.5" customHeight="1" x14ac:dyDescent="0.35"/>
    <row r="259" spans="2:2" ht="15.75" customHeight="1" x14ac:dyDescent="0.35">
      <c r="B259" s="3" t="s">
        <v>586</v>
      </c>
    </row>
    <row r="260" spans="2:2" x14ac:dyDescent="0.35">
      <c r="B260" s="3" t="s">
        <v>587</v>
      </c>
    </row>
  </sheetData>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Y92"/>
  <sheetViews>
    <sheetView zoomScaleNormal="100" workbookViewId="0">
      <selection activeCell="E5" sqref="E5:G5"/>
    </sheetView>
  </sheetViews>
  <sheetFormatPr defaultRowHeight="14.5" x14ac:dyDescent="0.35"/>
  <cols>
    <col min="1" max="1" width="2.54296875" customWidth="1"/>
    <col min="2" max="2" width="16" customWidth="1"/>
    <col min="3" max="3" width="7.08984375" customWidth="1"/>
    <col min="4" max="4" width="6.81640625" customWidth="1"/>
    <col min="5" max="7" width="7.08984375" customWidth="1"/>
    <col min="8" max="9" width="11" customWidth="1"/>
    <col min="10" max="10" width="2.453125" style="30" customWidth="1"/>
    <col min="11" max="46" width="6.81640625" customWidth="1"/>
  </cols>
  <sheetData>
    <row r="2" spans="1:51" ht="18.5" x14ac:dyDescent="0.35">
      <c r="A2" s="273"/>
      <c r="B2" s="411" t="s">
        <v>595</v>
      </c>
      <c r="C2" s="275"/>
      <c r="D2" s="275"/>
      <c r="E2" s="276"/>
      <c r="F2" s="277"/>
      <c r="G2" s="276"/>
      <c r="H2" s="278"/>
      <c r="I2" s="278"/>
      <c r="J2" s="279"/>
    </row>
    <row r="3" spans="1:51" ht="30.15" customHeight="1" x14ac:dyDescent="0.35">
      <c r="A3" s="273"/>
      <c r="B3" s="435" t="s">
        <v>544</v>
      </c>
      <c r="C3" s="435"/>
      <c r="D3" s="435"/>
      <c r="E3" s="435"/>
      <c r="F3" s="435"/>
      <c r="G3" s="435"/>
      <c r="H3" s="278"/>
      <c r="I3" s="278"/>
      <c r="J3" s="279"/>
      <c r="K3" s="10"/>
      <c r="L3" s="10"/>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51" ht="15.5" x14ac:dyDescent="0.35">
      <c r="A4" s="280"/>
      <c r="C4" s="275"/>
      <c r="D4" s="275"/>
      <c r="E4" s="276"/>
      <c r="F4" s="277"/>
      <c r="G4" s="276"/>
      <c r="H4" s="278"/>
      <c r="I4" s="278"/>
      <c r="J4" s="279"/>
      <c r="K4" s="274" t="s">
        <v>423</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51" ht="43.25" customHeight="1" x14ac:dyDescent="0.35">
      <c r="A5" s="281"/>
      <c r="B5" s="282"/>
      <c r="C5" s="283" t="s">
        <v>545</v>
      </c>
      <c r="D5" s="284" t="s">
        <v>546</v>
      </c>
      <c r="E5" s="436" t="s">
        <v>612</v>
      </c>
      <c r="F5" s="437"/>
      <c r="G5" s="438"/>
      <c r="H5" s="285" t="s">
        <v>547</v>
      </c>
      <c r="I5" s="285" t="s">
        <v>548</v>
      </c>
      <c r="J5" s="286"/>
      <c r="K5" s="439" t="s">
        <v>283</v>
      </c>
      <c r="L5" s="439"/>
      <c r="M5" s="440"/>
      <c r="N5" s="430" t="s">
        <v>284</v>
      </c>
      <c r="O5" s="430"/>
      <c r="P5" s="431"/>
      <c r="Q5" s="441" t="s">
        <v>555</v>
      </c>
      <c r="R5" s="441"/>
      <c r="S5" s="442"/>
      <c r="T5" s="430" t="s">
        <v>334</v>
      </c>
      <c r="U5" s="430"/>
      <c r="V5" s="431"/>
      <c r="W5" s="430" t="s">
        <v>341</v>
      </c>
      <c r="X5" s="430"/>
      <c r="Y5" s="431"/>
      <c r="Z5" s="433" t="s">
        <v>287</v>
      </c>
      <c r="AA5" s="433"/>
      <c r="AB5" s="434"/>
      <c r="AC5" s="430" t="s">
        <v>288</v>
      </c>
      <c r="AD5" s="430"/>
      <c r="AE5" s="431"/>
      <c r="AF5" s="430" t="s">
        <v>289</v>
      </c>
      <c r="AG5" s="430"/>
      <c r="AH5" s="431"/>
      <c r="AI5" s="430" t="s">
        <v>557</v>
      </c>
      <c r="AJ5" s="430"/>
      <c r="AK5" s="431"/>
      <c r="AL5" s="430" t="s">
        <v>291</v>
      </c>
      <c r="AM5" s="430"/>
      <c r="AN5" s="431"/>
      <c r="AO5" s="430" t="s">
        <v>556</v>
      </c>
      <c r="AP5" s="430"/>
      <c r="AQ5" s="431"/>
      <c r="AR5" s="432" t="s">
        <v>424</v>
      </c>
      <c r="AS5" s="432"/>
      <c r="AT5" s="432"/>
    </row>
    <row r="6" spans="1:51" x14ac:dyDescent="0.35">
      <c r="A6" s="287"/>
      <c r="B6" s="288"/>
      <c r="C6" s="289"/>
      <c r="D6" s="290"/>
      <c r="E6" s="291" t="s">
        <v>305</v>
      </c>
      <c r="F6" s="291" t="s">
        <v>509</v>
      </c>
      <c r="G6" s="292" t="s">
        <v>442</v>
      </c>
      <c r="H6" s="293"/>
      <c r="I6" s="293"/>
      <c r="J6" s="294"/>
      <c r="K6" s="295" t="s">
        <v>305</v>
      </c>
      <c r="L6" s="295" t="s">
        <v>509</v>
      </c>
      <c r="M6" s="296" t="s">
        <v>442</v>
      </c>
      <c r="N6" s="295" t="s">
        <v>305</v>
      </c>
      <c r="O6" s="295" t="s">
        <v>509</v>
      </c>
      <c r="P6" s="296" t="s">
        <v>442</v>
      </c>
      <c r="Q6" s="295" t="s">
        <v>305</v>
      </c>
      <c r="R6" s="295" t="s">
        <v>509</v>
      </c>
      <c r="S6" s="296" t="s">
        <v>442</v>
      </c>
      <c r="T6" s="295" t="s">
        <v>305</v>
      </c>
      <c r="U6" s="295" t="s">
        <v>509</v>
      </c>
      <c r="V6" s="296" t="s">
        <v>442</v>
      </c>
      <c r="W6" s="295" t="s">
        <v>305</v>
      </c>
      <c r="X6" s="295" t="s">
        <v>509</v>
      </c>
      <c r="Y6" s="296" t="s">
        <v>442</v>
      </c>
      <c r="Z6" s="295" t="s">
        <v>305</v>
      </c>
      <c r="AA6" s="295" t="s">
        <v>509</v>
      </c>
      <c r="AB6" s="296" t="s">
        <v>442</v>
      </c>
      <c r="AC6" s="295" t="s">
        <v>305</v>
      </c>
      <c r="AD6" s="295" t="s">
        <v>509</v>
      </c>
      <c r="AE6" s="296" t="s">
        <v>442</v>
      </c>
      <c r="AF6" s="295" t="s">
        <v>305</v>
      </c>
      <c r="AG6" s="295" t="s">
        <v>509</v>
      </c>
      <c r="AH6" s="296" t="s">
        <v>442</v>
      </c>
      <c r="AI6" s="295" t="s">
        <v>305</v>
      </c>
      <c r="AJ6" s="295" t="s">
        <v>509</v>
      </c>
      <c r="AK6" s="296" t="s">
        <v>442</v>
      </c>
      <c r="AL6" s="295" t="s">
        <v>305</v>
      </c>
      <c r="AM6" s="295" t="s">
        <v>509</v>
      </c>
      <c r="AN6" s="296" t="s">
        <v>442</v>
      </c>
      <c r="AO6" s="295" t="s">
        <v>305</v>
      </c>
      <c r="AP6" s="295" t="s">
        <v>509</v>
      </c>
      <c r="AQ6" s="296" t="s">
        <v>442</v>
      </c>
      <c r="AR6" s="295" t="s">
        <v>305</v>
      </c>
      <c r="AS6" s="295" t="s">
        <v>509</v>
      </c>
      <c r="AT6" s="296" t="s">
        <v>442</v>
      </c>
    </row>
    <row r="7" spans="1:51" x14ac:dyDescent="0.35">
      <c r="A7" s="280">
        <v>1</v>
      </c>
      <c r="B7" s="297" t="s">
        <v>353</v>
      </c>
      <c r="C7" s="280">
        <v>4</v>
      </c>
      <c r="D7" s="298">
        <v>30</v>
      </c>
      <c r="E7" s="299">
        <f t="shared" ref="E7:E58" si="0">F7-(F7*D7/100)</f>
        <v>84</v>
      </c>
      <c r="F7" s="276">
        <v>120</v>
      </c>
      <c r="G7" s="300">
        <f t="shared" ref="G7:G58" si="1">F7+(F7*D7/100)</f>
        <v>156</v>
      </c>
      <c r="H7" s="278">
        <v>0.25</v>
      </c>
      <c r="I7" s="278">
        <v>0.75</v>
      </c>
      <c r="J7" s="279"/>
      <c r="K7" s="3"/>
      <c r="L7" s="3"/>
      <c r="M7" s="301"/>
      <c r="N7" s="3"/>
      <c r="O7" s="3"/>
      <c r="P7" s="249"/>
      <c r="Q7" s="3"/>
      <c r="R7" s="3"/>
      <c r="S7" s="249"/>
      <c r="T7" s="3"/>
      <c r="U7" s="3"/>
      <c r="V7" s="249"/>
      <c r="W7" s="3"/>
      <c r="X7" s="3"/>
      <c r="Y7" s="249"/>
      <c r="Z7" s="3"/>
      <c r="AA7" s="3"/>
      <c r="AB7" s="249"/>
      <c r="AC7" s="3"/>
      <c r="AD7" s="3"/>
      <c r="AE7" s="249"/>
      <c r="AF7" s="3"/>
      <c r="AG7" s="3"/>
      <c r="AH7" s="249"/>
      <c r="AI7" s="3"/>
      <c r="AJ7" s="3"/>
      <c r="AK7" s="249"/>
      <c r="AL7" s="302">
        <f>E7</f>
        <v>84</v>
      </c>
      <c r="AM7" s="302">
        <f>F7</f>
        <v>120</v>
      </c>
      <c r="AN7" s="303">
        <f>G7</f>
        <v>156</v>
      </c>
      <c r="AO7" s="3"/>
      <c r="AP7" s="3"/>
      <c r="AQ7" s="249"/>
      <c r="AR7" s="302">
        <f t="shared" ref="AR7:AT16" si="2">K7+N7+Q7+T7+W7+Z7+AC7+AF7+AI7+AL7+AO7</f>
        <v>84</v>
      </c>
      <c r="AS7" s="302">
        <f t="shared" si="2"/>
        <v>120</v>
      </c>
      <c r="AT7" s="302">
        <f t="shared" si="2"/>
        <v>156</v>
      </c>
      <c r="AU7" s="3"/>
      <c r="AV7" s="3"/>
      <c r="AW7" s="3"/>
      <c r="AX7" s="3"/>
      <c r="AY7" s="3"/>
    </row>
    <row r="8" spans="1:51" x14ac:dyDescent="0.35">
      <c r="A8" s="280">
        <v>2</v>
      </c>
      <c r="B8" s="297" t="s">
        <v>407</v>
      </c>
      <c r="C8" s="280">
        <v>4</v>
      </c>
      <c r="D8" s="298">
        <v>30</v>
      </c>
      <c r="E8" s="299">
        <f>F8-(F8*D8/100)</f>
        <v>13.370000000000001</v>
      </c>
      <c r="F8" s="304">
        <v>19.100000000000001</v>
      </c>
      <c r="G8" s="300">
        <f>F8+(F8*D8/100)</f>
        <v>24.830000000000002</v>
      </c>
      <c r="H8" s="278">
        <v>1</v>
      </c>
      <c r="I8" s="278">
        <v>0</v>
      </c>
      <c r="J8" s="279"/>
      <c r="K8" s="3"/>
      <c r="L8" s="3"/>
      <c r="M8" s="249"/>
      <c r="N8" s="3"/>
      <c r="O8" s="3"/>
      <c r="P8" s="249"/>
      <c r="Q8" s="3"/>
      <c r="R8" s="3"/>
      <c r="S8" s="249"/>
      <c r="T8" s="3"/>
      <c r="U8" s="3"/>
      <c r="V8" s="249"/>
      <c r="W8" s="3"/>
      <c r="X8" s="3"/>
      <c r="Y8" s="249"/>
      <c r="Z8" s="3"/>
      <c r="AA8" s="3"/>
      <c r="AB8" s="249"/>
      <c r="AC8" s="302">
        <f>E8</f>
        <v>13.370000000000001</v>
      </c>
      <c r="AD8" s="302">
        <f>F8</f>
        <v>19.100000000000001</v>
      </c>
      <c r="AE8" s="303">
        <f>G8</f>
        <v>24.830000000000002</v>
      </c>
      <c r="AF8" s="3"/>
      <c r="AG8" s="3"/>
      <c r="AH8" s="249"/>
      <c r="AI8" s="3"/>
      <c r="AJ8" s="3"/>
      <c r="AK8" s="249"/>
      <c r="AL8" s="3"/>
      <c r="AM8" s="3"/>
      <c r="AN8" s="249"/>
      <c r="AO8" s="3"/>
      <c r="AP8" s="3"/>
      <c r="AQ8" s="249"/>
      <c r="AR8" s="302">
        <f t="shared" si="2"/>
        <v>13.370000000000001</v>
      </c>
      <c r="AS8" s="302">
        <f t="shared" si="2"/>
        <v>19.100000000000001</v>
      </c>
      <c r="AT8" s="302">
        <f t="shared" si="2"/>
        <v>24.830000000000002</v>
      </c>
      <c r="AU8" s="3"/>
      <c r="AV8" s="3"/>
      <c r="AW8" s="3"/>
      <c r="AX8" s="3"/>
      <c r="AY8" s="3"/>
    </row>
    <row r="9" spans="1:51" x14ac:dyDescent="0.35">
      <c r="A9" s="280">
        <v>3</v>
      </c>
      <c r="B9" s="297" t="s">
        <v>96</v>
      </c>
      <c r="C9" s="280">
        <v>4</v>
      </c>
      <c r="D9" s="298">
        <v>30</v>
      </c>
      <c r="E9" s="299">
        <f t="shared" si="0"/>
        <v>2.4500000000000002</v>
      </c>
      <c r="F9" s="304">
        <v>3.5</v>
      </c>
      <c r="G9" s="300">
        <f t="shared" si="1"/>
        <v>4.55</v>
      </c>
      <c r="H9" s="278">
        <v>0</v>
      </c>
      <c r="I9" s="278">
        <v>1</v>
      </c>
      <c r="J9" s="279"/>
      <c r="K9" s="3"/>
      <c r="L9" s="3"/>
      <c r="M9" s="249"/>
      <c r="N9" s="3"/>
      <c r="O9" s="3"/>
      <c r="P9" s="249"/>
      <c r="Q9" s="3"/>
      <c r="R9" s="3"/>
      <c r="S9" s="249"/>
      <c r="T9" s="3"/>
      <c r="U9" s="3"/>
      <c r="V9" s="249"/>
      <c r="W9" s="3"/>
      <c r="X9" s="3"/>
      <c r="Y9" s="249"/>
      <c r="Z9" s="3"/>
      <c r="AA9" s="3"/>
      <c r="AB9" s="249"/>
      <c r="AC9" s="3"/>
      <c r="AD9" s="3"/>
      <c r="AE9" s="249"/>
      <c r="AF9" s="3"/>
      <c r="AG9" s="3"/>
      <c r="AH9" s="249"/>
      <c r="AI9" s="302">
        <f>E9</f>
        <v>2.4500000000000002</v>
      </c>
      <c r="AJ9" s="302">
        <f>F9</f>
        <v>3.5</v>
      </c>
      <c r="AK9" s="303">
        <f>G9</f>
        <v>4.55</v>
      </c>
      <c r="AL9" s="3"/>
      <c r="AM9" s="3"/>
      <c r="AN9" s="249"/>
      <c r="AO9" s="3"/>
      <c r="AP9" s="3"/>
      <c r="AQ9" s="249"/>
      <c r="AR9" s="302">
        <f t="shared" si="2"/>
        <v>2.4500000000000002</v>
      </c>
      <c r="AS9" s="302">
        <f t="shared" si="2"/>
        <v>3.5</v>
      </c>
      <c r="AT9" s="302">
        <f t="shared" si="2"/>
        <v>4.55</v>
      </c>
      <c r="AU9" s="3"/>
      <c r="AV9" s="3"/>
      <c r="AW9" s="3"/>
      <c r="AX9" s="3"/>
      <c r="AY9" s="3"/>
    </row>
    <row r="10" spans="1:51" x14ac:dyDescent="0.35">
      <c r="A10" s="280">
        <v>4</v>
      </c>
      <c r="B10" s="297" t="s">
        <v>174</v>
      </c>
      <c r="C10" s="280">
        <v>4</v>
      </c>
      <c r="D10" s="298">
        <v>30</v>
      </c>
      <c r="E10" s="299">
        <f>F10-(F10*D10/100)</f>
        <v>2.1</v>
      </c>
      <c r="F10" s="304">
        <v>3</v>
      </c>
      <c r="G10" s="300">
        <f t="shared" si="1"/>
        <v>3.9</v>
      </c>
      <c r="H10" s="278">
        <v>1</v>
      </c>
      <c r="I10" s="278">
        <v>0</v>
      </c>
      <c r="J10" s="279"/>
      <c r="K10" s="3"/>
      <c r="L10" s="3"/>
      <c r="M10" s="249"/>
      <c r="N10" s="3"/>
      <c r="O10" s="3"/>
      <c r="P10" s="249"/>
      <c r="Q10" s="3"/>
      <c r="R10" s="3"/>
      <c r="S10" s="249"/>
      <c r="T10" s="3"/>
      <c r="U10" s="3"/>
      <c r="V10" s="249"/>
      <c r="W10" s="3"/>
      <c r="X10" s="3"/>
      <c r="Y10" s="249"/>
      <c r="Z10" s="3"/>
      <c r="AA10" s="3"/>
      <c r="AB10" s="249"/>
      <c r="AC10" s="302">
        <f>E10</f>
        <v>2.1</v>
      </c>
      <c r="AD10" s="302">
        <f>F10</f>
        <v>3</v>
      </c>
      <c r="AE10" s="303">
        <f>G10</f>
        <v>3.9</v>
      </c>
      <c r="AF10" s="3"/>
      <c r="AG10" s="3"/>
      <c r="AH10" s="249"/>
      <c r="AI10" s="3"/>
      <c r="AJ10" s="3"/>
      <c r="AK10" s="249"/>
      <c r="AL10" s="3"/>
      <c r="AM10" s="3"/>
      <c r="AN10" s="249"/>
      <c r="AO10" s="3"/>
      <c r="AP10" s="3"/>
      <c r="AQ10" s="249"/>
      <c r="AR10" s="302">
        <f t="shared" si="2"/>
        <v>2.1</v>
      </c>
      <c r="AS10" s="302">
        <f t="shared" si="2"/>
        <v>3</v>
      </c>
      <c r="AT10" s="302">
        <f t="shared" si="2"/>
        <v>3.9</v>
      </c>
      <c r="AU10" s="3"/>
      <c r="AV10" s="3"/>
      <c r="AW10" s="3"/>
      <c r="AX10" s="3"/>
      <c r="AY10" s="3"/>
    </row>
    <row r="11" spans="1:51" x14ac:dyDescent="0.35">
      <c r="A11" s="305">
        <v>5</v>
      </c>
      <c r="B11" s="288" t="s">
        <v>175</v>
      </c>
      <c r="C11" s="305">
        <v>4</v>
      </c>
      <c r="D11" s="306">
        <v>30</v>
      </c>
      <c r="E11" s="307">
        <f t="shared" si="0"/>
        <v>44.1</v>
      </c>
      <c r="F11" s="308">
        <v>63</v>
      </c>
      <c r="G11" s="309">
        <f t="shared" si="1"/>
        <v>81.900000000000006</v>
      </c>
      <c r="H11" s="310">
        <v>0.05</v>
      </c>
      <c r="I11" s="310">
        <v>0.95</v>
      </c>
      <c r="J11" s="279"/>
      <c r="K11" s="6"/>
      <c r="L11" s="6"/>
      <c r="M11" s="311"/>
      <c r="N11" s="6"/>
      <c r="O11" s="6"/>
      <c r="P11" s="311"/>
      <c r="Q11" s="6"/>
      <c r="R11" s="6"/>
      <c r="S11" s="311"/>
      <c r="T11" s="6"/>
      <c r="U11" s="6"/>
      <c r="V11" s="311"/>
      <c r="W11" s="6"/>
      <c r="X11" s="6"/>
      <c r="Y11" s="311"/>
      <c r="Z11" s="6"/>
      <c r="AA11" s="6"/>
      <c r="AB11" s="311"/>
      <c r="AC11" s="6"/>
      <c r="AD11" s="6"/>
      <c r="AE11" s="311"/>
      <c r="AF11" s="6"/>
      <c r="AG11" s="6"/>
      <c r="AH11" s="311"/>
      <c r="AI11" s="6"/>
      <c r="AJ11" s="6"/>
      <c r="AK11" s="311"/>
      <c r="AL11" s="312">
        <f t="shared" ref="AL11:AN12" si="3">E11</f>
        <v>44.1</v>
      </c>
      <c r="AM11" s="312">
        <f t="shared" si="3"/>
        <v>63</v>
      </c>
      <c r="AN11" s="313">
        <f t="shared" si="3"/>
        <v>81.900000000000006</v>
      </c>
      <c r="AO11" s="6"/>
      <c r="AP11" s="6"/>
      <c r="AQ11" s="311"/>
      <c r="AR11" s="314">
        <f t="shared" si="2"/>
        <v>44.1</v>
      </c>
      <c r="AS11" s="312">
        <f t="shared" si="2"/>
        <v>63</v>
      </c>
      <c r="AT11" s="312">
        <f t="shared" si="2"/>
        <v>81.900000000000006</v>
      </c>
      <c r="AU11" s="3"/>
      <c r="AV11" s="3"/>
      <c r="AW11" s="3"/>
      <c r="AX11" s="3"/>
      <c r="AY11" s="3"/>
    </row>
    <row r="12" spans="1:51" x14ac:dyDescent="0.35">
      <c r="A12" s="280">
        <v>1</v>
      </c>
      <c r="B12" s="297" t="s">
        <v>34</v>
      </c>
      <c r="C12" s="280">
        <v>3</v>
      </c>
      <c r="D12" s="298">
        <v>50</v>
      </c>
      <c r="E12" s="299">
        <f t="shared" si="0"/>
        <v>22.5</v>
      </c>
      <c r="F12" s="276">
        <v>45</v>
      </c>
      <c r="G12" s="300">
        <f t="shared" si="1"/>
        <v>67.5</v>
      </c>
      <c r="H12" s="278">
        <v>0.5</v>
      </c>
      <c r="I12" s="278">
        <v>0.5</v>
      </c>
      <c r="J12" s="279"/>
      <c r="K12" s="3"/>
      <c r="L12" s="3"/>
      <c r="M12" s="249"/>
      <c r="N12" s="3"/>
      <c r="O12" s="3"/>
      <c r="P12" s="249"/>
      <c r="Q12" s="3"/>
      <c r="R12" s="3"/>
      <c r="S12" s="249"/>
      <c r="T12" s="3"/>
      <c r="U12" s="3"/>
      <c r="V12" s="249"/>
      <c r="W12" s="3"/>
      <c r="X12" s="3"/>
      <c r="Y12" s="249"/>
      <c r="Z12" s="3"/>
      <c r="AA12" s="3"/>
      <c r="AB12" s="249"/>
      <c r="AC12" s="3"/>
      <c r="AD12" s="3"/>
      <c r="AE12" s="249"/>
      <c r="AF12" s="3"/>
      <c r="AG12" s="3"/>
      <c r="AH12" s="249"/>
      <c r="AI12" s="3"/>
      <c r="AJ12" s="3"/>
      <c r="AK12" s="249"/>
      <c r="AL12" s="302">
        <f t="shared" si="3"/>
        <v>22.5</v>
      </c>
      <c r="AM12" s="302">
        <f t="shared" si="3"/>
        <v>45</v>
      </c>
      <c r="AN12" s="303">
        <f t="shared" si="3"/>
        <v>67.5</v>
      </c>
      <c r="AO12" s="3"/>
      <c r="AP12" s="3"/>
      <c r="AQ12" s="249"/>
      <c r="AR12" s="302">
        <f t="shared" si="2"/>
        <v>22.5</v>
      </c>
      <c r="AS12" s="302">
        <f t="shared" si="2"/>
        <v>45</v>
      </c>
      <c r="AT12" s="302">
        <f t="shared" si="2"/>
        <v>67.5</v>
      </c>
      <c r="AU12" s="3"/>
      <c r="AV12" s="3"/>
      <c r="AW12" s="3"/>
      <c r="AX12" s="3"/>
      <c r="AY12" s="3"/>
    </row>
    <row r="13" spans="1:51" x14ac:dyDescent="0.35">
      <c r="A13" s="280">
        <v>2</v>
      </c>
      <c r="B13" s="297" t="s">
        <v>37</v>
      </c>
      <c r="C13" s="280">
        <v>3</v>
      </c>
      <c r="D13" s="298">
        <v>50</v>
      </c>
      <c r="E13" s="299">
        <f t="shared" si="0"/>
        <v>17.55</v>
      </c>
      <c r="F13" s="276">
        <v>35.1</v>
      </c>
      <c r="G13" s="300">
        <f t="shared" si="1"/>
        <v>52.650000000000006</v>
      </c>
      <c r="H13" s="278">
        <v>1</v>
      </c>
      <c r="I13" s="278">
        <v>0</v>
      </c>
      <c r="J13" s="279"/>
      <c r="K13" s="3"/>
      <c r="L13" s="3"/>
      <c r="M13" s="249"/>
      <c r="N13" s="3"/>
      <c r="O13" s="3"/>
      <c r="P13" s="249"/>
      <c r="Q13" s="3"/>
      <c r="R13" s="3"/>
      <c r="S13" s="249"/>
      <c r="T13" s="3"/>
      <c r="U13" s="3"/>
      <c r="V13" s="249"/>
      <c r="W13" s="3"/>
      <c r="X13" s="3"/>
      <c r="Y13" s="249"/>
      <c r="Z13" s="3"/>
      <c r="AA13" s="3"/>
      <c r="AB13" s="249"/>
      <c r="AC13" s="302">
        <f>E13</f>
        <v>17.55</v>
      </c>
      <c r="AD13" s="302">
        <f>F13</f>
        <v>35.1</v>
      </c>
      <c r="AE13" s="303">
        <f>G13</f>
        <v>52.650000000000006</v>
      </c>
      <c r="AF13" s="3"/>
      <c r="AG13" s="3"/>
      <c r="AH13" s="249"/>
      <c r="AI13" s="3"/>
      <c r="AJ13" s="3"/>
      <c r="AK13" s="249"/>
      <c r="AL13" s="3"/>
      <c r="AM13" s="3"/>
      <c r="AN13" s="249"/>
      <c r="AO13" s="3"/>
      <c r="AP13" s="3"/>
      <c r="AQ13" s="249"/>
      <c r="AR13" s="302">
        <f t="shared" si="2"/>
        <v>17.55</v>
      </c>
      <c r="AS13" s="302">
        <f t="shared" si="2"/>
        <v>35.1</v>
      </c>
      <c r="AT13" s="302">
        <f t="shared" si="2"/>
        <v>52.650000000000006</v>
      </c>
      <c r="AU13" s="3"/>
      <c r="AV13" s="3"/>
      <c r="AW13" s="3"/>
      <c r="AX13" s="3"/>
      <c r="AY13" s="3"/>
    </row>
    <row r="14" spans="1:51" x14ac:dyDescent="0.35">
      <c r="A14" s="280">
        <v>3</v>
      </c>
      <c r="B14" s="297" t="s">
        <v>348</v>
      </c>
      <c r="C14" s="280">
        <v>3</v>
      </c>
      <c r="D14" s="298">
        <v>50</v>
      </c>
      <c r="E14" s="299">
        <f t="shared" si="0"/>
        <v>3.75</v>
      </c>
      <c r="F14" s="304">
        <v>7.5</v>
      </c>
      <c r="G14" s="300">
        <f t="shared" si="1"/>
        <v>11.25</v>
      </c>
      <c r="H14" s="278">
        <v>0.5</v>
      </c>
      <c r="I14" s="278">
        <v>0.5</v>
      </c>
      <c r="J14" s="279"/>
      <c r="K14" s="302">
        <f>E14</f>
        <v>3.75</v>
      </c>
      <c r="L14" s="302">
        <f>F14</f>
        <v>7.5</v>
      </c>
      <c r="M14" s="303">
        <f>G14</f>
        <v>11.25</v>
      </c>
      <c r="N14" s="3"/>
      <c r="O14" s="3"/>
      <c r="P14" s="249"/>
      <c r="Q14" s="3"/>
      <c r="R14" s="3"/>
      <c r="S14" s="249"/>
      <c r="T14" s="3"/>
      <c r="U14" s="3"/>
      <c r="V14" s="249"/>
      <c r="W14" s="3"/>
      <c r="X14" s="3"/>
      <c r="Y14" s="249"/>
      <c r="Z14" s="3"/>
      <c r="AA14" s="3"/>
      <c r="AB14" s="249"/>
      <c r="AC14" s="3"/>
      <c r="AD14" s="3"/>
      <c r="AE14" s="249"/>
      <c r="AF14" s="3"/>
      <c r="AG14" s="3"/>
      <c r="AH14" s="249"/>
      <c r="AI14" s="3"/>
      <c r="AJ14" s="3"/>
      <c r="AK14" s="249"/>
      <c r="AL14" s="3"/>
      <c r="AM14" s="3"/>
      <c r="AN14" s="249"/>
      <c r="AO14" s="3"/>
      <c r="AP14" s="3"/>
      <c r="AQ14" s="249"/>
      <c r="AR14" s="302">
        <f t="shared" si="2"/>
        <v>3.75</v>
      </c>
      <c r="AS14" s="302">
        <f t="shared" si="2"/>
        <v>7.5</v>
      </c>
      <c r="AT14" s="302">
        <f t="shared" si="2"/>
        <v>11.25</v>
      </c>
      <c r="AU14" s="3"/>
      <c r="AV14" s="3"/>
      <c r="AW14" s="3"/>
      <c r="AX14" s="3"/>
      <c r="AY14" s="3"/>
    </row>
    <row r="15" spans="1:51" x14ac:dyDescent="0.35">
      <c r="A15" s="280">
        <v>4</v>
      </c>
      <c r="B15" s="297" t="s">
        <v>42</v>
      </c>
      <c r="C15" s="280">
        <v>3</v>
      </c>
      <c r="D15" s="298">
        <v>50</v>
      </c>
      <c r="E15" s="299">
        <f t="shared" si="0"/>
        <v>90</v>
      </c>
      <c r="F15" s="304">
        <v>180</v>
      </c>
      <c r="G15" s="300">
        <f t="shared" si="1"/>
        <v>270</v>
      </c>
      <c r="H15" s="278">
        <v>0.16666666666666666</v>
      </c>
      <c r="I15" s="278">
        <v>0.83333333333333337</v>
      </c>
      <c r="J15" s="279"/>
      <c r="K15" s="3"/>
      <c r="L15" s="3"/>
      <c r="M15" s="249"/>
      <c r="N15" s="3"/>
      <c r="O15" s="3"/>
      <c r="P15" s="249"/>
      <c r="Q15" s="3"/>
      <c r="R15" s="3"/>
      <c r="S15" s="249"/>
      <c r="T15" s="3"/>
      <c r="U15" s="3"/>
      <c r="V15" s="249"/>
      <c r="W15" s="3"/>
      <c r="X15" s="3"/>
      <c r="Y15" s="249"/>
      <c r="Z15" s="3"/>
      <c r="AA15" s="3"/>
      <c r="AB15" s="249"/>
      <c r="AC15" s="3"/>
      <c r="AD15" s="3"/>
      <c r="AE15" s="249"/>
      <c r="AF15" s="3"/>
      <c r="AG15" s="3"/>
      <c r="AH15" s="249"/>
      <c r="AI15" s="3"/>
      <c r="AJ15" s="3"/>
      <c r="AK15" s="249"/>
      <c r="AL15" s="302">
        <f t="shared" ref="AL15:AN17" si="4">E15</f>
        <v>90</v>
      </c>
      <c r="AM15" s="302">
        <f t="shared" si="4"/>
        <v>180</v>
      </c>
      <c r="AN15" s="303">
        <f t="shared" si="4"/>
        <v>270</v>
      </c>
      <c r="AO15" s="3"/>
      <c r="AP15" s="3"/>
      <c r="AQ15" s="249"/>
      <c r="AR15" s="302">
        <f t="shared" si="2"/>
        <v>90</v>
      </c>
      <c r="AS15" s="302">
        <f t="shared" si="2"/>
        <v>180</v>
      </c>
      <c r="AT15" s="302">
        <f t="shared" si="2"/>
        <v>270</v>
      </c>
      <c r="AU15" s="3"/>
      <c r="AV15" s="3"/>
      <c r="AW15" s="3"/>
      <c r="AX15" s="3"/>
      <c r="AY15" s="3"/>
    </row>
    <row r="16" spans="1:51" x14ac:dyDescent="0.35">
      <c r="A16" s="280">
        <v>5</v>
      </c>
      <c r="B16" s="297" t="s">
        <v>49</v>
      </c>
      <c r="C16" s="280">
        <v>3</v>
      </c>
      <c r="D16" s="298">
        <v>50</v>
      </c>
      <c r="E16" s="299">
        <f t="shared" si="0"/>
        <v>42.5</v>
      </c>
      <c r="F16" s="276">
        <v>85</v>
      </c>
      <c r="G16" s="300">
        <f t="shared" si="1"/>
        <v>127.5</v>
      </c>
      <c r="H16" s="278">
        <v>0.2</v>
      </c>
      <c r="I16" s="278">
        <v>0.8</v>
      </c>
      <c r="J16" s="279"/>
      <c r="K16" s="3"/>
      <c r="L16" s="3"/>
      <c r="M16" s="249"/>
      <c r="N16" s="3"/>
      <c r="O16" s="3"/>
      <c r="P16" s="249"/>
      <c r="Q16" s="3"/>
      <c r="R16" s="3"/>
      <c r="S16" s="249"/>
      <c r="T16" s="3"/>
      <c r="U16" s="3"/>
      <c r="V16" s="249"/>
      <c r="W16" s="3"/>
      <c r="X16" s="3"/>
      <c r="Y16" s="249"/>
      <c r="Z16" s="3"/>
      <c r="AA16" s="3"/>
      <c r="AB16" s="249"/>
      <c r="AC16" s="3"/>
      <c r="AD16" s="3"/>
      <c r="AE16" s="249"/>
      <c r="AF16" s="3"/>
      <c r="AG16" s="3"/>
      <c r="AH16" s="249"/>
      <c r="AI16" s="3"/>
      <c r="AJ16" s="3"/>
      <c r="AK16" s="249"/>
      <c r="AL16" s="302">
        <f t="shared" si="4"/>
        <v>42.5</v>
      </c>
      <c r="AM16" s="302">
        <f t="shared" si="4"/>
        <v>85</v>
      </c>
      <c r="AN16" s="303">
        <f t="shared" si="4"/>
        <v>127.5</v>
      </c>
      <c r="AO16" s="3"/>
      <c r="AP16" s="3"/>
      <c r="AQ16" s="249"/>
      <c r="AR16" s="302">
        <f t="shared" si="2"/>
        <v>42.5</v>
      </c>
      <c r="AS16" s="302">
        <f t="shared" si="2"/>
        <v>85</v>
      </c>
      <c r="AT16" s="302">
        <f t="shared" si="2"/>
        <v>127.5</v>
      </c>
      <c r="AU16" s="3"/>
      <c r="AV16" s="3"/>
      <c r="AW16" s="3"/>
      <c r="AX16" s="3"/>
      <c r="AY16" s="3"/>
    </row>
    <row r="17" spans="1:51" x14ac:dyDescent="0.35">
      <c r="A17" s="280">
        <v>6</v>
      </c>
      <c r="B17" s="297" t="s">
        <v>425</v>
      </c>
      <c r="C17" s="280">
        <v>3</v>
      </c>
      <c r="D17" s="298">
        <v>50</v>
      </c>
      <c r="E17" s="299">
        <f t="shared" si="0"/>
        <v>3.75</v>
      </c>
      <c r="F17" s="304">
        <v>7.5</v>
      </c>
      <c r="G17" s="300">
        <f t="shared" si="1"/>
        <v>11.25</v>
      </c>
      <c r="H17" s="278">
        <v>1</v>
      </c>
      <c r="I17" s="278">
        <v>0</v>
      </c>
      <c r="J17" s="279"/>
      <c r="K17" s="3"/>
      <c r="L17" s="3"/>
      <c r="M17" s="249"/>
      <c r="N17" s="3"/>
      <c r="O17" s="3"/>
      <c r="P17" s="249"/>
      <c r="Q17" s="3"/>
      <c r="R17" s="3"/>
      <c r="S17" s="249"/>
      <c r="T17" s="3"/>
      <c r="U17" s="3"/>
      <c r="V17" s="249"/>
      <c r="W17" s="3"/>
      <c r="X17" s="3"/>
      <c r="Y17" s="249"/>
      <c r="Z17" s="3"/>
      <c r="AA17" s="3"/>
      <c r="AB17" s="249"/>
      <c r="AE17" s="248"/>
      <c r="AF17" s="3"/>
      <c r="AG17" s="3"/>
      <c r="AH17" s="249"/>
      <c r="AI17" s="3"/>
      <c r="AJ17" s="3"/>
      <c r="AK17" s="249"/>
      <c r="AL17" s="302">
        <f t="shared" si="4"/>
        <v>3.75</v>
      </c>
      <c r="AM17" s="302">
        <f t="shared" si="4"/>
        <v>7.5</v>
      </c>
      <c r="AN17" s="303">
        <f t="shared" si="4"/>
        <v>11.25</v>
      </c>
      <c r="AO17" s="3"/>
      <c r="AP17" s="3"/>
      <c r="AQ17" s="249"/>
      <c r="AR17" s="302">
        <f>K17+N17+Q17+T17+W17+Z17+AC17+AF17+AI17+AL17+AO17</f>
        <v>3.75</v>
      </c>
      <c r="AS17" s="302">
        <f>L17+O17+R17+U17+X17+AA17+AD17+AG17+AJ17+AM17+AP17</f>
        <v>7.5</v>
      </c>
      <c r="AT17" s="302">
        <f>M17+P17+S17+V17+Y17+AB17+AE17+AH17+AK17+AN17+AQ17</f>
        <v>11.25</v>
      </c>
      <c r="AU17" s="3"/>
      <c r="AV17" s="3"/>
      <c r="AW17" s="3"/>
      <c r="AX17" s="3"/>
      <c r="AY17" s="3"/>
    </row>
    <row r="18" spans="1:51" x14ac:dyDescent="0.35">
      <c r="A18" s="280">
        <v>7</v>
      </c>
      <c r="B18" s="297" t="s">
        <v>60</v>
      </c>
      <c r="C18" s="280">
        <v>3</v>
      </c>
      <c r="D18" s="298">
        <v>50</v>
      </c>
      <c r="E18" s="299">
        <f t="shared" si="0"/>
        <v>35</v>
      </c>
      <c r="F18" s="276">
        <v>70</v>
      </c>
      <c r="G18" s="300">
        <f t="shared" si="1"/>
        <v>105</v>
      </c>
      <c r="H18" s="278">
        <v>1</v>
      </c>
      <c r="I18" s="278">
        <v>0</v>
      </c>
      <c r="J18" s="279"/>
      <c r="K18" s="3"/>
      <c r="L18" s="3"/>
      <c r="M18" s="249"/>
      <c r="N18" s="3"/>
      <c r="O18" s="3"/>
      <c r="P18" s="249"/>
      <c r="Q18" s="3"/>
      <c r="R18" s="3"/>
      <c r="S18" s="249"/>
      <c r="T18" s="3"/>
      <c r="U18" s="3"/>
      <c r="V18" s="249"/>
      <c r="W18" s="3"/>
      <c r="X18" s="3"/>
      <c r="Y18" s="249"/>
      <c r="Z18" s="3"/>
      <c r="AA18" s="3"/>
      <c r="AB18" s="249"/>
      <c r="AC18" s="302">
        <f>E18</f>
        <v>35</v>
      </c>
      <c r="AD18" s="302">
        <f>F18</f>
        <v>70</v>
      </c>
      <c r="AE18" s="303">
        <f>G18</f>
        <v>105</v>
      </c>
      <c r="AF18" s="3"/>
      <c r="AG18" s="3"/>
      <c r="AH18" s="249"/>
      <c r="AI18" s="3"/>
      <c r="AJ18" s="3"/>
      <c r="AK18" s="249"/>
      <c r="AL18" s="3"/>
      <c r="AM18" s="3"/>
      <c r="AN18" s="249"/>
      <c r="AO18" s="3"/>
      <c r="AP18" s="3"/>
      <c r="AQ18" s="249"/>
      <c r="AR18" s="302">
        <f t="shared" ref="AR18:AT81" si="5">K18+N18+Q18+T18+W18+Z18+AC18+AF18+AI18+AL18+AO18</f>
        <v>35</v>
      </c>
      <c r="AS18" s="302">
        <f t="shared" si="5"/>
        <v>70</v>
      </c>
      <c r="AT18" s="302">
        <f t="shared" si="5"/>
        <v>105</v>
      </c>
      <c r="AU18" s="3"/>
      <c r="AV18" s="3"/>
      <c r="AW18" s="3"/>
      <c r="AX18" s="3"/>
      <c r="AY18" s="3"/>
    </row>
    <row r="19" spans="1:51" x14ac:dyDescent="0.35">
      <c r="A19" s="280">
        <v>8</v>
      </c>
      <c r="B19" s="297" t="s">
        <v>63</v>
      </c>
      <c r="C19" s="280">
        <v>3</v>
      </c>
      <c r="D19" s="298">
        <v>50</v>
      </c>
      <c r="E19" s="299">
        <f t="shared" si="0"/>
        <v>7.5</v>
      </c>
      <c r="F19" s="276">
        <v>15</v>
      </c>
      <c r="G19" s="300">
        <f t="shared" si="1"/>
        <v>22.5</v>
      </c>
      <c r="H19" s="278">
        <v>1</v>
      </c>
      <c r="I19" s="278">
        <v>0</v>
      </c>
      <c r="J19" s="279"/>
      <c r="K19" s="3"/>
      <c r="L19" s="3"/>
      <c r="M19" s="249"/>
      <c r="N19" s="3"/>
      <c r="O19" s="3"/>
      <c r="P19" s="249"/>
      <c r="Q19" s="3"/>
      <c r="R19" s="3"/>
      <c r="S19" s="249"/>
      <c r="T19" s="3"/>
      <c r="U19" s="3"/>
      <c r="V19" s="249"/>
      <c r="W19" s="3"/>
      <c r="X19" s="3"/>
      <c r="Y19" s="249"/>
      <c r="Z19" s="3"/>
      <c r="AA19" s="3"/>
      <c r="AB19" s="249"/>
      <c r="AC19" s="3"/>
      <c r="AD19" s="3"/>
      <c r="AE19" s="249"/>
      <c r="AF19" s="3"/>
      <c r="AG19" s="3"/>
      <c r="AH19" s="249"/>
      <c r="AI19" s="3"/>
      <c r="AJ19" s="3"/>
      <c r="AK19" s="249"/>
      <c r="AL19" s="302">
        <f>E19</f>
        <v>7.5</v>
      </c>
      <c r="AM19" s="302">
        <f>F19</f>
        <v>15</v>
      </c>
      <c r="AN19" s="303">
        <f>G19</f>
        <v>22.5</v>
      </c>
      <c r="AO19" s="3"/>
      <c r="AP19" s="3"/>
      <c r="AQ19" s="249"/>
      <c r="AR19" s="302">
        <f t="shared" si="5"/>
        <v>7.5</v>
      </c>
      <c r="AS19" s="302">
        <f t="shared" si="5"/>
        <v>15</v>
      </c>
      <c r="AT19" s="302">
        <f t="shared" si="5"/>
        <v>22.5</v>
      </c>
      <c r="AU19" s="3"/>
      <c r="AV19" s="3"/>
      <c r="AW19" s="3"/>
      <c r="AX19" s="3"/>
      <c r="AY19" s="3"/>
    </row>
    <row r="20" spans="1:51" x14ac:dyDescent="0.35">
      <c r="A20" s="280">
        <v>9</v>
      </c>
      <c r="B20" s="315" t="s">
        <v>68</v>
      </c>
      <c r="C20" s="280">
        <v>3</v>
      </c>
      <c r="D20" s="298">
        <v>50</v>
      </c>
      <c r="E20" s="299">
        <v>0.3</v>
      </c>
      <c r="F20" s="316">
        <v>4</v>
      </c>
      <c r="G20" s="300">
        <v>8</v>
      </c>
      <c r="H20" s="278">
        <v>1</v>
      </c>
      <c r="I20" s="278">
        <v>0</v>
      </c>
      <c r="J20" s="279"/>
      <c r="K20" s="3"/>
      <c r="L20" s="3"/>
      <c r="M20" s="249"/>
      <c r="N20" s="302">
        <f>E20</f>
        <v>0.3</v>
      </c>
      <c r="O20" s="302">
        <f>F20</f>
        <v>4</v>
      </c>
      <c r="P20" s="303">
        <f>G20</f>
        <v>8</v>
      </c>
      <c r="Q20" s="3"/>
      <c r="R20" s="3"/>
      <c r="S20" s="249"/>
      <c r="T20" s="3"/>
      <c r="U20" s="3"/>
      <c r="V20" s="249"/>
      <c r="W20" s="3"/>
      <c r="X20" s="3"/>
      <c r="Y20" s="249"/>
      <c r="Z20" s="3"/>
      <c r="AA20" s="3"/>
      <c r="AB20" s="249"/>
      <c r="AC20" s="3"/>
      <c r="AD20" s="3"/>
      <c r="AE20" s="249"/>
      <c r="AF20" s="3"/>
      <c r="AG20" s="3"/>
      <c r="AH20" s="249"/>
      <c r="AI20" s="3"/>
      <c r="AJ20" s="3"/>
      <c r="AK20" s="249"/>
      <c r="AL20" s="3"/>
      <c r="AM20" s="3"/>
      <c r="AN20" s="249"/>
      <c r="AO20" s="3"/>
      <c r="AP20" s="3"/>
      <c r="AQ20" s="249"/>
      <c r="AR20" s="302">
        <f t="shared" si="5"/>
        <v>0.3</v>
      </c>
      <c r="AS20" s="302">
        <f t="shared" si="5"/>
        <v>4</v>
      </c>
      <c r="AT20" s="302">
        <f t="shared" si="5"/>
        <v>8</v>
      </c>
      <c r="AU20" s="3"/>
      <c r="AV20" s="3"/>
      <c r="AW20" s="3"/>
      <c r="AX20" s="3"/>
      <c r="AY20" s="3"/>
    </row>
    <row r="21" spans="1:51" x14ac:dyDescent="0.35">
      <c r="A21" s="280">
        <v>10</v>
      </c>
      <c r="B21" s="317" t="s">
        <v>69</v>
      </c>
      <c r="C21" s="280">
        <v>3</v>
      </c>
      <c r="D21" s="298">
        <v>50</v>
      </c>
      <c r="E21" s="299">
        <f>F21-(F21*D21/100)</f>
        <v>210</v>
      </c>
      <c r="F21" s="299">
        <v>420</v>
      </c>
      <c r="G21" s="300">
        <f t="shared" si="1"/>
        <v>630</v>
      </c>
      <c r="H21" s="278">
        <v>0.16666666666666666</v>
      </c>
      <c r="I21" s="278">
        <v>0.83333333333333337</v>
      </c>
      <c r="J21" s="279"/>
      <c r="K21" s="302">
        <f t="shared" ref="K21:M22" si="6">E21</f>
        <v>210</v>
      </c>
      <c r="L21" s="302">
        <f t="shared" si="6"/>
        <v>420</v>
      </c>
      <c r="M21" s="303">
        <f t="shared" si="6"/>
        <v>630</v>
      </c>
      <c r="N21" s="3"/>
      <c r="O21" s="3"/>
      <c r="P21" s="249"/>
      <c r="Q21" s="3"/>
      <c r="R21" s="3"/>
      <c r="S21" s="249"/>
      <c r="T21" s="3"/>
      <c r="U21" s="3"/>
      <c r="V21" s="249"/>
      <c r="W21" s="3"/>
      <c r="X21" s="3"/>
      <c r="Y21" s="249"/>
      <c r="Z21" s="3"/>
      <c r="AA21" s="3"/>
      <c r="AB21" s="249"/>
      <c r="AC21" s="3"/>
      <c r="AD21" s="3"/>
      <c r="AE21" s="249"/>
      <c r="AF21" s="3"/>
      <c r="AG21" s="3"/>
      <c r="AH21" s="249"/>
      <c r="AI21" s="3"/>
      <c r="AJ21" s="3"/>
      <c r="AK21" s="249"/>
      <c r="AL21" s="3"/>
      <c r="AM21" s="3"/>
      <c r="AN21" s="249"/>
      <c r="AO21" s="3"/>
      <c r="AP21" s="3"/>
      <c r="AQ21" s="249"/>
      <c r="AR21" s="302">
        <f t="shared" si="5"/>
        <v>210</v>
      </c>
      <c r="AS21" s="302">
        <f t="shared" si="5"/>
        <v>420</v>
      </c>
      <c r="AT21" s="302">
        <f t="shared" si="5"/>
        <v>630</v>
      </c>
      <c r="AU21" s="3"/>
      <c r="AV21" s="3"/>
      <c r="AW21" s="3"/>
      <c r="AX21" s="3"/>
      <c r="AY21" s="3"/>
    </row>
    <row r="22" spans="1:51" x14ac:dyDescent="0.35">
      <c r="A22" s="280">
        <v>11</v>
      </c>
      <c r="B22" s="297" t="s">
        <v>549</v>
      </c>
      <c r="C22" s="280">
        <v>3</v>
      </c>
      <c r="D22" s="298">
        <v>50</v>
      </c>
      <c r="E22" s="299">
        <f t="shared" si="0"/>
        <v>0.65</v>
      </c>
      <c r="F22" s="304">
        <v>1.3</v>
      </c>
      <c r="G22" s="300">
        <f t="shared" si="1"/>
        <v>1.9500000000000002</v>
      </c>
      <c r="H22" s="278">
        <v>1</v>
      </c>
      <c r="I22" s="278">
        <v>0</v>
      </c>
      <c r="J22" s="279"/>
      <c r="K22" s="302">
        <f t="shared" si="6"/>
        <v>0.65</v>
      </c>
      <c r="L22" s="302">
        <f t="shared" si="6"/>
        <v>1.3</v>
      </c>
      <c r="M22" s="303">
        <f t="shared" si="6"/>
        <v>1.9500000000000002</v>
      </c>
      <c r="N22" s="3"/>
      <c r="O22" s="3"/>
      <c r="P22" s="249"/>
      <c r="Q22" s="3"/>
      <c r="R22" s="3"/>
      <c r="S22" s="249"/>
      <c r="T22" s="3"/>
      <c r="U22" s="3"/>
      <c r="V22" s="249"/>
      <c r="W22" s="3"/>
      <c r="X22" s="3"/>
      <c r="Y22" s="249"/>
      <c r="Z22" s="3"/>
      <c r="AA22" s="3"/>
      <c r="AB22" s="249"/>
      <c r="AC22" s="3"/>
      <c r="AD22" s="3"/>
      <c r="AE22" s="249"/>
      <c r="AF22" s="3"/>
      <c r="AG22" s="3"/>
      <c r="AH22" s="249"/>
      <c r="AI22" s="3"/>
      <c r="AJ22" s="3"/>
      <c r="AK22" s="249"/>
      <c r="AL22" s="3"/>
      <c r="AM22" s="3"/>
      <c r="AN22" s="249"/>
      <c r="AO22" s="3"/>
      <c r="AP22" s="3"/>
      <c r="AQ22" s="249"/>
      <c r="AR22" s="302">
        <f t="shared" si="5"/>
        <v>0.65</v>
      </c>
      <c r="AS22" s="302">
        <f t="shared" si="5"/>
        <v>1.3</v>
      </c>
      <c r="AT22" s="302">
        <f t="shared" si="5"/>
        <v>1.9500000000000002</v>
      </c>
      <c r="AU22" s="3"/>
      <c r="AV22" s="3"/>
      <c r="AW22" s="3"/>
      <c r="AX22" s="3"/>
      <c r="AY22" s="3"/>
    </row>
    <row r="23" spans="1:51" x14ac:dyDescent="0.35">
      <c r="A23" s="280">
        <v>12</v>
      </c>
      <c r="B23" s="317" t="s">
        <v>165</v>
      </c>
      <c r="C23" s="280">
        <v>3</v>
      </c>
      <c r="D23" s="298">
        <v>50</v>
      </c>
      <c r="E23" s="299">
        <v>5</v>
      </c>
      <c r="F23" s="299">
        <v>12.5</v>
      </c>
      <c r="G23" s="300">
        <v>20</v>
      </c>
      <c r="H23" s="278">
        <v>1</v>
      </c>
      <c r="I23" s="278">
        <v>0</v>
      </c>
      <c r="J23" s="279"/>
      <c r="K23" s="3"/>
      <c r="L23" s="3"/>
      <c r="M23" s="249"/>
      <c r="N23" s="3"/>
      <c r="O23" s="3"/>
      <c r="P23" s="249"/>
      <c r="Q23" s="3"/>
      <c r="R23" s="3"/>
      <c r="S23" s="249"/>
      <c r="T23" s="3"/>
      <c r="U23" s="3"/>
      <c r="V23" s="249"/>
      <c r="W23" s="3"/>
      <c r="X23" s="3"/>
      <c r="Y23" s="249"/>
      <c r="Z23" s="3"/>
      <c r="AA23" s="3"/>
      <c r="AB23" s="249"/>
      <c r="AC23" s="302">
        <f>E23</f>
        <v>5</v>
      </c>
      <c r="AD23" s="302">
        <f>F23</f>
        <v>12.5</v>
      </c>
      <c r="AE23" s="303">
        <f>G23</f>
        <v>20</v>
      </c>
      <c r="AF23" s="3"/>
      <c r="AG23" s="3"/>
      <c r="AH23" s="249"/>
      <c r="AI23" s="3"/>
      <c r="AJ23" s="3"/>
      <c r="AK23" s="249"/>
      <c r="AL23" s="3"/>
      <c r="AM23" s="3"/>
      <c r="AN23" s="249"/>
      <c r="AO23" s="3"/>
      <c r="AP23" s="3"/>
      <c r="AQ23" s="249"/>
      <c r="AR23" s="302">
        <f t="shared" si="5"/>
        <v>5</v>
      </c>
      <c r="AS23" s="302">
        <f t="shared" si="5"/>
        <v>12.5</v>
      </c>
      <c r="AT23" s="302">
        <f t="shared" si="5"/>
        <v>20</v>
      </c>
      <c r="AU23" s="3"/>
      <c r="AV23" s="3"/>
      <c r="AW23" s="3"/>
      <c r="AX23" s="3"/>
      <c r="AY23" s="3"/>
    </row>
    <row r="24" spans="1:51" x14ac:dyDescent="0.35">
      <c r="A24" s="280">
        <v>13</v>
      </c>
      <c r="B24" s="297" t="s">
        <v>388</v>
      </c>
      <c r="C24" s="280">
        <v>3</v>
      </c>
      <c r="D24" s="298">
        <v>50</v>
      </c>
      <c r="E24" s="299">
        <f t="shared" si="0"/>
        <v>5.75</v>
      </c>
      <c r="F24" s="276">
        <v>11.5</v>
      </c>
      <c r="G24" s="300">
        <f t="shared" si="1"/>
        <v>17.25</v>
      </c>
      <c r="H24" s="278">
        <v>0.5</v>
      </c>
      <c r="I24" s="278">
        <v>0.5</v>
      </c>
      <c r="J24" s="279"/>
      <c r="K24" s="302">
        <f>E24</f>
        <v>5.75</v>
      </c>
      <c r="L24" s="302">
        <f>F24</f>
        <v>11.5</v>
      </c>
      <c r="M24" s="303">
        <f>G24</f>
        <v>17.25</v>
      </c>
      <c r="N24" s="3"/>
      <c r="O24" s="3"/>
      <c r="P24" s="249"/>
      <c r="Q24" s="3"/>
      <c r="R24" s="3"/>
      <c r="S24" s="249"/>
      <c r="T24" s="3"/>
      <c r="U24" s="3"/>
      <c r="V24" s="249"/>
      <c r="W24" s="3"/>
      <c r="X24" s="3"/>
      <c r="Y24" s="249"/>
      <c r="Z24" s="3"/>
      <c r="AA24" s="3"/>
      <c r="AB24" s="249"/>
      <c r="AC24" s="3"/>
      <c r="AD24" s="3"/>
      <c r="AE24" s="249"/>
      <c r="AF24" s="3"/>
      <c r="AG24" s="3"/>
      <c r="AH24" s="249"/>
      <c r="AI24" s="3"/>
      <c r="AJ24" s="3"/>
      <c r="AK24" s="249"/>
      <c r="AL24" s="3"/>
      <c r="AM24" s="3"/>
      <c r="AN24" s="249"/>
      <c r="AO24" s="3"/>
      <c r="AP24" s="3"/>
      <c r="AQ24" s="249"/>
      <c r="AR24" s="302">
        <f t="shared" si="5"/>
        <v>5.75</v>
      </c>
      <c r="AS24" s="302">
        <f t="shared" si="5"/>
        <v>11.5</v>
      </c>
      <c r="AT24" s="302">
        <f t="shared" si="5"/>
        <v>17.25</v>
      </c>
      <c r="AU24" s="3"/>
      <c r="AV24" s="3"/>
      <c r="AW24" s="3"/>
      <c r="AX24" s="3"/>
      <c r="AY24" s="3"/>
    </row>
    <row r="25" spans="1:51" x14ac:dyDescent="0.35">
      <c r="A25" s="280">
        <v>14</v>
      </c>
      <c r="B25" s="297" t="s">
        <v>168</v>
      </c>
      <c r="C25" s="280">
        <v>3</v>
      </c>
      <c r="D25" s="298">
        <v>50</v>
      </c>
      <c r="E25" s="299">
        <f t="shared" si="0"/>
        <v>2</v>
      </c>
      <c r="F25" s="304">
        <v>4</v>
      </c>
      <c r="G25" s="300">
        <f t="shared" si="1"/>
        <v>6</v>
      </c>
      <c r="H25" s="278">
        <v>1</v>
      </c>
      <c r="I25" s="278">
        <v>0</v>
      </c>
      <c r="J25" s="279"/>
      <c r="K25" s="3"/>
      <c r="L25" s="3"/>
      <c r="M25" s="249"/>
      <c r="N25" s="3"/>
      <c r="O25" s="3"/>
      <c r="P25" s="249"/>
      <c r="Q25" s="3"/>
      <c r="R25" s="3"/>
      <c r="S25" s="249"/>
      <c r="T25" s="3"/>
      <c r="U25" s="3"/>
      <c r="V25" s="249"/>
      <c r="W25" s="3"/>
      <c r="X25" s="3"/>
      <c r="Y25" s="249"/>
      <c r="Z25" s="3"/>
      <c r="AA25" s="3"/>
      <c r="AB25" s="249"/>
      <c r="AC25" s="302">
        <f t="shared" ref="AC25:AE26" si="7">E25</f>
        <v>2</v>
      </c>
      <c r="AD25" s="302">
        <f t="shared" si="7"/>
        <v>4</v>
      </c>
      <c r="AE25" s="303">
        <f t="shared" si="7"/>
        <v>6</v>
      </c>
      <c r="AF25" s="3"/>
      <c r="AG25" s="3"/>
      <c r="AH25" s="249"/>
      <c r="AI25" s="3"/>
      <c r="AJ25" s="3"/>
      <c r="AK25" s="249"/>
      <c r="AL25" s="3"/>
      <c r="AM25" s="3"/>
      <c r="AN25" s="249"/>
      <c r="AO25" s="3"/>
      <c r="AP25" s="3"/>
      <c r="AQ25" s="249"/>
      <c r="AR25" s="302">
        <f t="shared" si="5"/>
        <v>2</v>
      </c>
      <c r="AS25" s="302">
        <f t="shared" si="5"/>
        <v>4</v>
      </c>
      <c r="AT25" s="302">
        <f t="shared" si="5"/>
        <v>6</v>
      </c>
      <c r="AU25" s="3"/>
      <c r="AV25" s="3"/>
      <c r="AW25" s="3"/>
      <c r="AX25" s="3"/>
      <c r="AY25" s="3"/>
    </row>
    <row r="26" spans="1:51" x14ac:dyDescent="0.35">
      <c r="A26" s="280">
        <v>15</v>
      </c>
      <c r="B26" s="297" t="s">
        <v>98</v>
      </c>
      <c r="C26" s="280">
        <v>3</v>
      </c>
      <c r="D26" s="298">
        <v>50</v>
      </c>
      <c r="E26" s="299">
        <f t="shared" si="0"/>
        <v>10</v>
      </c>
      <c r="F26" s="276">
        <v>20</v>
      </c>
      <c r="G26" s="300">
        <f t="shared" si="1"/>
        <v>30</v>
      </c>
      <c r="H26" s="278">
        <v>1</v>
      </c>
      <c r="I26" s="278">
        <v>0</v>
      </c>
      <c r="J26" s="279"/>
      <c r="K26" s="3"/>
      <c r="L26" s="3"/>
      <c r="M26" s="249"/>
      <c r="N26" s="3"/>
      <c r="O26" s="3"/>
      <c r="P26" s="249"/>
      <c r="Q26" s="3"/>
      <c r="R26" s="3"/>
      <c r="S26" s="249"/>
      <c r="T26" s="3"/>
      <c r="U26" s="3"/>
      <c r="V26" s="249"/>
      <c r="W26" s="3"/>
      <c r="X26" s="3"/>
      <c r="Y26" s="249"/>
      <c r="Z26" s="3"/>
      <c r="AA26" s="3"/>
      <c r="AB26" s="249"/>
      <c r="AC26" s="302">
        <f t="shared" si="7"/>
        <v>10</v>
      </c>
      <c r="AD26" s="302">
        <f t="shared" si="7"/>
        <v>20</v>
      </c>
      <c r="AE26" s="303">
        <f t="shared" si="7"/>
        <v>30</v>
      </c>
      <c r="AF26" s="3"/>
      <c r="AG26" s="3"/>
      <c r="AH26" s="249"/>
      <c r="AI26" s="3"/>
      <c r="AJ26" s="3"/>
      <c r="AK26" s="249"/>
      <c r="AL26" s="3"/>
      <c r="AM26" s="3"/>
      <c r="AN26" s="249"/>
      <c r="AO26" s="3"/>
      <c r="AP26" s="3"/>
      <c r="AQ26" s="249"/>
      <c r="AR26" s="302">
        <f t="shared" si="5"/>
        <v>10</v>
      </c>
      <c r="AS26" s="302">
        <f t="shared" si="5"/>
        <v>20</v>
      </c>
      <c r="AT26" s="302">
        <f t="shared" si="5"/>
        <v>30</v>
      </c>
      <c r="AU26" s="3"/>
      <c r="AV26" s="3"/>
      <c r="AW26" s="3"/>
      <c r="AX26" s="3"/>
      <c r="AY26" s="3"/>
    </row>
    <row r="27" spans="1:51" x14ac:dyDescent="0.35">
      <c r="A27" s="280">
        <v>16</v>
      </c>
      <c r="B27" s="297" t="s">
        <v>106</v>
      </c>
      <c r="C27" s="280">
        <v>3</v>
      </c>
      <c r="D27" s="298">
        <v>50</v>
      </c>
      <c r="E27" s="299">
        <f t="shared" si="0"/>
        <v>72.5</v>
      </c>
      <c r="F27" s="276">
        <v>145</v>
      </c>
      <c r="G27" s="300">
        <f t="shared" si="1"/>
        <v>217.5</v>
      </c>
      <c r="H27" s="278">
        <v>0.25</v>
      </c>
      <c r="I27" s="278">
        <v>0.75</v>
      </c>
      <c r="J27" s="279"/>
      <c r="K27" s="3"/>
      <c r="L27" s="3"/>
      <c r="M27" s="249"/>
      <c r="N27" s="3"/>
      <c r="O27" s="3"/>
      <c r="P27" s="249"/>
      <c r="Q27" s="3"/>
      <c r="R27" s="3"/>
      <c r="S27" s="249"/>
      <c r="T27" s="3"/>
      <c r="U27" s="3"/>
      <c r="V27" s="249"/>
      <c r="W27" s="3"/>
      <c r="X27" s="3"/>
      <c r="Y27" s="249"/>
      <c r="Z27" s="3"/>
      <c r="AA27" s="3"/>
      <c r="AB27" s="249"/>
      <c r="AC27" s="3"/>
      <c r="AD27" s="3"/>
      <c r="AE27" s="249"/>
      <c r="AF27" s="3"/>
      <c r="AG27" s="3"/>
      <c r="AH27" s="249"/>
      <c r="AI27" s="3"/>
      <c r="AJ27" s="3"/>
      <c r="AK27" s="249"/>
      <c r="AL27" s="302">
        <f>E27</f>
        <v>72.5</v>
      </c>
      <c r="AM27" s="302">
        <f>F27</f>
        <v>145</v>
      </c>
      <c r="AN27" s="303">
        <f>G27</f>
        <v>217.5</v>
      </c>
      <c r="AO27" s="3"/>
      <c r="AP27" s="3"/>
      <c r="AQ27" s="249"/>
      <c r="AR27" s="302">
        <f t="shared" si="5"/>
        <v>72.5</v>
      </c>
      <c r="AS27" s="302">
        <f t="shared" si="5"/>
        <v>145</v>
      </c>
      <c r="AT27" s="302">
        <f t="shared" si="5"/>
        <v>217.5</v>
      </c>
      <c r="AU27" s="3"/>
      <c r="AV27" s="3"/>
      <c r="AW27" s="3"/>
      <c r="AX27" s="3"/>
      <c r="AY27" s="3"/>
    </row>
    <row r="28" spans="1:51" x14ac:dyDescent="0.35">
      <c r="A28" s="280">
        <v>17</v>
      </c>
      <c r="B28" s="297" t="s">
        <v>171</v>
      </c>
      <c r="C28" s="280">
        <v>3</v>
      </c>
      <c r="D28" s="298">
        <v>50</v>
      </c>
      <c r="E28" s="299">
        <f t="shared" si="0"/>
        <v>35</v>
      </c>
      <c r="F28" s="276">
        <v>70</v>
      </c>
      <c r="G28" s="300">
        <f t="shared" si="1"/>
        <v>105</v>
      </c>
      <c r="H28" s="278">
        <v>0.25</v>
      </c>
      <c r="I28" s="278">
        <v>0.75</v>
      </c>
      <c r="J28" s="279"/>
      <c r="K28" s="302">
        <f>E28</f>
        <v>35</v>
      </c>
      <c r="L28" s="302">
        <f>F28</f>
        <v>70</v>
      </c>
      <c r="M28" s="303">
        <f>G28</f>
        <v>105</v>
      </c>
      <c r="N28" s="3"/>
      <c r="O28" s="3"/>
      <c r="P28" s="249"/>
      <c r="Q28" s="3"/>
      <c r="R28" s="3"/>
      <c r="S28" s="249"/>
      <c r="T28" s="3"/>
      <c r="U28" s="3"/>
      <c r="V28" s="249"/>
      <c r="W28" s="3"/>
      <c r="X28" s="3"/>
      <c r="Y28" s="249"/>
      <c r="Z28" s="3"/>
      <c r="AA28" s="3"/>
      <c r="AB28" s="249"/>
      <c r="AC28" s="3"/>
      <c r="AD28" s="3"/>
      <c r="AE28" s="249"/>
      <c r="AF28" s="3"/>
      <c r="AG28" s="3"/>
      <c r="AH28" s="249"/>
      <c r="AI28" s="3"/>
      <c r="AJ28" s="3"/>
      <c r="AK28" s="249"/>
      <c r="AL28" s="3"/>
      <c r="AM28" s="3"/>
      <c r="AN28" s="249"/>
      <c r="AO28" s="3"/>
      <c r="AP28" s="3"/>
      <c r="AQ28" s="249"/>
      <c r="AR28" s="302">
        <f t="shared" si="5"/>
        <v>35</v>
      </c>
      <c r="AS28" s="302">
        <f t="shared" si="5"/>
        <v>70</v>
      </c>
      <c r="AT28" s="302">
        <f t="shared" si="5"/>
        <v>105</v>
      </c>
      <c r="AU28" s="3"/>
      <c r="AV28" s="3"/>
      <c r="AW28" s="3"/>
      <c r="AX28" s="3"/>
      <c r="AY28" s="3"/>
    </row>
    <row r="29" spans="1:51" x14ac:dyDescent="0.35">
      <c r="A29" s="280">
        <v>18</v>
      </c>
      <c r="B29" s="297" t="s">
        <v>420</v>
      </c>
      <c r="C29" s="280">
        <v>3</v>
      </c>
      <c r="D29" s="318">
        <v>50</v>
      </c>
      <c r="E29" s="299">
        <v>2</v>
      </c>
      <c r="F29" s="304">
        <v>11</v>
      </c>
      <c r="G29" s="300">
        <v>20</v>
      </c>
      <c r="H29" s="278">
        <v>1</v>
      </c>
      <c r="I29" s="278">
        <v>0</v>
      </c>
      <c r="J29" s="279"/>
      <c r="K29" s="3"/>
      <c r="L29" s="3"/>
      <c r="M29" s="249"/>
      <c r="N29" s="3"/>
      <c r="O29" s="3"/>
      <c r="P29" s="249"/>
      <c r="Q29" s="3"/>
      <c r="R29" s="3"/>
      <c r="S29" s="249"/>
      <c r="T29" s="3"/>
      <c r="U29" s="3"/>
      <c r="V29" s="249"/>
      <c r="W29" s="3"/>
      <c r="X29" s="3"/>
      <c r="Y29" s="249"/>
      <c r="Z29" s="3"/>
      <c r="AA29" s="3"/>
      <c r="AB29" s="249"/>
      <c r="AC29" s="302">
        <f>E29</f>
        <v>2</v>
      </c>
      <c r="AD29" s="302">
        <f>F29</f>
        <v>11</v>
      </c>
      <c r="AE29" s="303">
        <f>G29</f>
        <v>20</v>
      </c>
      <c r="AF29" s="3"/>
      <c r="AG29" s="3"/>
      <c r="AH29" s="249"/>
      <c r="AI29" s="3"/>
      <c r="AJ29" s="3"/>
      <c r="AK29" s="249"/>
      <c r="AL29" s="3"/>
      <c r="AM29" s="3"/>
      <c r="AN29" s="249"/>
      <c r="AO29" s="3"/>
      <c r="AP29" s="3"/>
      <c r="AQ29" s="249"/>
      <c r="AR29" s="302">
        <f t="shared" si="5"/>
        <v>2</v>
      </c>
      <c r="AS29" s="302">
        <f t="shared" si="5"/>
        <v>11</v>
      </c>
      <c r="AT29" s="302">
        <f t="shared" si="5"/>
        <v>20</v>
      </c>
      <c r="AU29" s="3"/>
      <c r="AV29" s="3"/>
      <c r="AW29" s="3"/>
      <c r="AX29" s="3"/>
      <c r="AY29" s="3"/>
    </row>
    <row r="30" spans="1:51" x14ac:dyDescent="0.35">
      <c r="A30" s="280">
        <v>19</v>
      </c>
      <c r="B30" s="297" t="s">
        <v>204</v>
      </c>
      <c r="C30" s="280">
        <v>3</v>
      </c>
      <c r="D30" s="298">
        <v>50</v>
      </c>
      <c r="E30" s="299">
        <f t="shared" si="0"/>
        <v>7.5</v>
      </c>
      <c r="F30" s="276">
        <v>15</v>
      </c>
      <c r="G30" s="300">
        <f t="shared" si="1"/>
        <v>22.5</v>
      </c>
      <c r="H30" s="278">
        <v>0.25</v>
      </c>
      <c r="I30" s="278">
        <v>0.75</v>
      </c>
      <c r="J30" s="279"/>
      <c r="K30" s="3"/>
      <c r="L30" s="3"/>
      <c r="M30" s="249"/>
      <c r="N30" s="3"/>
      <c r="O30" s="3"/>
      <c r="P30" s="249"/>
      <c r="Q30" s="3"/>
      <c r="R30" s="3"/>
      <c r="S30" s="249"/>
      <c r="T30" s="3"/>
      <c r="U30" s="3"/>
      <c r="V30" s="249"/>
      <c r="W30" s="3"/>
      <c r="X30" s="3"/>
      <c r="Y30" s="249"/>
      <c r="Z30" s="3"/>
      <c r="AA30" s="3"/>
      <c r="AB30" s="249"/>
      <c r="AC30" s="3"/>
      <c r="AD30" s="3"/>
      <c r="AE30" s="249"/>
      <c r="AF30" s="3"/>
      <c r="AG30" s="3"/>
      <c r="AH30" s="249"/>
      <c r="AI30" s="3"/>
      <c r="AJ30" s="3"/>
      <c r="AK30" s="249"/>
      <c r="AL30" s="302">
        <f>E30</f>
        <v>7.5</v>
      </c>
      <c r="AM30" s="302">
        <f>F30</f>
        <v>15</v>
      </c>
      <c r="AN30" s="303">
        <f>G30</f>
        <v>22.5</v>
      </c>
      <c r="AO30" s="3"/>
      <c r="AP30" s="3"/>
      <c r="AQ30" s="249"/>
      <c r="AR30" s="302">
        <f t="shared" si="5"/>
        <v>7.5</v>
      </c>
      <c r="AS30" s="302">
        <f t="shared" si="5"/>
        <v>15</v>
      </c>
      <c r="AT30" s="302">
        <f t="shared" si="5"/>
        <v>22.5</v>
      </c>
      <c r="AU30" s="3"/>
      <c r="AV30" s="3"/>
      <c r="AW30" s="3"/>
      <c r="AX30" s="3"/>
      <c r="AY30" s="3"/>
    </row>
    <row r="31" spans="1:51" x14ac:dyDescent="0.35">
      <c r="A31" s="305">
        <v>20</v>
      </c>
      <c r="B31" s="288" t="s">
        <v>137</v>
      </c>
      <c r="C31" s="305">
        <v>3</v>
      </c>
      <c r="D31" s="306">
        <v>50</v>
      </c>
      <c r="E31" s="319">
        <f t="shared" si="0"/>
        <v>12.5</v>
      </c>
      <c r="F31" s="308">
        <v>25</v>
      </c>
      <c r="G31" s="309">
        <f t="shared" si="1"/>
        <v>37.5</v>
      </c>
      <c r="H31" s="310">
        <v>0.2</v>
      </c>
      <c r="I31" s="310">
        <v>0.8</v>
      </c>
      <c r="J31" s="279"/>
      <c r="K31" s="6"/>
      <c r="L31" s="6"/>
      <c r="M31" s="311"/>
      <c r="N31" s="6"/>
      <c r="O31" s="6"/>
      <c r="P31" s="311"/>
      <c r="Q31" s="6"/>
      <c r="R31" s="6"/>
      <c r="S31" s="311"/>
      <c r="T31" s="6"/>
      <c r="U31" s="6"/>
      <c r="V31" s="311"/>
      <c r="W31" s="6"/>
      <c r="X31" s="6"/>
      <c r="Y31" s="311"/>
      <c r="Z31" s="6"/>
      <c r="AA31" s="6"/>
      <c r="AB31" s="311"/>
      <c r="AC31" s="312">
        <f t="shared" ref="AC31:AE34" si="8">E31</f>
        <v>12.5</v>
      </c>
      <c r="AD31" s="312">
        <f t="shared" si="8"/>
        <v>25</v>
      </c>
      <c r="AE31" s="313">
        <f t="shared" si="8"/>
        <v>37.5</v>
      </c>
      <c r="AF31" s="6"/>
      <c r="AG31" s="6"/>
      <c r="AH31" s="311"/>
      <c r="AI31" s="6"/>
      <c r="AJ31" s="6"/>
      <c r="AK31" s="311"/>
      <c r="AL31" s="6"/>
      <c r="AM31" s="6"/>
      <c r="AN31" s="311"/>
      <c r="AO31" s="6"/>
      <c r="AP31" s="6"/>
      <c r="AQ31" s="311"/>
      <c r="AR31" s="314">
        <f t="shared" si="5"/>
        <v>12.5</v>
      </c>
      <c r="AS31" s="312">
        <f t="shared" si="5"/>
        <v>25</v>
      </c>
      <c r="AT31" s="312">
        <f t="shared" si="5"/>
        <v>37.5</v>
      </c>
      <c r="AU31" s="3"/>
      <c r="AV31" s="3"/>
      <c r="AW31" s="3"/>
      <c r="AX31" s="3"/>
      <c r="AY31" s="3"/>
    </row>
    <row r="32" spans="1:51" x14ac:dyDescent="0.35">
      <c r="A32" s="280">
        <v>1</v>
      </c>
      <c r="B32" s="297" t="s">
        <v>33</v>
      </c>
      <c r="C32" s="280">
        <v>2</v>
      </c>
      <c r="D32" s="298">
        <v>75</v>
      </c>
      <c r="E32" s="299">
        <f t="shared" si="0"/>
        <v>0.20000000000000007</v>
      </c>
      <c r="F32" s="276">
        <v>0.8</v>
      </c>
      <c r="G32" s="300">
        <f t="shared" si="1"/>
        <v>1.4</v>
      </c>
      <c r="H32" s="278">
        <v>0.5</v>
      </c>
      <c r="I32" s="278">
        <v>0.5</v>
      </c>
      <c r="J32" s="279"/>
      <c r="K32" s="3"/>
      <c r="L32" s="3"/>
      <c r="M32" s="249"/>
      <c r="N32" s="3"/>
      <c r="O32" s="3"/>
      <c r="P32" s="249"/>
      <c r="Q32" s="3"/>
      <c r="R32" s="3"/>
      <c r="S32" s="249"/>
      <c r="T32" s="3"/>
      <c r="U32" s="3"/>
      <c r="V32" s="249"/>
      <c r="W32" s="3"/>
      <c r="X32" s="3"/>
      <c r="Y32" s="249"/>
      <c r="Z32" s="3"/>
      <c r="AA32" s="3"/>
      <c r="AB32" s="249"/>
      <c r="AC32" s="302">
        <f t="shared" si="8"/>
        <v>0.20000000000000007</v>
      </c>
      <c r="AD32" s="302">
        <f t="shared" si="8"/>
        <v>0.8</v>
      </c>
      <c r="AE32" s="303">
        <f t="shared" si="8"/>
        <v>1.4</v>
      </c>
      <c r="AF32" s="3"/>
      <c r="AG32" s="3"/>
      <c r="AH32" s="249"/>
      <c r="AI32" s="3"/>
      <c r="AJ32" s="3"/>
      <c r="AK32" s="249"/>
      <c r="AL32" s="3"/>
      <c r="AM32" s="3"/>
      <c r="AN32" s="249"/>
      <c r="AO32" s="3"/>
      <c r="AP32" s="3"/>
      <c r="AQ32" s="249"/>
      <c r="AR32" s="302">
        <f t="shared" si="5"/>
        <v>0.20000000000000007</v>
      </c>
      <c r="AS32" s="302">
        <f t="shared" si="5"/>
        <v>0.8</v>
      </c>
      <c r="AT32" s="302">
        <f t="shared" si="5"/>
        <v>1.4</v>
      </c>
      <c r="AU32" s="3"/>
      <c r="AV32" s="3"/>
      <c r="AW32" s="3"/>
      <c r="AX32" s="3"/>
      <c r="AY32" s="3"/>
    </row>
    <row r="33" spans="1:51" x14ac:dyDescent="0.35">
      <c r="A33" s="280">
        <v>2</v>
      </c>
      <c r="B33" s="297" t="s">
        <v>39</v>
      </c>
      <c r="C33" s="280">
        <v>2</v>
      </c>
      <c r="D33" s="298">
        <v>75</v>
      </c>
      <c r="E33" s="299">
        <f t="shared" si="0"/>
        <v>0.375</v>
      </c>
      <c r="F33" s="320">
        <v>1.5</v>
      </c>
      <c r="G33" s="300">
        <f t="shared" si="1"/>
        <v>2.625</v>
      </c>
      <c r="H33" s="278">
        <v>1</v>
      </c>
      <c r="I33" s="278">
        <v>0</v>
      </c>
      <c r="J33" s="279"/>
      <c r="K33" s="3"/>
      <c r="L33" s="3"/>
      <c r="M33" s="249"/>
      <c r="N33" s="3"/>
      <c r="O33" s="3"/>
      <c r="P33" s="249"/>
      <c r="Q33" s="3"/>
      <c r="R33" s="3"/>
      <c r="S33" s="249"/>
      <c r="T33" s="3"/>
      <c r="U33" s="3"/>
      <c r="V33" s="249"/>
      <c r="W33" s="3"/>
      <c r="X33" s="3"/>
      <c r="Y33" s="249"/>
      <c r="Z33" s="3"/>
      <c r="AA33" s="3"/>
      <c r="AB33" s="249"/>
      <c r="AC33" s="302">
        <f t="shared" si="8"/>
        <v>0.375</v>
      </c>
      <c r="AD33" s="302">
        <f t="shared" si="8"/>
        <v>1.5</v>
      </c>
      <c r="AE33" s="303">
        <f t="shared" si="8"/>
        <v>2.625</v>
      </c>
      <c r="AF33" s="3"/>
      <c r="AG33" s="3"/>
      <c r="AH33" s="249"/>
      <c r="AI33" s="3"/>
      <c r="AJ33" s="3"/>
      <c r="AK33" s="249"/>
      <c r="AL33" s="3"/>
      <c r="AM33" s="3"/>
      <c r="AN33" s="249"/>
      <c r="AO33" s="3"/>
      <c r="AP33" s="3"/>
      <c r="AQ33" s="249"/>
      <c r="AR33" s="302">
        <f t="shared" si="5"/>
        <v>0.375</v>
      </c>
      <c r="AS33" s="302">
        <f t="shared" si="5"/>
        <v>1.5</v>
      </c>
      <c r="AT33" s="302">
        <f t="shared" si="5"/>
        <v>2.625</v>
      </c>
      <c r="AU33" s="3"/>
      <c r="AV33" s="3"/>
      <c r="AW33" s="3"/>
      <c r="AX33" s="3"/>
      <c r="AY33" s="3"/>
    </row>
    <row r="34" spans="1:51" x14ac:dyDescent="0.35">
      <c r="A34" s="280">
        <v>3</v>
      </c>
      <c r="B34" s="297" t="s">
        <v>550</v>
      </c>
      <c r="C34" s="280">
        <v>2</v>
      </c>
      <c r="D34" s="318">
        <v>75</v>
      </c>
      <c r="E34" s="299">
        <f t="shared" si="0"/>
        <v>2</v>
      </c>
      <c r="F34" s="276">
        <v>8</v>
      </c>
      <c r="G34" s="300">
        <f t="shared" si="1"/>
        <v>14</v>
      </c>
      <c r="H34" s="278">
        <v>1</v>
      </c>
      <c r="I34" s="278">
        <v>0</v>
      </c>
      <c r="J34" s="279"/>
      <c r="K34" s="3"/>
      <c r="L34" s="3"/>
      <c r="M34" s="249"/>
      <c r="N34" s="3"/>
      <c r="O34" s="3"/>
      <c r="P34" s="249"/>
      <c r="Q34" s="3"/>
      <c r="R34" s="3"/>
      <c r="S34" s="249"/>
      <c r="T34" s="3"/>
      <c r="U34" s="3"/>
      <c r="V34" s="249"/>
      <c r="W34" s="3"/>
      <c r="X34" s="3"/>
      <c r="Y34" s="249"/>
      <c r="Z34" s="3"/>
      <c r="AA34" s="3"/>
      <c r="AB34" s="249"/>
      <c r="AC34" s="302">
        <f t="shared" si="8"/>
        <v>2</v>
      </c>
      <c r="AD34" s="302">
        <f t="shared" si="8"/>
        <v>8</v>
      </c>
      <c r="AE34" s="303">
        <f t="shared" si="8"/>
        <v>14</v>
      </c>
      <c r="AF34" s="3"/>
      <c r="AG34" s="3"/>
      <c r="AH34" s="249"/>
      <c r="AI34" s="3"/>
      <c r="AJ34" s="3"/>
      <c r="AK34" s="249"/>
      <c r="AL34" s="3"/>
      <c r="AM34" s="3"/>
      <c r="AN34" s="249"/>
      <c r="AO34" s="3"/>
      <c r="AP34" s="3"/>
      <c r="AQ34" s="249"/>
      <c r="AR34" s="302">
        <f t="shared" si="5"/>
        <v>2</v>
      </c>
      <c r="AS34" s="302">
        <f t="shared" si="5"/>
        <v>8</v>
      </c>
      <c r="AT34" s="302">
        <f t="shared" si="5"/>
        <v>14</v>
      </c>
      <c r="AU34" s="3"/>
      <c r="AV34" s="3"/>
      <c r="AW34" s="3"/>
      <c r="AX34" s="3"/>
      <c r="AY34" s="3"/>
    </row>
    <row r="35" spans="1:51" x14ac:dyDescent="0.35">
      <c r="A35" s="280">
        <v>4</v>
      </c>
      <c r="B35" s="297" t="s">
        <v>41</v>
      </c>
      <c r="C35" s="280">
        <v>2</v>
      </c>
      <c r="D35" s="298">
        <v>75</v>
      </c>
      <c r="E35" s="299">
        <f t="shared" si="0"/>
        <v>1</v>
      </c>
      <c r="F35" s="304">
        <v>4</v>
      </c>
      <c r="G35" s="300">
        <f t="shared" si="1"/>
        <v>7</v>
      </c>
      <c r="H35" s="278">
        <v>0.5</v>
      </c>
      <c r="I35" s="278">
        <v>0.5</v>
      </c>
      <c r="J35" s="279"/>
      <c r="K35" s="3"/>
      <c r="L35" s="3"/>
      <c r="M35" s="249"/>
      <c r="N35" s="3"/>
      <c r="O35" s="3"/>
      <c r="P35" s="249"/>
      <c r="Q35" s="3"/>
      <c r="R35" s="3"/>
      <c r="S35" s="249"/>
      <c r="T35" s="3"/>
      <c r="U35" s="3"/>
      <c r="V35" s="249"/>
      <c r="W35" s="3"/>
      <c r="X35" s="3"/>
      <c r="Y35" s="249"/>
      <c r="Z35" s="3"/>
      <c r="AA35" s="3"/>
      <c r="AB35" s="249"/>
      <c r="AC35" s="3"/>
      <c r="AD35" s="3"/>
      <c r="AE35" s="249"/>
      <c r="AF35" s="3"/>
      <c r="AG35" s="3"/>
      <c r="AH35" s="249"/>
      <c r="AI35" s="3"/>
      <c r="AJ35" s="3"/>
      <c r="AK35" s="249"/>
      <c r="AL35" s="302">
        <f>E35</f>
        <v>1</v>
      </c>
      <c r="AM35" s="302">
        <f>F35</f>
        <v>4</v>
      </c>
      <c r="AN35" s="303">
        <f>G35</f>
        <v>7</v>
      </c>
      <c r="AO35" s="3"/>
      <c r="AP35" s="3"/>
      <c r="AQ35" s="249"/>
      <c r="AR35" s="302">
        <f t="shared" si="5"/>
        <v>1</v>
      </c>
      <c r="AS35" s="302">
        <f t="shared" si="5"/>
        <v>4</v>
      </c>
      <c r="AT35" s="302">
        <f t="shared" si="5"/>
        <v>7</v>
      </c>
      <c r="AU35" s="3"/>
      <c r="AV35" s="3"/>
      <c r="AW35" s="3"/>
      <c r="AX35" s="3"/>
      <c r="AY35" s="3"/>
    </row>
    <row r="36" spans="1:51" x14ac:dyDescent="0.35">
      <c r="A36" s="280">
        <v>5</v>
      </c>
      <c r="B36" s="297" t="s">
        <v>158</v>
      </c>
      <c r="C36" s="280">
        <v>2</v>
      </c>
      <c r="D36" s="298">
        <v>75</v>
      </c>
      <c r="E36" s="299">
        <f>F36-(F36*D36/100)</f>
        <v>25</v>
      </c>
      <c r="F36" s="276">
        <v>100</v>
      </c>
      <c r="G36" s="300">
        <f>F36+(F36*D36/100)</f>
        <v>175</v>
      </c>
      <c r="H36" s="278">
        <v>0.25</v>
      </c>
      <c r="I36" s="278">
        <v>0.75</v>
      </c>
      <c r="J36" s="279"/>
      <c r="K36" s="302">
        <f>E36</f>
        <v>25</v>
      </c>
      <c r="L36" s="302">
        <f>F36</f>
        <v>100</v>
      </c>
      <c r="M36" s="303">
        <f>G36</f>
        <v>175</v>
      </c>
      <c r="N36" s="3"/>
      <c r="O36" s="3"/>
      <c r="P36" s="249"/>
      <c r="Q36" s="3"/>
      <c r="R36" s="3"/>
      <c r="S36" s="249"/>
      <c r="T36" s="3"/>
      <c r="U36" s="3"/>
      <c r="V36" s="249"/>
      <c r="W36" s="3"/>
      <c r="X36" s="3"/>
      <c r="Y36" s="249"/>
      <c r="Z36" s="3"/>
      <c r="AA36" s="3"/>
      <c r="AB36" s="249"/>
      <c r="AC36" s="3"/>
      <c r="AD36" s="3"/>
      <c r="AE36" s="249"/>
      <c r="AF36" s="3"/>
      <c r="AG36" s="3"/>
      <c r="AH36" s="249"/>
      <c r="AI36" s="3"/>
      <c r="AJ36" s="3"/>
      <c r="AK36" s="249"/>
      <c r="AL36" s="3"/>
      <c r="AM36" s="3"/>
      <c r="AN36" s="249"/>
      <c r="AO36" s="3"/>
      <c r="AP36" s="3"/>
      <c r="AQ36" s="249"/>
      <c r="AR36" s="302">
        <f t="shared" si="5"/>
        <v>25</v>
      </c>
      <c r="AS36" s="302">
        <f t="shared" si="5"/>
        <v>100</v>
      </c>
      <c r="AT36" s="302">
        <f t="shared" si="5"/>
        <v>175</v>
      </c>
      <c r="AU36" s="3"/>
      <c r="AV36" s="3"/>
      <c r="AW36" s="3"/>
      <c r="AX36" s="3"/>
      <c r="AY36" s="3"/>
    </row>
    <row r="37" spans="1:51" x14ac:dyDescent="0.35">
      <c r="A37" s="280">
        <v>6</v>
      </c>
      <c r="B37" s="315" t="s">
        <v>159</v>
      </c>
      <c r="C37" s="280">
        <v>2</v>
      </c>
      <c r="D37" s="298">
        <v>75</v>
      </c>
      <c r="E37" s="299">
        <f t="shared" si="0"/>
        <v>0.375</v>
      </c>
      <c r="F37" s="320">
        <v>1.5</v>
      </c>
      <c r="G37" s="300">
        <f t="shared" si="1"/>
        <v>2.625</v>
      </c>
      <c r="H37" s="278">
        <v>1</v>
      </c>
      <c r="I37" s="278">
        <v>0</v>
      </c>
      <c r="J37" s="279"/>
      <c r="K37" s="3"/>
      <c r="L37" s="3"/>
      <c r="M37" s="249"/>
      <c r="N37" s="3"/>
      <c r="O37" s="3"/>
      <c r="P37" s="249"/>
      <c r="Q37" s="3"/>
      <c r="R37" s="3"/>
      <c r="S37" s="249"/>
      <c r="T37" s="3"/>
      <c r="U37" s="3"/>
      <c r="V37" s="249"/>
      <c r="W37" s="3"/>
      <c r="X37" s="3"/>
      <c r="Y37" s="249"/>
      <c r="Z37" s="3"/>
      <c r="AA37" s="3"/>
      <c r="AB37" s="249"/>
      <c r="AC37" s="302">
        <f t="shared" ref="AC37:AE38" si="9">E37</f>
        <v>0.375</v>
      </c>
      <c r="AD37" s="302">
        <f t="shared" si="9"/>
        <v>1.5</v>
      </c>
      <c r="AE37" s="303">
        <f t="shared" si="9"/>
        <v>2.625</v>
      </c>
      <c r="AF37" s="3"/>
      <c r="AG37" s="3"/>
      <c r="AH37" s="249"/>
      <c r="AI37" s="3"/>
      <c r="AJ37" s="3"/>
      <c r="AK37" s="249"/>
      <c r="AL37" s="3"/>
      <c r="AM37" s="3"/>
      <c r="AN37" s="249"/>
      <c r="AO37" s="3"/>
      <c r="AP37" s="3"/>
      <c r="AQ37" s="249"/>
      <c r="AR37" s="302">
        <f t="shared" si="5"/>
        <v>0.375</v>
      </c>
      <c r="AS37" s="302">
        <f t="shared" si="5"/>
        <v>1.5</v>
      </c>
      <c r="AT37" s="302">
        <f t="shared" si="5"/>
        <v>2.625</v>
      </c>
      <c r="AU37" s="3"/>
      <c r="AV37" s="3"/>
      <c r="AW37" s="3"/>
      <c r="AX37" s="3"/>
      <c r="AY37" s="3"/>
    </row>
    <row r="38" spans="1:51" x14ac:dyDescent="0.35">
      <c r="A38" s="280">
        <v>7</v>
      </c>
      <c r="B38" s="297" t="s">
        <v>551</v>
      </c>
      <c r="C38" s="280">
        <v>2</v>
      </c>
      <c r="D38" s="298">
        <v>75</v>
      </c>
      <c r="E38" s="299">
        <f t="shared" si="0"/>
        <v>3.75</v>
      </c>
      <c r="F38" s="276">
        <v>15</v>
      </c>
      <c r="G38" s="300">
        <f t="shared" si="1"/>
        <v>26.25</v>
      </c>
      <c r="H38" s="278">
        <v>1</v>
      </c>
      <c r="I38" s="278">
        <v>0</v>
      </c>
      <c r="J38" s="279"/>
      <c r="K38" s="3"/>
      <c r="L38" s="3"/>
      <c r="M38" s="249"/>
      <c r="N38" s="3"/>
      <c r="O38" s="3"/>
      <c r="P38" s="249"/>
      <c r="Q38" s="3"/>
      <c r="R38" s="3"/>
      <c r="S38" s="249"/>
      <c r="T38" s="3"/>
      <c r="U38" s="3"/>
      <c r="V38" s="249"/>
      <c r="W38" s="3"/>
      <c r="X38" s="3"/>
      <c r="Y38" s="249"/>
      <c r="Z38" s="3"/>
      <c r="AA38" s="3"/>
      <c r="AB38" s="249"/>
      <c r="AC38" s="302">
        <f t="shared" si="9"/>
        <v>3.75</v>
      </c>
      <c r="AD38" s="302">
        <f t="shared" si="9"/>
        <v>15</v>
      </c>
      <c r="AE38" s="303">
        <f t="shared" si="9"/>
        <v>26.25</v>
      </c>
      <c r="AF38" s="3"/>
      <c r="AG38" s="3"/>
      <c r="AH38" s="249"/>
      <c r="AI38" s="3"/>
      <c r="AJ38" s="3"/>
      <c r="AK38" s="249"/>
      <c r="AL38" s="3"/>
      <c r="AM38" s="3"/>
      <c r="AN38" s="249"/>
      <c r="AO38" s="3"/>
      <c r="AP38" s="3"/>
      <c r="AQ38" s="249"/>
      <c r="AR38" s="302">
        <f t="shared" si="5"/>
        <v>3.75</v>
      </c>
      <c r="AS38" s="302">
        <f t="shared" si="5"/>
        <v>15</v>
      </c>
      <c r="AT38" s="302">
        <f t="shared" si="5"/>
        <v>26.25</v>
      </c>
      <c r="AU38" s="3"/>
      <c r="AV38" s="3"/>
      <c r="AW38" s="3"/>
      <c r="AX38" s="3"/>
      <c r="AY38" s="3"/>
    </row>
    <row r="39" spans="1:51" x14ac:dyDescent="0.35">
      <c r="A39" s="280">
        <v>8</v>
      </c>
      <c r="B39" s="297" t="s">
        <v>62</v>
      </c>
      <c r="C39" s="280">
        <v>2</v>
      </c>
      <c r="D39" s="298">
        <v>75</v>
      </c>
      <c r="E39" s="299">
        <f t="shared" si="0"/>
        <v>0.375</v>
      </c>
      <c r="F39" s="304">
        <v>1.5</v>
      </c>
      <c r="G39" s="300">
        <f t="shared" si="1"/>
        <v>2.625</v>
      </c>
      <c r="H39" s="278">
        <v>0.5</v>
      </c>
      <c r="I39" s="278">
        <v>0.5</v>
      </c>
      <c r="J39" s="279"/>
      <c r="K39" s="3"/>
      <c r="L39" s="3"/>
      <c r="M39" s="249"/>
      <c r="N39" s="3"/>
      <c r="O39" s="3"/>
      <c r="P39" s="249"/>
      <c r="Q39" s="3"/>
      <c r="R39" s="3"/>
      <c r="S39" s="249"/>
      <c r="T39" s="3"/>
      <c r="U39" s="3"/>
      <c r="V39" s="249"/>
      <c r="W39" s="3"/>
      <c r="X39" s="3"/>
      <c r="Y39" s="249"/>
      <c r="Z39" s="3"/>
      <c r="AA39" s="3"/>
      <c r="AB39" s="249"/>
      <c r="AC39" s="3"/>
      <c r="AD39" s="3"/>
      <c r="AE39" s="249"/>
      <c r="AF39" s="3"/>
      <c r="AG39" s="3"/>
      <c r="AH39" s="249"/>
      <c r="AI39" s="302">
        <f t="shared" ref="AI39:AK40" si="10">E39</f>
        <v>0.375</v>
      </c>
      <c r="AJ39" s="302">
        <f t="shared" si="10"/>
        <v>1.5</v>
      </c>
      <c r="AK39" s="303">
        <f t="shared" si="10"/>
        <v>2.625</v>
      </c>
      <c r="AL39" s="3"/>
      <c r="AM39" s="3"/>
      <c r="AN39" s="249"/>
      <c r="AO39" s="3"/>
      <c r="AP39" s="3"/>
      <c r="AQ39" s="249"/>
      <c r="AR39" s="302">
        <f t="shared" si="5"/>
        <v>0.375</v>
      </c>
      <c r="AS39" s="302">
        <f t="shared" si="5"/>
        <v>1.5</v>
      </c>
      <c r="AT39" s="302">
        <f t="shared" si="5"/>
        <v>2.625</v>
      </c>
      <c r="AU39" s="3"/>
      <c r="AV39" s="3"/>
      <c r="AW39" s="3"/>
      <c r="AX39" s="3"/>
      <c r="AY39" s="3"/>
    </row>
    <row r="40" spans="1:51" x14ac:dyDescent="0.35">
      <c r="A40" s="280">
        <v>9</v>
      </c>
      <c r="B40" s="297" t="s">
        <v>64</v>
      </c>
      <c r="C40" s="280">
        <v>2</v>
      </c>
      <c r="D40" s="318">
        <v>75</v>
      </c>
      <c r="E40" s="299">
        <f t="shared" si="0"/>
        <v>0.29999999999999993</v>
      </c>
      <c r="F40" s="276">
        <v>1.2</v>
      </c>
      <c r="G40" s="300">
        <f t="shared" si="1"/>
        <v>2.1</v>
      </c>
      <c r="H40" s="278">
        <v>0.5</v>
      </c>
      <c r="I40" s="278">
        <v>0.5</v>
      </c>
      <c r="J40" s="279"/>
      <c r="K40" s="3"/>
      <c r="L40" s="3"/>
      <c r="M40" s="249"/>
      <c r="N40" s="3"/>
      <c r="O40" s="3"/>
      <c r="P40" s="249"/>
      <c r="Q40" s="3"/>
      <c r="R40" s="3"/>
      <c r="S40" s="249"/>
      <c r="T40" s="3"/>
      <c r="U40" s="3"/>
      <c r="V40" s="249"/>
      <c r="W40" s="3"/>
      <c r="X40" s="3"/>
      <c r="Y40" s="249"/>
      <c r="Z40" s="3"/>
      <c r="AA40" s="3"/>
      <c r="AB40" s="249"/>
      <c r="AC40" s="3"/>
      <c r="AD40" s="3"/>
      <c r="AE40" s="249"/>
      <c r="AF40" s="3"/>
      <c r="AG40" s="3"/>
      <c r="AH40" s="249"/>
      <c r="AI40" s="302">
        <f t="shared" si="10"/>
        <v>0.29999999999999993</v>
      </c>
      <c r="AJ40" s="302">
        <f t="shared" si="10"/>
        <v>1.2</v>
      </c>
      <c r="AK40" s="303">
        <f t="shared" si="10"/>
        <v>2.1</v>
      </c>
      <c r="AL40" s="3"/>
      <c r="AM40" s="3"/>
      <c r="AN40" s="249"/>
      <c r="AO40" s="3"/>
      <c r="AP40" s="3"/>
      <c r="AQ40" s="249"/>
      <c r="AR40" s="302">
        <f t="shared" si="5"/>
        <v>0.29999999999999993</v>
      </c>
      <c r="AS40" s="302">
        <f t="shared" si="5"/>
        <v>1.2</v>
      </c>
      <c r="AT40" s="302">
        <f t="shared" si="5"/>
        <v>2.1</v>
      </c>
      <c r="AU40" s="3"/>
      <c r="AV40" s="3"/>
      <c r="AW40" s="3"/>
      <c r="AX40" s="3"/>
      <c r="AY40" s="3"/>
    </row>
    <row r="41" spans="1:51" x14ac:dyDescent="0.35">
      <c r="A41" s="280">
        <v>10</v>
      </c>
      <c r="B41" s="297" t="s">
        <v>76</v>
      </c>
      <c r="C41" s="280">
        <v>2</v>
      </c>
      <c r="D41" s="298">
        <v>75</v>
      </c>
      <c r="E41" s="299">
        <v>1</v>
      </c>
      <c r="F41" s="276">
        <v>3.5</v>
      </c>
      <c r="G41" s="300">
        <v>6</v>
      </c>
      <c r="H41" s="278">
        <v>1</v>
      </c>
      <c r="I41" s="278">
        <v>0</v>
      </c>
      <c r="J41" s="279"/>
      <c r="K41" s="3"/>
      <c r="L41" s="3"/>
      <c r="M41" s="249"/>
      <c r="N41" s="3"/>
      <c r="O41" s="3"/>
      <c r="P41" s="249"/>
      <c r="Q41" s="3"/>
      <c r="R41" s="3"/>
      <c r="S41" s="249"/>
      <c r="T41" s="3"/>
      <c r="U41" s="3"/>
      <c r="V41" s="249"/>
      <c r="W41" s="3"/>
      <c r="X41" s="3"/>
      <c r="Y41" s="249"/>
      <c r="Z41" s="3"/>
      <c r="AA41" s="3"/>
      <c r="AB41" s="249"/>
      <c r="AC41" s="302">
        <f>E41</f>
        <v>1</v>
      </c>
      <c r="AD41" s="302">
        <f>F41</f>
        <v>3.5</v>
      </c>
      <c r="AE41" s="303">
        <f>G41</f>
        <v>6</v>
      </c>
      <c r="AF41" s="3"/>
      <c r="AG41" s="3"/>
      <c r="AH41" s="249"/>
      <c r="AI41" s="3"/>
      <c r="AJ41" s="3"/>
      <c r="AK41" s="249"/>
      <c r="AL41" s="3"/>
      <c r="AM41" s="3"/>
      <c r="AN41" s="249"/>
      <c r="AO41" s="3"/>
      <c r="AP41" s="3"/>
      <c r="AQ41" s="249"/>
      <c r="AR41" s="302">
        <f t="shared" si="5"/>
        <v>1</v>
      </c>
      <c r="AS41" s="302">
        <f t="shared" si="5"/>
        <v>3.5</v>
      </c>
      <c r="AT41" s="302">
        <f t="shared" si="5"/>
        <v>6</v>
      </c>
      <c r="AU41" s="3"/>
      <c r="AV41" s="3"/>
      <c r="AW41" s="3"/>
      <c r="AX41" s="3"/>
      <c r="AY41" s="3"/>
    </row>
    <row r="42" spans="1:51" x14ac:dyDescent="0.35">
      <c r="A42" s="280">
        <v>11</v>
      </c>
      <c r="B42" s="297" t="s">
        <v>323</v>
      </c>
      <c r="C42" s="280">
        <v>2</v>
      </c>
      <c r="D42" s="298">
        <v>75</v>
      </c>
      <c r="E42" s="299">
        <f t="shared" si="0"/>
        <v>1.875</v>
      </c>
      <c r="F42" s="304">
        <v>7.5</v>
      </c>
      <c r="G42" s="300">
        <f t="shared" si="1"/>
        <v>13.125</v>
      </c>
      <c r="H42" s="278">
        <v>0.5</v>
      </c>
      <c r="I42" s="278">
        <v>0.5</v>
      </c>
      <c r="J42" s="279"/>
      <c r="K42" s="3"/>
      <c r="L42" s="3"/>
      <c r="M42" s="249"/>
      <c r="N42" s="3"/>
      <c r="O42" s="3"/>
      <c r="P42" s="249"/>
      <c r="Q42" s="3"/>
      <c r="R42" s="3"/>
      <c r="S42" s="249"/>
      <c r="T42" s="302">
        <f>E42</f>
        <v>1.875</v>
      </c>
      <c r="U42" s="302">
        <f>F42</f>
        <v>7.5</v>
      </c>
      <c r="V42" s="303">
        <f>G42</f>
        <v>13.125</v>
      </c>
      <c r="W42" s="3"/>
      <c r="X42" s="3"/>
      <c r="Y42" s="249"/>
      <c r="Z42" s="3"/>
      <c r="AA42" s="3"/>
      <c r="AB42" s="249"/>
      <c r="AC42" s="3"/>
      <c r="AD42" s="3"/>
      <c r="AE42" s="249"/>
      <c r="AF42" s="3"/>
      <c r="AG42" s="3"/>
      <c r="AH42" s="249"/>
      <c r="AI42" s="3"/>
      <c r="AJ42" s="3"/>
      <c r="AK42" s="249"/>
      <c r="AL42" s="3"/>
      <c r="AM42" s="3"/>
      <c r="AN42" s="249"/>
      <c r="AO42" s="3"/>
      <c r="AP42" s="3"/>
      <c r="AQ42" s="249"/>
      <c r="AR42" s="302">
        <f t="shared" si="5"/>
        <v>1.875</v>
      </c>
      <c r="AS42" s="302">
        <f t="shared" si="5"/>
        <v>7.5</v>
      </c>
      <c r="AT42" s="302">
        <f t="shared" si="5"/>
        <v>13.125</v>
      </c>
      <c r="AU42" s="3"/>
      <c r="AV42" s="3"/>
      <c r="AW42" s="3"/>
      <c r="AX42" s="3"/>
      <c r="AY42" s="3"/>
    </row>
    <row r="43" spans="1:51" x14ac:dyDescent="0.35">
      <c r="A43" s="280">
        <v>12</v>
      </c>
      <c r="B43" s="297" t="s">
        <v>83</v>
      </c>
      <c r="C43" s="280">
        <v>2</v>
      </c>
      <c r="D43" s="298">
        <v>75</v>
      </c>
      <c r="E43" s="299">
        <f t="shared" si="0"/>
        <v>0.375</v>
      </c>
      <c r="F43" s="276">
        <v>1.5</v>
      </c>
      <c r="G43" s="300">
        <f t="shared" si="1"/>
        <v>2.625</v>
      </c>
      <c r="H43" s="278">
        <v>1</v>
      </c>
      <c r="I43" s="278">
        <v>0</v>
      </c>
      <c r="J43" s="279"/>
      <c r="K43" s="3"/>
      <c r="L43" s="3"/>
      <c r="M43" s="249"/>
      <c r="N43" s="3"/>
      <c r="O43" s="3"/>
      <c r="P43" s="249"/>
      <c r="Q43" s="3"/>
      <c r="R43" s="3"/>
      <c r="S43" s="249"/>
      <c r="T43" s="3"/>
      <c r="U43" s="3"/>
      <c r="V43" s="249"/>
      <c r="W43" s="3"/>
      <c r="X43" s="3"/>
      <c r="Y43" s="249"/>
      <c r="Z43" s="3"/>
      <c r="AA43" s="3"/>
      <c r="AB43" s="249"/>
      <c r="AC43" s="302">
        <f>E43</f>
        <v>0.375</v>
      </c>
      <c r="AD43" s="302">
        <f>F43</f>
        <v>1.5</v>
      </c>
      <c r="AE43" s="303">
        <f>G43</f>
        <v>2.625</v>
      </c>
      <c r="AF43" s="3"/>
      <c r="AG43" s="3"/>
      <c r="AH43" s="249"/>
      <c r="AI43" s="3"/>
      <c r="AJ43" s="3"/>
      <c r="AK43" s="249"/>
      <c r="AL43" s="3"/>
      <c r="AM43" s="3"/>
      <c r="AN43" s="249"/>
      <c r="AO43" s="3"/>
      <c r="AP43" s="3"/>
      <c r="AQ43" s="249"/>
      <c r="AR43" s="302">
        <f t="shared" si="5"/>
        <v>0.375</v>
      </c>
      <c r="AS43" s="302">
        <f t="shared" si="5"/>
        <v>1.5</v>
      </c>
      <c r="AT43" s="302">
        <f t="shared" si="5"/>
        <v>2.625</v>
      </c>
      <c r="AU43" s="3"/>
      <c r="AV43" s="3"/>
      <c r="AW43" s="3"/>
      <c r="AX43" s="3"/>
      <c r="AY43" s="3"/>
    </row>
    <row r="44" spans="1:51" x14ac:dyDescent="0.35">
      <c r="A44" s="280">
        <v>13</v>
      </c>
      <c r="B44" s="297" t="s">
        <v>84</v>
      </c>
      <c r="C44" s="280">
        <v>2</v>
      </c>
      <c r="D44" s="298">
        <v>75</v>
      </c>
      <c r="E44" s="299">
        <f t="shared" si="0"/>
        <v>0.875</v>
      </c>
      <c r="F44" s="304">
        <v>3.5</v>
      </c>
      <c r="G44" s="300">
        <f t="shared" si="1"/>
        <v>6.125</v>
      </c>
      <c r="H44" s="278">
        <v>0.5</v>
      </c>
      <c r="I44" s="278">
        <v>0.5</v>
      </c>
      <c r="J44" s="279"/>
      <c r="K44" s="302">
        <f>E44</f>
        <v>0.875</v>
      </c>
      <c r="L44" s="302">
        <f>F44</f>
        <v>3.5</v>
      </c>
      <c r="M44" s="303">
        <f>G44</f>
        <v>6.125</v>
      </c>
      <c r="N44" s="3"/>
      <c r="O44" s="3"/>
      <c r="P44" s="249"/>
      <c r="Q44" s="3"/>
      <c r="R44" s="3"/>
      <c r="S44" s="249"/>
      <c r="T44" s="3"/>
      <c r="U44" s="3"/>
      <c r="V44" s="249"/>
      <c r="W44" s="3"/>
      <c r="X44" s="3"/>
      <c r="Y44" s="249"/>
      <c r="Z44" s="3"/>
      <c r="AA44" s="3"/>
      <c r="AB44" s="249"/>
      <c r="AC44" s="3"/>
      <c r="AD44" s="3"/>
      <c r="AE44" s="249"/>
      <c r="AF44" s="3"/>
      <c r="AG44" s="3"/>
      <c r="AH44" s="249"/>
      <c r="AI44" s="3"/>
      <c r="AJ44" s="3"/>
      <c r="AK44" s="249"/>
      <c r="AL44" s="3"/>
      <c r="AM44" s="3"/>
      <c r="AN44" s="249"/>
      <c r="AO44" s="3"/>
      <c r="AP44" s="3"/>
      <c r="AQ44" s="249"/>
      <c r="AR44" s="302">
        <f t="shared" si="5"/>
        <v>0.875</v>
      </c>
      <c r="AS44" s="302">
        <f t="shared" si="5"/>
        <v>3.5</v>
      </c>
      <c r="AT44" s="302">
        <f t="shared" si="5"/>
        <v>6.125</v>
      </c>
      <c r="AU44" s="3"/>
      <c r="AV44" s="3"/>
      <c r="AW44" s="3"/>
      <c r="AX44" s="3"/>
      <c r="AY44" s="3"/>
    </row>
    <row r="45" spans="1:51" x14ac:dyDescent="0.35">
      <c r="A45" s="280">
        <v>14</v>
      </c>
      <c r="B45" s="297" t="s">
        <v>88</v>
      </c>
      <c r="C45" s="280">
        <v>2</v>
      </c>
      <c r="D45" s="298">
        <v>75</v>
      </c>
      <c r="E45" s="299">
        <f t="shared" si="0"/>
        <v>1.875</v>
      </c>
      <c r="F45" s="304">
        <v>7.5</v>
      </c>
      <c r="G45" s="300">
        <f t="shared" si="1"/>
        <v>13.125</v>
      </c>
      <c r="H45" s="278">
        <v>0.5</v>
      </c>
      <c r="I45" s="278">
        <v>0.5</v>
      </c>
      <c r="J45" s="279"/>
      <c r="K45" s="3"/>
      <c r="L45" s="3"/>
      <c r="M45" s="249"/>
      <c r="N45" s="3"/>
      <c r="O45" s="3"/>
      <c r="P45" s="249"/>
      <c r="Q45" s="3"/>
      <c r="R45" s="3"/>
      <c r="S45" s="249"/>
      <c r="T45" s="3"/>
      <c r="U45" s="3"/>
      <c r="V45" s="249"/>
      <c r="W45" s="3"/>
      <c r="X45" s="3"/>
      <c r="Y45" s="249"/>
      <c r="Z45" s="3"/>
      <c r="AA45" s="3"/>
      <c r="AB45" s="249"/>
      <c r="AC45" s="3"/>
      <c r="AD45" s="3"/>
      <c r="AE45" s="249"/>
      <c r="AF45" s="3"/>
      <c r="AG45" s="3"/>
      <c r="AH45" s="249"/>
      <c r="AI45" s="302">
        <f>E45</f>
        <v>1.875</v>
      </c>
      <c r="AJ45" s="302">
        <f>F45</f>
        <v>7.5</v>
      </c>
      <c r="AK45" s="303">
        <f>G45</f>
        <v>13.125</v>
      </c>
      <c r="AL45" s="3"/>
      <c r="AM45" s="3"/>
      <c r="AN45" s="249"/>
      <c r="AO45" s="3"/>
      <c r="AP45" s="3"/>
      <c r="AQ45" s="249"/>
      <c r="AR45" s="302">
        <f t="shared" si="5"/>
        <v>1.875</v>
      </c>
      <c r="AS45" s="302">
        <f t="shared" si="5"/>
        <v>7.5</v>
      </c>
      <c r="AT45" s="302">
        <f t="shared" si="5"/>
        <v>13.125</v>
      </c>
      <c r="AU45" s="3"/>
      <c r="AV45" s="3"/>
      <c r="AW45" s="3"/>
      <c r="AX45" s="3"/>
      <c r="AY45" s="3"/>
    </row>
    <row r="46" spans="1:51" x14ac:dyDescent="0.35">
      <c r="A46" s="280">
        <v>22</v>
      </c>
      <c r="B46" s="297" t="s">
        <v>169</v>
      </c>
      <c r="C46" s="280">
        <v>2</v>
      </c>
      <c r="D46" s="318">
        <v>75</v>
      </c>
      <c r="E46" s="299">
        <f t="shared" si="0"/>
        <v>3.75</v>
      </c>
      <c r="F46" s="276">
        <v>15</v>
      </c>
      <c r="G46" s="300">
        <f t="shared" si="1"/>
        <v>26.25</v>
      </c>
      <c r="H46" s="278">
        <v>1</v>
      </c>
      <c r="I46" s="278">
        <v>0</v>
      </c>
      <c r="J46" s="279"/>
      <c r="K46" s="302">
        <f>E46</f>
        <v>3.75</v>
      </c>
      <c r="L46" s="302">
        <f>F46</f>
        <v>15</v>
      </c>
      <c r="M46" s="303">
        <f>G46</f>
        <v>26.25</v>
      </c>
      <c r="N46" s="3"/>
      <c r="O46" s="3"/>
      <c r="P46" s="249"/>
      <c r="Q46" s="3"/>
      <c r="R46" s="3"/>
      <c r="S46" s="249"/>
      <c r="T46" s="3"/>
      <c r="U46" s="3"/>
      <c r="V46" s="249"/>
      <c r="W46" s="3"/>
      <c r="X46" s="3"/>
      <c r="Y46" s="249"/>
      <c r="Z46" s="3"/>
      <c r="AA46" s="3"/>
      <c r="AB46" s="249"/>
      <c r="AC46" s="3"/>
      <c r="AD46" s="3"/>
      <c r="AE46" s="249"/>
      <c r="AF46" s="3"/>
      <c r="AG46" s="3"/>
      <c r="AH46" s="249"/>
      <c r="AI46" s="3"/>
      <c r="AJ46" s="3"/>
      <c r="AK46" s="249"/>
      <c r="AL46" s="3"/>
      <c r="AM46" s="3"/>
      <c r="AN46" s="249"/>
      <c r="AO46" s="3"/>
      <c r="AP46" s="3"/>
      <c r="AQ46" s="249"/>
      <c r="AR46" s="302">
        <f t="shared" si="5"/>
        <v>3.75</v>
      </c>
      <c r="AS46" s="302">
        <f t="shared" si="5"/>
        <v>15</v>
      </c>
      <c r="AT46" s="302">
        <f t="shared" si="5"/>
        <v>26.25</v>
      </c>
      <c r="AU46" s="3"/>
      <c r="AV46" s="3"/>
      <c r="AW46" s="3"/>
      <c r="AX46" s="3"/>
      <c r="AY46" s="3"/>
    </row>
    <row r="47" spans="1:51" x14ac:dyDescent="0.35">
      <c r="A47" s="280">
        <v>15</v>
      </c>
      <c r="B47" s="297" t="s">
        <v>104</v>
      </c>
      <c r="C47" s="280">
        <v>2</v>
      </c>
      <c r="D47" s="298">
        <v>75</v>
      </c>
      <c r="E47" s="299">
        <f t="shared" si="0"/>
        <v>0.375</v>
      </c>
      <c r="F47" s="304">
        <v>1.5</v>
      </c>
      <c r="G47" s="300">
        <f t="shared" si="1"/>
        <v>2.625</v>
      </c>
      <c r="H47" s="278">
        <v>0.5</v>
      </c>
      <c r="I47" s="278">
        <v>0.5</v>
      </c>
      <c r="J47" s="279"/>
      <c r="K47" s="3"/>
      <c r="L47" s="3"/>
      <c r="M47" s="249"/>
      <c r="N47" s="3"/>
      <c r="O47" s="3"/>
      <c r="P47" s="249"/>
      <c r="Q47" s="3"/>
      <c r="R47" s="3"/>
      <c r="S47" s="249"/>
      <c r="T47" s="3"/>
      <c r="U47" s="3"/>
      <c r="V47" s="249"/>
      <c r="W47" s="3"/>
      <c r="X47" s="3"/>
      <c r="Y47" s="249"/>
      <c r="Z47" s="3"/>
      <c r="AA47" s="3"/>
      <c r="AB47" s="249"/>
      <c r="AC47" s="3"/>
      <c r="AD47" s="3"/>
      <c r="AE47" s="249"/>
      <c r="AF47" s="3"/>
      <c r="AG47" s="3"/>
      <c r="AH47" s="249"/>
      <c r="AI47" s="302">
        <f>E47</f>
        <v>0.375</v>
      </c>
      <c r="AJ47" s="302">
        <f>F47</f>
        <v>1.5</v>
      </c>
      <c r="AK47" s="303">
        <f>G47</f>
        <v>2.625</v>
      </c>
      <c r="AL47" s="3"/>
      <c r="AM47" s="3"/>
      <c r="AN47" s="249"/>
      <c r="AO47" s="3"/>
      <c r="AP47" s="3"/>
      <c r="AQ47" s="249"/>
      <c r="AR47" s="302">
        <f t="shared" si="5"/>
        <v>0.375</v>
      </c>
      <c r="AS47" s="302">
        <f t="shared" si="5"/>
        <v>1.5</v>
      </c>
      <c r="AT47" s="302">
        <f t="shared" si="5"/>
        <v>2.625</v>
      </c>
      <c r="AU47" s="3"/>
      <c r="AV47" s="3"/>
      <c r="AW47" s="3"/>
      <c r="AX47" s="3"/>
      <c r="AY47" s="3"/>
    </row>
    <row r="48" spans="1:51" x14ac:dyDescent="0.35">
      <c r="A48" s="280">
        <v>16</v>
      </c>
      <c r="B48" s="297" t="s">
        <v>170</v>
      </c>
      <c r="C48" s="280">
        <v>2</v>
      </c>
      <c r="D48" s="298">
        <v>75</v>
      </c>
      <c r="E48" s="299">
        <f t="shared" si="0"/>
        <v>1.75</v>
      </c>
      <c r="F48" s="304">
        <v>7</v>
      </c>
      <c r="G48" s="300">
        <f t="shared" si="1"/>
        <v>12.25</v>
      </c>
      <c r="H48" s="278">
        <v>0.5</v>
      </c>
      <c r="I48" s="278">
        <v>0.5</v>
      </c>
      <c r="J48" s="279"/>
      <c r="K48" s="302">
        <f>E48</f>
        <v>1.75</v>
      </c>
      <c r="L48" s="302">
        <f>F48</f>
        <v>7</v>
      </c>
      <c r="M48" s="303">
        <f>G48</f>
        <v>12.25</v>
      </c>
      <c r="N48" s="3"/>
      <c r="O48" s="3"/>
      <c r="P48" s="249"/>
      <c r="Q48" s="3"/>
      <c r="R48" s="3"/>
      <c r="S48" s="249"/>
      <c r="T48" s="3"/>
      <c r="U48" s="3"/>
      <c r="V48" s="249"/>
      <c r="W48" s="3"/>
      <c r="X48" s="3"/>
      <c r="Y48" s="249"/>
      <c r="Z48" s="3"/>
      <c r="AA48" s="3"/>
      <c r="AB48" s="249"/>
      <c r="AC48" s="3"/>
      <c r="AD48" s="3"/>
      <c r="AE48" s="249"/>
      <c r="AF48" s="3"/>
      <c r="AG48" s="3"/>
      <c r="AH48" s="249"/>
      <c r="AI48" s="3"/>
      <c r="AJ48" s="3"/>
      <c r="AK48" s="249"/>
      <c r="AL48" s="3"/>
      <c r="AM48" s="3"/>
      <c r="AN48" s="249"/>
      <c r="AO48" s="3"/>
      <c r="AP48" s="3"/>
      <c r="AQ48" s="249"/>
      <c r="AR48" s="302">
        <f t="shared" si="5"/>
        <v>1.75</v>
      </c>
      <c r="AS48" s="302">
        <f t="shared" si="5"/>
        <v>7</v>
      </c>
      <c r="AT48" s="302">
        <f t="shared" si="5"/>
        <v>12.25</v>
      </c>
      <c r="AU48" s="3"/>
      <c r="AV48" s="3"/>
      <c r="AW48" s="3"/>
      <c r="AX48" s="3"/>
      <c r="AY48" s="3"/>
    </row>
    <row r="49" spans="1:51" x14ac:dyDescent="0.35">
      <c r="A49" s="280">
        <v>17</v>
      </c>
      <c r="B49" s="297" t="s">
        <v>331</v>
      </c>
      <c r="C49" s="280">
        <v>2</v>
      </c>
      <c r="D49" s="298">
        <v>75</v>
      </c>
      <c r="E49" s="299">
        <f t="shared" si="0"/>
        <v>2.75</v>
      </c>
      <c r="F49" s="304">
        <v>11</v>
      </c>
      <c r="G49" s="300">
        <f t="shared" si="1"/>
        <v>19.25</v>
      </c>
      <c r="H49" s="278">
        <v>0.5</v>
      </c>
      <c r="I49" s="278">
        <v>0.5</v>
      </c>
      <c r="J49" s="279"/>
      <c r="K49" s="3"/>
      <c r="L49" s="3"/>
      <c r="M49" s="249"/>
      <c r="N49" s="3"/>
      <c r="O49" s="3"/>
      <c r="P49" s="249"/>
      <c r="Q49" s="3"/>
      <c r="R49" s="3"/>
      <c r="S49" s="249"/>
      <c r="T49" s="302">
        <f>E49</f>
        <v>2.75</v>
      </c>
      <c r="U49" s="302">
        <f>F49</f>
        <v>11</v>
      </c>
      <c r="V49" s="303">
        <f>G49</f>
        <v>19.25</v>
      </c>
      <c r="W49" s="3"/>
      <c r="X49" s="3"/>
      <c r="Y49" s="249"/>
      <c r="Z49" s="3"/>
      <c r="AA49" s="3"/>
      <c r="AB49" s="249"/>
      <c r="AC49" s="3"/>
      <c r="AD49" s="3"/>
      <c r="AE49" s="249"/>
      <c r="AF49" s="3"/>
      <c r="AG49" s="3"/>
      <c r="AH49" s="249"/>
      <c r="AI49" s="3"/>
      <c r="AJ49" s="3"/>
      <c r="AK49" s="249"/>
      <c r="AL49" s="3"/>
      <c r="AM49" s="3"/>
      <c r="AN49" s="249"/>
      <c r="AO49" s="3"/>
      <c r="AP49" s="3"/>
      <c r="AQ49" s="249"/>
      <c r="AR49" s="302">
        <f t="shared" si="5"/>
        <v>2.75</v>
      </c>
      <c r="AS49" s="302">
        <f t="shared" si="5"/>
        <v>11</v>
      </c>
      <c r="AT49" s="302">
        <f t="shared" si="5"/>
        <v>19.25</v>
      </c>
      <c r="AU49" s="3"/>
      <c r="AV49" s="3"/>
      <c r="AW49" s="3"/>
      <c r="AX49" s="3"/>
      <c r="AY49" s="3"/>
    </row>
    <row r="50" spans="1:51" x14ac:dyDescent="0.35">
      <c r="A50" s="280">
        <v>18</v>
      </c>
      <c r="B50" s="297" t="s">
        <v>118</v>
      </c>
      <c r="C50" s="280">
        <v>2</v>
      </c>
      <c r="D50" s="298">
        <v>75</v>
      </c>
      <c r="E50" s="299">
        <v>1</v>
      </c>
      <c r="F50" s="304">
        <v>3.5</v>
      </c>
      <c r="G50" s="300">
        <v>6</v>
      </c>
      <c r="H50" s="278">
        <v>0.5</v>
      </c>
      <c r="I50" s="278">
        <v>0.5</v>
      </c>
      <c r="J50" s="279"/>
      <c r="K50" s="3"/>
      <c r="L50" s="3"/>
      <c r="M50" s="249"/>
      <c r="N50" s="3"/>
      <c r="O50" s="3"/>
      <c r="P50" s="249"/>
      <c r="Q50" s="3"/>
      <c r="R50" s="3"/>
      <c r="S50" s="249"/>
      <c r="T50" s="3"/>
      <c r="U50" s="3"/>
      <c r="V50" s="249"/>
      <c r="W50" s="3"/>
      <c r="X50" s="3"/>
      <c r="Y50" s="249"/>
      <c r="Z50" s="3"/>
      <c r="AA50" s="3"/>
      <c r="AB50" s="249"/>
      <c r="AC50" s="302">
        <f>E50</f>
        <v>1</v>
      </c>
      <c r="AD50" s="302">
        <f>F50</f>
        <v>3.5</v>
      </c>
      <c r="AE50" s="303">
        <f>G50</f>
        <v>6</v>
      </c>
      <c r="AF50" s="3"/>
      <c r="AG50" s="3"/>
      <c r="AH50" s="249"/>
      <c r="AI50" s="3"/>
      <c r="AJ50" s="3"/>
      <c r="AK50" s="249"/>
      <c r="AL50" s="3"/>
      <c r="AM50" s="3"/>
      <c r="AN50" s="249"/>
      <c r="AO50" s="3"/>
      <c r="AP50" s="3"/>
      <c r="AQ50" s="249"/>
      <c r="AR50" s="302">
        <f t="shared" si="5"/>
        <v>1</v>
      </c>
      <c r="AS50" s="302">
        <f t="shared" si="5"/>
        <v>3.5</v>
      </c>
      <c r="AT50" s="302">
        <f t="shared" si="5"/>
        <v>6</v>
      </c>
      <c r="AU50" s="3"/>
      <c r="AV50" s="3"/>
      <c r="AW50" s="3"/>
      <c r="AX50" s="3"/>
      <c r="AY50" s="3"/>
    </row>
    <row r="51" spans="1:51" x14ac:dyDescent="0.35">
      <c r="A51" s="280">
        <v>19</v>
      </c>
      <c r="B51" s="297" t="s">
        <v>422</v>
      </c>
      <c r="C51" s="321">
        <v>2</v>
      </c>
      <c r="D51" s="318">
        <v>75</v>
      </c>
      <c r="E51" s="316">
        <v>0</v>
      </c>
      <c r="F51" s="276">
        <v>0</v>
      </c>
      <c r="G51" s="322">
        <v>0</v>
      </c>
      <c r="H51" s="278" t="s">
        <v>552</v>
      </c>
      <c r="I51" s="278" t="s">
        <v>552</v>
      </c>
      <c r="J51" s="279"/>
      <c r="K51" s="3"/>
      <c r="L51" s="3"/>
      <c r="M51" s="249"/>
      <c r="N51" s="3"/>
      <c r="O51" s="3"/>
      <c r="P51" s="249"/>
      <c r="Q51" s="3"/>
      <c r="R51" s="3"/>
      <c r="S51" s="249"/>
      <c r="T51" s="3"/>
      <c r="U51" s="3"/>
      <c r="V51" s="249"/>
      <c r="W51" s="3"/>
      <c r="X51" s="3"/>
      <c r="Y51" s="249"/>
      <c r="Z51" s="3"/>
      <c r="AA51" s="3"/>
      <c r="AB51" s="249"/>
      <c r="AC51" s="3"/>
      <c r="AD51" s="3"/>
      <c r="AE51" s="249"/>
      <c r="AF51" s="3"/>
      <c r="AG51" s="3"/>
      <c r="AH51" s="249"/>
      <c r="AI51" s="3"/>
      <c r="AJ51" s="3"/>
      <c r="AK51" s="249"/>
      <c r="AL51" s="3"/>
      <c r="AM51" s="3"/>
      <c r="AN51" s="249"/>
      <c r="AO51" s="3"/>
      <c r="AP51" s="3"/>
      <c r="AQ51" s="249"/>
      <c r="AR51" s="302">
        <f t="shared" si="5"/>
        <v>0</v>
      </c>
      <c r="AS51" s="302">
        <f t="shared" si="5"/>
        <v>0</v>
      </c>
      <c r="AT51" s="302">
        <f t="shared" si="5"/>
        <v>0</v>
      </c>
      <c r="AU51" s="3"/>
      <c r="AV51" s="3"/>
      <c r="AW51" s="3"/>
      <c r="AX51" s="3"/>
      <c r="AY51" s="3"/>
    </row>
    <row r="52" spans="1:51" x14ac:dyDescent="0.35">
      <c r="A52" s="280">
        <v>20</v>
      </c>
      <c r="B52" s="297" t="s">
        <v>121</v>
      </c>
      <c r="C52" s="280">
        <v>2</v>
      </c>
      <c r="D52" s="298">
        <v>75</v>
      </c>
      <c r="E52" s="299">
        <v>63</v>
      </c>
      <c r="F52" s="276">
        <v>83</v>
      </c>
      <c r="G52" s="300">
        <v>103</v>
      </c>
      <c r="H52" s="278">
        <v>1</v>
      </c>
      <c r="I52" s="278">
        <v>0</v>
      </c>
      <c r="J52" s="279"/>
      <c r="K52" s="3"/>
      <c r="L52" s="3"/>
      <c r="M52" s="249"/>
      <c r="N52" s="3"/>
      <c r="O52" s="3"/>
      <c r="P52" s="249"/>
      <c r="Q52" s="3"/>
      <c r="R52" s="3"/>
      <c r="S52" s="249"/>
      <c r="T52" s="3"/>
      <c r="U52" s="3"/>
      <c r="V52" s="249"/>
      <c r="W52" s="3"/>
      <c r="X52" s="3"/>
      <c r="Y52" s="249"/>
      <c r="Z52" s="3"/>
      <c r="AA52" s="3"/>
      <c r="AB52" s="249"/>
      <c r="AC52" s="302">
        <f>E52</f>
        <v>63</v>
      </c>
      <c r="AD52" s="302">
        <f>F52</f>
        <v>83</v>
      </c>
      <c r="AE52" s="303">
        <f>G52</f>
        <v>103</v>
      </c>
      <c r="AF52" s="3"/>
      <c r="AG52" s="3"/>
      <c r="AH52" s="249"/>
      <c r="AI52" s="3"/>
      <c r="AJ52" s="3"/>
      <c r="AK52" s="249"/>
      <c r="AL52" s="3"/>
      <c r="AM52" s="3"/>
      <c r="AN52" s="249"/>
      <c r="AO52" s="3"/>
      <c r="AP52" s="3"/>
      <c r="AQ52" s="249"/>
      <c r="AR52" s="302">
        <f t="shared" si="5"/>
        <v>63</v>
      </c>
      <c r="AS52" s="302">
        <f t="shared" si="5"/>
        <v>83</v>
      </c>
      <c r="AT52" s="302">
        <f t="shared" si="5"/>
        <v>103</v>
      </c>
      <c r="AU52" s="3"/>
      <c r="AV52" s="3"/>
      <c r="AW52" s="3"/>
      <c r="AX52" s="3"/>
      <c r="AY52" s="3"/>
    </row>
    <row r="53" spans="1:51" x14ac:dyDescent="0.35">
      <c r="A53" s="280">
        <v>21</v>
      </c>
      <c r="B53" s="297" t="s">
        <v>405</v>
      </c>
      <c r="C53" s="280">
        <v>2</v>
      </c>
      <c r="D53" s="298">
        <v>75</v>
      </c>
      <c r="E53" s="299">
        <f t="shared" si="0"/>
        <v>1</v>
      </c>
      <c r="F53" s="304">
        <v>4</v>
      </c>
      <c r="G53" s="300">
        <f t="shared" si="1"/>
        <v>7</v>
      </c>
      <c r="H53" s="278">
        <v>1</v>
      </c>
      <c r="I53" s="278">
        <v>0</v>
      </c>
      <c r="J53" s="279"/>
      <c r="K53" s="3"/>
      <c r="L53" s="3"/>
      <c r="M53" s="249"/>
      <c r="N53" s="3"/>
      <c r="O53" s="3"/>
      <c r="P53" s="249"/>
      <c r="Q53" s="3"/>
      <c r="R53" s="3"/>
      <c r="S53" s="249"/>
      <c r="T53" s="302">
        <f>E53</f>
        <v>1</v>
      </c>
      <c r="U53" s="302">
        <f>F53</f>
        <v>4</v>
      </c>
      <c r="V53" s="303">
        <f>G53</f>
        <v>7</v>
      </c>
      <c r="W53" s="3"/>
      <c r="X53" s="3"/>
      <c r="Y53" s="249"/>
      <c r="Z53" s="3"/>
      <c r="AA53" s="3"/>
      <c r="AB53" s="249"/>
      <c r="AC53" s="3"/>
      <c r="AD53" s="3"/>
      <c r="AE53" s="249"/>
      <c r="AF53" s="3"/>
      <c r="AG53" s="3"/>
      <c r="AH53" s="249"/>
      <c r="AI53" s="3"/>
      <c r="AJ53" s="3"/>
      <c r="AK53" s="249"/>
      <c r="AL53" s="3"/>
      <c r="AM53" s="3"/>
      <c r="AN53" s="249"/>
      <c r="AO53" s="3"/>
      <c r="AP53" s="3"/>
      <c r="AQ53" s="249"/>
      <c r="AR53" s="302">
        <f t="shared" si="5"/>
        <v>1</v>
      </c>
      <c r="AS53" s="302">
        <f t="shared" si="5"/>
        <v>4</v>
      </c>
      <c r="AT53" s="302">
        <f t="shared" si="5"/>
        <v>7</v>
      </c>
      <c r="AU53" s="3"/>
      <c r="AV53" s="3"/>
      <c r="AW53" s="3"/>
      <c r="AX53" s="3"/>
      <c r="AY53" s="3"/>
    </row>
    <row r="54" spans="1:51" x14ac:dyDescent="0.35">
      <c r="A54" s="280">
        <v>22</v>
      </c>
      <c r="B54" s="297" t="s">
        <v>332</v>
      </c>
      <c r="C54" s="280">
        <v>2</v>
      </c>
      <c r="D54" s="298">
        <v>75</v>
      </c>
      <c r="E54" s="299">
        <v>20</v>
      </c>
      <c r="F54" s="276">
        <v>35</v>
      </c>
      <c r="G54" s="300">
        <v>50</v>
      </c>
      <c r="H54" s="278">
        <v>1</v>
      </c>
      <c r="I54" s="278">
        <v>0</v>
      </c>
      <c r="J54" s="279"/>
      <c r="K54" s="3"/>
      <c r="L54" s="3"/>
      <c r="M54" s="249"/>
      <c r="N54" s="3"/>
      <c r="O54" s="3"/>
      <c r="P54" s="249"/>
      <c r="Q54" s="3"/>
      <c r="R54" s="3"/>
      <c r="S54" s="249"/>
      <c r="T54" s="3"/>
      <c r="U54" s="3"/>
      <c r="V54" s="249"/>
      <c r="W54" s="3"/>
      <c r="X54" s="3"/>
      <c r="Y54" s="249"/>
      <c r="Z54" s="3"/>
      <c r="AA54" s="3"/>
      <c r="AB54" s="249"/>
      <c r="AC54" s="302">
        <f>E54</f>
        <v>20</v>
      </c>
      <c r="AD54" s="302">
        <f>F54</f>
        <v>35</v>
      </c>
      <c r="AE54" s="303">
        <f>G54</f>
        <v>50</v>
      </c>
      <c r="AF54" s="3"/>
      <c r="AG54" s="3"/>
      <c r="AH54" s="249"/>
      <c r="AI54" s="3"/>
      <c r="AJ54" s="3"/>
      <c r="AK54" s="249"/>
      <c r="AL54" s="3"/>
      <c r="AM54" s="3"/>
      <c r="AN54" s="249"/>
      <c r="AO54" s="3"/>
      <c r="AP54" s="3"/>
      <c r="AQ54" s="249"/>
      <c r="AR54" s="302">
        <f t="shared" si="5"/>
        <v>20</v>
      </c>
      <c r="AS54" s="302">
        <f t="shared" si="5"/>
        <v>35</v>
      </c>
      <c r="AT54" s="302">
        <f t="shared" si="5"/>
        <v>50</v>
      </c>
      <c r="AU54" s="3"/>
      <c r="AV54" s="3"/>
      <c r="AW54" s="3"/>
      <c r="AX54" s="3"/>
      <c r="AY54" s="3"/>
    </row>
    <row r="55" spans="1:51" x14ac:dyDescent="0.35">
      <c r="A55" s="280">
        <v>23</v>
      </c>
      <c r="B55" s="297" t="s">
        <v>125</v>
      </c>
      <c r="C55" s="280">
        <v>2</v>
      </c>
      <c r="D55" s="298">
        <v>75</v>
      </c>
      <c r="E55" s="299">
        <f t="shared" si="0"/>
        <v>0.375</v>
      </c>
      <c r="F55" s="304">
        <v>1.5</v>
      </c>
      <c r="G55" s="300">
        <f t="shared" si="1"/>
        <v>2.625</v>
      </c>
      <c r="H55" s="278">
        <v>1</v>
      </c>
      <c r="I55" s="278">
        <v>0</v>
      </c>
      <c r="J55" s="279"/>
      <c r="K55" s="302">
        <f>E55</f>
        <v>0.375</v>
      </c>
      <c r="L55" s="302">
        <f>F55</f>
        <v>1.5</v>
      </c>
      <c r="M55" s="303">
        <f>G55</f>
        <v>2.625</v>
      </c>
      <c r="N55" s="3"/>
      <c r="O55" s="3"/>
      <c r="P55" s="249"/>
      <c r="Q55" s="3"/>
      <c r="R55" s="3"/>
      <c r="S55" s="249"/>
      <c r="T55" s="3"/>
      <c r="U55" s="3"/>
      <c r="V55" s="249"/>
      <c r="W55" s="3"/>
      <c r="X55" s="3"/>
      <c r="Y55" s="249"/>
      <c r="Z55" s="3"/>
      <c r="AA55" s="3"/>
      <c r="AB55" s="249"/>
      <c r="AC55" s="3"/>
      <c r="AD55" s="3"/>
      <c r="AE55" s="249"/>
      <c r="AF55" s="3"/>
      <c r="AG55" s="3"/>
      <c r="AH55" s="249"/>
      <c r="AI55" s="3"/>
      <c r="AJ55" s="3"/>
      <c r="AK55" s="249"/>
      <c r="AL55" s="3"/>
      <c r="AM55" s="3"/>
      <c r="AN55" s="249"/>
      <c r="AO55" s="3"/>
      <c r="AP55" s="3"/>
      <c r="AQ55" s="249"/>
      <c r="AR55" s="302">
        <f t="shared" si="5"/>
        <v>0.375</v>
      </c>
      <c r="AS55" s="302">
        <f t="shared" si="5"/>
        <v>1.5</v>
      </c>
      <c r="AT55" s="302">
        <f t="shared" si="5"/>
        <v>2.625</v>
      </c>
      <c r="AU55" s="3"/>
      <c r="AV55" s="3"/>
      <c r="AW55" s="3"/>
      <c r="AX55" s="3"/>
      <c r="AY55" s="3"/>
    </row>
    <row r="56" spans="1:51" x14ac:dyDescent="0.35">
      <c r="A56" s="280">
        <v>24</v>
      </c>
      <c r="B56" s="297" t="s">
        <v>126</v>
      </c>
      <c r="C56" s="280">
        <v>2</v>
      </c>
      <c r="D56" s="298">
        <v>75</v>
      </c>
      <c r="E56" s="299">
        <f t="shared" si="0"/>
        <v>1</v>
      </c>
      <c r="F56" s="304">
        <v>4</v>
      </c>
      <c r="G56" s="300">
        <f t="shared" si="1"/>
        <v>7</v>
      </c>
      <c r="H56" s="278">
        <v>1</v>
      </c>
      <c r="I56" s="278">
        <v>0</v>
      </c>
      <c r="J56" s="279"/>
      <c r="K56" s="3"/>
      <c r="L56" s="3"/>
      <c r="M56" s="249"/>
      <c r="N56" s="3"/>
      <c r="O56" s="3"/>
      <c r="P56" s="249"/>
      <c r="Q56" s="3"/>
      <c r="R56" s="3"/>
      <c r="S56" s="249"/>
      <c r="T56" s="3"/>
      <c r="U56" s="3"/>
      <c r="V56" s="249"/>
      <c r="W56" s="3"/>
      <c r="X56" s="3"/>
      <c r="Y56" s="249"/>
      <c r="Z56" s="3"/>
      <c r="AA56" s="3"/>
      <c r="AB56" s="249"/>
      <c r="AC56" s="302">
        <f t="shared" ref="AC56:AE57" si="11">E56</f>
        <v>1</v>
      </c>
      <c r="AD56" s="302">
        <f t="shared" si="11"/>
        <v>4</v>
      </c>
      <c r="AE56" s="303">
        <f t="shared" si="11"/>
        <v>7</v>
      </c>
      <c r="AF56" s="3"/>
      <c r="AG56" s="3"/>
      <c r="AH56" s="249"/>
      <c r="AI56" s="3"/>
      <c r="AJ56" s="3"/>
      <c r="AK56" s="249"/>
      <c r="AL56" s="3"/>
      <c r="AM56" s="3"/>
      <c r="AN56" s="249"/>
      <c r="AO56" s="3"/>
      <c r="AP56" s="3"/>
      <c r="AQ56" s="249"/>
      <c r="AR56" s="302">
        <f t="shared" si="5"/>
        <v>1</v>
      </c>
      <c r="AS56" s="302">
        <f t="shared" si="5"/>
        <v>4</v>
      </c>
      <c r="AT56" s="302">
        <f t="shared" si="5"/>
        <v>7</v>
      </c>
      <c r="AU56" s="3"/>
      <c r="AV56" s="3"/>
      <c r="AW56" s="3"/>
      <c r="AX56" s="3"/>
      <c r="AY56" s="3"/>
    </row>
    <row r="57" spans="1:51" x14ac:dyDescent="0.35">
      <c r="A57" s="280">
        <v>25</v>
      </c>
      <c r="B57" s="297" t="s">
        <v>129</v>
      </c>
      <c r="C57" s="280">
        <v>2</v>
      </c>
      <c r="D57" s="298">
        <v>75</v>
      </c>
      <c r="E57" s="299">
        <v>2</v>
      </c>
      <c r="F57" s="276">
        <v>4</v>
      </c>
      <c r="G57" s="300">
        <v>6</v>
      </c>
      <c r="H57" s="278">
        <v>1</v>
      </c>
      <c r="I57" s="278">
        <v>0</v>
      </c>
      <c r="J57" s="279"/>
      <c r="K57" s="3"/>
      <c r="L57" s="3"/>
      <c r="M57" s="249"/>
      <c r="N57" s="3"/>
      <c r="O57" s="3"/>
      <c r="P57" s="249"/>
      <c r="Q57" s="3"/>
      <c r="R57" s="3"/>
      <c r="S57" s="249"/>
      <c r="T57" s="3"/>
      <c r="U57" s="3"/>
      <c r="V57" s="249"/>
      <c r="W57" s="3"/>
      <c r="X57" s="3"/>
      <c r="Y57" s="249"/>
      <c r="Z57" s="3"/>
      <c r="AA57" s="3"/>
      <c r="AB57" s="249"/>
      <c r="AC57" s="302">
        <f t="shared" si="11"/>
        <v>2</v>
      </c>
      <c r="AD57" s="302">
        <f t="shared" si="11"/>
        <v>4</v>
      </c>
      <c r="AE57" s="303">
        <f t="shared" si="11"/>
        <v>6</v>
      </c>
      <c r="AF57" s="3"/>
      <c r="AG57" s="3"/>
      <c r="AH57" s="249"/>
      <c r="AI57" s="3"/>
      <c r="AJ57" s="3"/>
      <c r="AK57" s="249"/>
      <c r="AL57" s="3"/>
      <c r="AM57" s="3"/>
      <c r="AN57" s="249"/>
      <c r="AO57" s="3"/>
      <c r="AP57" s="3"/>
      <c r="AQ57" s="249"/>
      <c r="AR57" s="302">
        <f t="shared" si="5"/>
        <v>2</v>
      </c>
      <c r="AS57" s="302">
        <f t="shared" si="5"/>
        <v>4</v>
      </c>
      <c r="AT57" s="302">
        <f t="shared" si="5"/>
        <v>6</v>
      </c>
      <c r="AU57" s="3"/>
      <c r="AV57" s="3"/>
      <c r="AW57" s="3"/>
      <c r="AX57" s="3"/>
      <c r="AY57" s="3"/>
    </row>
    <row r="58" spans="1:51" x14ac:dyDescent="0.35">
      <c r="A58" s="305">
        <v>26</v>
      </c>
      <c r="B58" s="288" t="s">
        <v>135</v>
      </c>
      <c r="C58" s="305">
        <v>2</v>
      </c>
      <c r="D58" s="306">
        <v>75</v>
      </c>
      <c r="E58" s="319">
        <f t="shared" si="0"/>
        <v>1.875</v>
      </c>
      <c r="F58" s="308">
        <v>7.5</v>
      </c>
      <c r="G58" s="309">
        <f t="shared" si="1"/>
        <v>13.125</v>
      </c>
      <c r="H58" s="310">
        <v>0.5</v>
      </c>
      <c r="I58" s="310">
        <v>0.5</v>
      </c>
      <c r="J58" s="279"/>
      <c r="K58" s="302">
        <f>E58</f>
        <v>1.875</v>
      </c>
      <c r="L58" s="302">
        <f>F58</f>
        <v>7.5</v>
      </c>
      <c r="M58" s="303">
        <f>G58</f>
        <v>13.125</v>
      </c>
      <c r="N58" s="6"/>
      <c r="O58" s="6"/>
      <c r="P58" s="311"/>
      <c r="Q58" s="6"/>
      <c r="R58" s="6"/>
      <c r="S58" s="311"/>
      <c r="T58" s="6"/>
      <c r="U58" s="6"/>
      <c r="V58" s="311"/>
      <c r="W58" s="6"/>
      <c r="X58" s="6"/>
      <c r="Y58" s="311"/>
      <c r="Z58" s="6"/>
      <c r="AA58" s="6"/>
      <c r="AB58" s="311"/>
      <c r="AC58" s="6"/>
      <c r="AD58" s="6"/>
      <c r="AE58" s="311"/>
      <c r="AF58" s="6"/>
      <c r="AG58" s="6"/>
      <c r="AH58" s="311"/>
      <c r="AI58" s="6"/>
      <c r="AJ58" s="6"/>
      <c r="AK58" s="311"/>
      <c r="AL58" s="6"/>
      <c r="AM58" s="6"/>
      <c r="AN58" s="311"/>
      <c r="AO58" s="6"/>
      <c r="AP58" s="6"/>
      <c r="AQ58" s="311"/>
      <c r="AR58" s="314">
        <f t="shared" si="5"/>
        <v>1.875</v>
      </c>
      <c r="AS58" s="312">
        <f t="shared" si="5"/>
        <v>7.5</v>
      </c>
      <c r="AT58" s="312">
        <f t="shared" si="5"/>
        <v>13.125</v>
      </c>
      <c r="AU58" s="3"/>
      <c r="AV58" s="3"/>
      <c r="AW58" s="3"/>
      <c r="AX58" s="3"/>
      <c r="AY58" s="3"/>
    </row>
    <row r="59" spans="1:51" x14ac:dyDescent="0.35">
      <c r="A59" s="280">
        <v>1</v>
      </c>
      <c r="B59" s="315" t="s">
        <v>22</v>
      </c>
      <c r="C59" s="321">
        <v>1</v>
      </c>
      <c r="D59" s="318">
        <v>100</v>
      </c>
      <c r="E59" s="299">
        <v>7.5000000000000011E-2</v>
      </c>
      <c r="F59" s="276">
        <v>0.3</v>
      </c>
      <c r="G59" s="300">
        <v>0.52499999999999991</v>
      </c>
      <c r="H59" s="278">
        <v>1</v>
      </c>
      <c r="I59" s="278">
        <v>0</v>
      </c>
      <c r="J59" s="279"/>
      <c r="K59" s="323"/>
      <c r="L59" s="323"/>
      <c r="M59" s="301"/>
      <c r="N59" s="3"/>
      <c r="O59" s="3"/>
      <c r="P59" s="249"/>
      <c r="Q59" s="3"/>
      <c r="R59" s="3"/>
      <c r="S59" s="249"/>
      <c r="T59" s="3"/>
      <c r="U59" s="3"/>
      <c r="V59" s="249"/>
      <c r="W59" s="3"/>
      <c r="X59" s="3"/>
      <c r="Y59" s="249"/>
      <c r="Z59" s="3"/>
      <c r="AA59" s="3"/>
      <c r="AB59" s="249"/>
      <c r="AC59" s="302">
        <f>E59</f>
        <v>7.5000000000000011E-2</v>
      </c>
      <c r="AD59" s="302">
        <f>F59</f>
        <v>0.3</v>
      </c>
      <c r="AE59" s="303">
        <f>G59</f>
        <v>0.52499999999999991</v>
      </c>
      <c r="AF59" s="3"/>
      <c r="AG59" s="3"/>
      <c r="AH59" s="249"/>
      <c r="AI59" s="3"/>
      <c r="AJ59" s="3"/>
      <c r="AK59" s="249"/>
      <c r="AL59" s="3"/>
      <c r="AM59" s="3"/>
      <c r="AN59" s="249"/>
      <c r="AO59" s="3"/>
      <c r="AP59" s="3"/>
      <c r="AQ59" s="249"/>
      <c r="AR59" s="302">
        <f t="shared" si="5"/>
        <v>7.5000000000000011E-2</v>
      </c>
      <c r="AS59" s="302">
        <f t="shared" si="5"/>
        <v>0.3</v>
      </c>
      <c r="AT59" s="302">
        <f t="shared" si="5"/>
        <v>0.52499999999999991</v>
      </c>
      <c r="AU59" s="3"/>
      <c r="AV59" s="3"/>
      <c r="AW59" s="3"/>
      <c r="AX59" s="3"/>
      <c r="AY59" s="3"/>
    </row>
    <row r="60" spans="1:51" x14ac:dyDescent="0.35">
      <c r="A60" s="280">
        <v>1</v>
      </c>
      <c r="B60" s="324" t="s">
        <v>23</v>
      </c>
      <c r="C60" s="321">
        <v>1</v>
      </c>
      <c r="D60" s="318">
        <v>100</v>
      </c>
      <c r="E60" s="299">
        <v>7.5000000000000011E-2</v>
      </c>
      <c r="F60" s="276">
        <v>0.3</v>
      </c>
      <c r="G60" s="300">
        <v>0.52499999999999991</v>
      </c>
      <c r="H60" s="278">
        <v>1</v>
      </c>
      <c r="I60" s="278">
        <v>0</v>
      </c>
      <c r="J60" s="279"/>
      <c r="K60" s="3"/>
      <c r="L60" s="3"/>
      <c r="M60" s="249"/>
      <c r="N60" s="3"/>
      <c r="O60" s="3"/>
      <c r="P60" s="249"/>
      <c r="Q60" s="3"/>
      <c r="R60" s="3"/>
      <c r="S60" s="249"/>
      <c r="T60" s="3"/>
      <c r="U60" s="3"/>
      <c r="V60" s="249"/>
      <c r="W60" s="3"/>
      <c r="X60" s="3"/>
      <c r="Y60" s="249"/>
      <c r="Z60" s="3"/>
      <c r="AA60" s="3"/>
      <c r="AB60" s="249"/>
      <c r="AC60" s="3"/>
      <c r="AD60" s="3"/>
      <c r="AE60" s="249"/>
      <c r="AF60" s="3"/>
      <c r="AG60" s="3"/>
      <c r="AH60" s="249"/>
      <c r="AI60" s="3"/>
      <c r="AJ60" s="3"/>
      <c r="AK60" s="249"/>
      <c r="AL60" s="302">
        <f>E60</f>
        <v>7.5000000000000011E-2</v>
      </c>
      <c r="AM60" s="302">
        <f>F60</f>
        <v>0.3</v>
      </c>
      <c r="AN60" s="303">
        <f>G60</f>
        <v>0.52499999999999991</v>
      </c>
      <c r="AO60" s="3"/>
      <c r="AP60" s="3"/>
      <c r="AQ60" s="249"/>
      <c r="AR60" s="302">
        <f t="shared" si="5"/>
        <v>7.5000000000000011E-2</v>
      </c>
      <c r="AS60" s="302">
        <f t="shared" si="5"/>
        <v>0.3</v>
      </c>
      <c r="AT60" s="302">
        <f t="shared" si="5"/>
        <v>0.52499999999999991</v>
      </c>
      <c r="AU60" s="3"/>
      <c r="AV60" s="3"/>
      <c r="AW60" s="3"/>
      <c r="AX60" s="3"/>
      <c r="AY60" s="3"/>
    </row>
    <row r="61" spans="1:51" x14ac:dyDescent="0.35">
      <c r="A61" s="280">
        <v>2</v>
      </c>
      <c r="B61" s="325" t="s">
        <v>151</v>
      </c>
      <c r="C61" s="321">
        <v>1</v>
      </c>
      <c r="D61" s="318">
        <v>100</v>
      </c>
      <c r="E61" s="299">
        <v>7.5000000000000011E-2</v>
      </c>
      <c r="F61" s="276">
        <v>0.3</v>
      </c>
      <c r="G61" s="300">
        <v>0.52499999999999991</v>
      </c>
      <c r="H61" s="278">
        <v>1</v>
      </c>
      <c r="I61" s="278">
        <v>0</v>
      </c>
      <c r="J61" s="279"/>
      <c r="K61" s="3"/>
      <c r="L61" s="3"/>
      <c r="M61" s="249"/>
      <c r="N61" s="3"/>
      <c r="O61" s="3"/>
      <c r="P61" s="249"/>
      <c r="Q61" s="3"/>
      <c r="R61" s="3"/>
      <c r="S61" s="249"/>
      <c r="T61" s="302">
        <f>E61</f>
        <v>7.5000000000000011E-2</v>
      </c>
      <c r="U61" s="302">
        <f>F61</f>
        <v>0.3</v>
      </c>
      <c r="V61" s="303">
        <f>G61</f>
        <v>0.52499999999999991</v>
      </c>
      <c r="W61" s="3"/>
      <c r="X61" s="3"/>
      <c r="Y61" s="249"/>
      <c r="Z61" s="3"/>
      <c r="AA61" s="3"/>
      <c r="AB61" s="249"/>
      <c r="AC61" s="3"/>
      <c r="AD61" s="3"/>
      <c r="AE61" s="249"/>
      <c r="AF61" s="3"/>
      <c r="AG61" s="3"/>
      <c r="AH61" s="249"/>
      <c r="AI61" s="3"/>
      <c r="AJ61" s="3"/>
      <c r="AK61" s="249"/>
      <c r="AL61" s="3"/>
      <c r="AM61" s="3"/>
      <c r="AN61" s="249"/>
      <c r="AO61" s="3"/>
      <c r="AP61" s="3"/>
      <c r="AQ61" s="249"/>
      <c r="AR61" s="302">
        <f t="shared" si="5"/>
        <v>7.5000000000000011E-2</v>
      </c>
      <c r="AS61" s="302">
        <f t="shared" si="5"/>
        <v>0.3</v>
      </c>
      <c r="AT61" s="302">
        <f t="shared" si="5"/>
        <v>0.52499999999999991</v>
      </c>
      <c r="AU61" s="3"/>
      <c r="AV61" s="3"/>
      <c r="AW61" s="3"/>
      <c r="AX61" s="3"/>
      <c r="AY61" s="3"/>
    </row>
    <row r="62" spans="1:51" x14ac:dyDescent="0.35">
      <c r="A62" s="280">
        <v>3</v>
      </c>
      <c r="B62" s="297" t="s">
        <v>191</v>
      </c>
      <c r="C62" s="280">
        <v>1</v>
      </c>
      <c r="D62" s="318">
        <v>100</v>
      </c>
      <c r="E62" s="299">
        <v>7.5000000000000011E-2</v>
      </c>
      <c r="F62" s="276">
        <v>0.3</v>
      </c>
      <c r="G62" s="300">
        <v>0.52499999999999991</v>
      </c>
      <c r="H62" s="278">
        <v>1</v>
      </c>
      <c r="I62" s="278">
        <v>0</v>
      </c>
      <c r="J62" s="279"/>
      <c r="K62" s="3"/>
      <c r="L62" s="3"/>
      <c r="M62" s="249"/>
      <c r="N62" s="3"/>
      <c r="O62" s="3"/>
      <c r="P62" s="249"/>
      <c r="Q62" s="3"/>
      <c r="R62" s="3"/>
      <c r="S62" s="249"/>
      <c r="T62" s="3"/>
      <c r="U62" s="3"/>
      <c r="V62" s="249"/>
      <c r="W62" s="3"/>
      <c r="X62" s="3"/>
      <c r="Y62" s="249"/>
      <c r="Z62" s="3"/>
      <c r="AA62" s="3"/>
      <c r="AB62" s="249"/>
      <c r="AC62" s="302">
        <f t="shared" ref="AC62:AE64" si="12">E62</f>
        <v>7.5000000000000011E-2</v>
      </c>
      <c r="AD62" s="302">
        <f t="shared" si="12"/>
        <v>0.3</v>
      </c>
      <c r="AE62" s="303">
        <f t="shared" si="12"/>
        <v>0.52499999999999991</v>
      </c>
      <c r="AF62" s="3"/>
      <c r="AG62" s="3"/>
      <c r="AH62" s="249"/>
      <c r="AI62" s="3"/>
      <c r="AJ62" s="3"/>
      <c r="AK62" s="249"/>
      <c r="AL62" s="3"/>
      <c r="AM62" s="3"/>
      <c r="AN62" s="249"/>
      <c r="AO62" s="3"/>
      <c r="AP62" s="3"/>
      <c r="AQ62" s="249"/>
      <c r="AR62" s="302">
        <f t="shared" si="5"/>
        <v>7.5000000000000011E-2</v>
      </c>
      <c r="AS62" s="302">
        <f t="shared" si="5"/>
        <v>0.3</v>
      </c>
      <c r="AT62" s="302">
        <f t="shared" si="5"/>
        <v>0.52499999999999991</v>
      </c>
      <c r="AU62" s="3"/>
      <c r="AV62" s="3"/>
      <c r="AW62" s="3"/>
      <c r="AX62" s="3"/>
      <c r="AY62" s="3"/>
    </row>
    <row r="63" spans="1:51" x14ac:dyDescent="0.35">
      <c r="A63" s="280">
        <v>4</v>
      </c>
      <c r="B63" s="297" t="s">
        <v>157</v>
      </c>
      <c r="C63" s="280">
        <v>1</v>
      </c>
      <c r="D63" s="318">
        <v>100</v>
      </c>
      <c r="E63" s="299">
        <v>7.5000000000000011E-2</v>
      </c>
      <c r="F63" s="276">
        <v>0.3</v>
      </c>
      <c r="G63" s="300">
        <v>0.52499999999999991</v>
      </c>
      <c r="H63" s="278">
        <v>1</v>
      </c>
      <c r="I63" s="278">
        <v>0</v>
      </c>
      <c r="J63" s="279"/>
      <c r="K63" s="3"/>
      <c r="L63" s="3"/>
      <c r="M63" s="249"/>
      <c r="N63" s="3"/>
      <c r="O63" s="3"/>
      <c r="P63" s="249"/>
      <c r="Q63" s="3"/>
      <c r="R63" s="3"/>
      <c r="S63" s="249"/>
      <c r="T63" s="3"/>
      <c r="U63" s="3"/>
      <c r="V63" s="249"/>
      <c r="W63" s="3"/>
      <c r="X63" s="3"/>
      <c r="Y63" s="249"/>
      <c r="Z63" s="3"/>
      <c r="AA63" s="3"/>
      <c r="AB63" s="249"/>
      <c r="AC63" s="302">
        <f t="shared" si="12"/>
        <v>7.5000000000000011E-2</v>
      </c>
      <c r="AD63" s="302">
        <f t="shared" si="12"/>
        <v>0.3</v>
      </c>
      <c r="AE63" s="303">
        <f t="shared" si="12"/>
        <v>0.52499999999999991</v>
      </c>
      <c r="AF63" s="3"/>
      <c r="AG63" s="3"/>
      <c r="AH63" s="249"/>
      <c r="AI63" s="3"/>
      <c r="AJ63" s="3"/>
      <c r="AK63" s="249"/>
      <c r="AL63" s="3"/>
      <c r="AM63" s="3"/>
      <c r="AN63" s="249"/>
      <c r="AO63" s="3"/>
      <c r="AP63" s="3"/>
      <c r="AQ63" s="249"/>
      <c r="AR63" s="302">
        <f t="shared" si="5"/>
        <v>7.5000000000000011E-2</v>
      </c>
      <c r="AS63" s="302">
        <f t="shared" si="5"/>
        <v>0.3</v>
      </c>
      <c r="AT63" s="302">
        <f t="shared" si="5"/>
        <v>0.52499999999999991</v>
      </c>
      <c r="AU63" s="3"/>
      <c r="AV63" s="3"/>
      <c r="AW63" s="3"/>
      <c r="AX63" s="3"/>
      <c r="AY63" s="3"/>
    </row>
    <row r="64" spans="1:51" x14ac:dyDescent="0.35">
      <c r="A64" s="280">
        <v>5</v>
      </c>
      <c r="B64" s="297" t="s">
        <v>381</v>
      </c>
      <c r="C64" s="280">
        <v>1</v>
      </c>
      <c r="D64" s="318">
        <v>100</v>
      </c>
      <c r="E64" s="299">
        <v>7.5000000000000011E-2</v>
      </c>
      <c r="F64" s="276">
        <v>0.3</v>
      </c>
      <c r="G64" s="300">
        <v>0.52499999999999991</v>
      </c>
      <c r="H64" s="278">
        <v>1</v>
      </c>
      <c r="I64" s="278">
        <v>0</v>
      </c>
      <c r="J64" s="279"/>
      <c r="K64" s="3"/>
      <c r="L64" s="3"/>
      <c r="M64" s="249"/>
      <c r="N64" s="3"/>
      <c r="O64" s="3"/>
      <c r="P64" s="249"/>
      <c r="Q64" s="3"/>
      <c r="R64" s="3"/>
      <c r="S64" s="249"/>
      <c r="T64" s="3"/>
      <c r="U64" s="3"/>
      <c r="V64" s="249"/>
      <c r="W64" s="3"/>
      <c r="X64" s="3"/>
      <c r="Y64" s="249"/>
      <c r="Z64" s="3"/>
      <c r="AA64" s="3"/>
      <c r="AB64" s="249"/>
      <c r="AC64" s="302">
        <f t="shared" si="12"/>
        <v>7.5000000000000011E-2</v>
      </c>
      <c r="AD64" s="302">
        <f t="shared" si="12"/>
        <v>0.3</v>
      </c>
      <c r="AE64" s="303">
        <f t="shared" si="12"/>
        <v>0.52499999999999991</v>
      </c>
      <c r="AF64" s="3"/>
      <c r="AG64" s="3"/>
      <c r="AH64" s="249"/>
      <c r="AI64" s="3"/>
      <c r="AJ64" s="3"/>
      <c r="AK64" s="249"/>
      <c r="AL64" s="3"/>
      <c r="AM64" s="3"/>
      <c r="AN64" s="249"/>
      <c r="AO64" s="3"/>
      <c r="AP64" s="3"/>
      <c r="AQ64" s="249"/>
      <c r="AR64" s="302">
        <f t="shared" si="5"/>
        <v>7.5000000000000011E-2</v>
      </c>
      <c r="AS64" s="302">
        <f t="shared" si="5"/>
        <v>0.3</v>
      </c>
      <c r="AT64" s="302">
        <f t="shared" si="5"/>
        <v>0.52499999999999991</v>
      </c>
      <c r="AU64" s="3"/>
      <c r="AV64" s="3"/>
      <c r="AW64" s="3"/>
      <c r="AX64" s="3"/>
      <c r="AY64" s="3"/>
    </row>
    <row r="65" spans="1:51" x14ac:dyDescent="0.35">
      <c r="A65" s="280">
        <v>6</v>
      </c>
      <c r="B65" s="297" t="s">
        <v>43</v>
      </c>
      <c r="C65" s="280">
        <v>1</v>
      </c>
      <c r="D65" s="318">
        <v>100</v>
      </c>
      <c r="E65" s="299">
        <v>7.5000000000000011E-2</v>
      </c>
      <c r="F65" s="276">
        <v>0.3</v>
      </c>
      <c r="G65" s="300">
        <v>0.52499999999999991</v>
      </c>
      <c r="H65" s="278">
        <v>0.5</v>
      </c>
      <c r="I65" s="278">
        <v>0.5</v>
      </c>
      <c r="J65" s="279"/>
      <c r="K65" s="3"/>
      <c r="L65" s="3"/>
      <c r="M65" s="249"/>
      <c r="N65" s="3"/>
      <c r="O65" s="3"/>
      <c r="P65" s="249"/>
      <c r="Q65" s="3"/>
      <c r="R65" s="3"/>
      <c r="S65" s="249"/>
      <c r="T65" s="3"/>
      <c r="U65" s="3"/>
      <c r="V65" s="249"/>
      <c r="W65" s="3"/>
      <c r="X65" s="3"/>
      <c r="Y65" s="249"/>
      <c r="Z65" s="3"/>
      <c r="AA65" s="3"/>
      <c r="AB65" s="249"/>
      <c r="AC65" s="3"/>
      <c r="AD65" s="3"/>
      <c r="AE65" s="249"/>
      <c r="AF65" s="3"/>
      <c r="AG65" s="3"/>
      <c r="AH65" s="249"/>
      <c r="AI65" s="302">
        <f>E65</f>
        <v>7.5000000000000011E-2</v>
      </c>
      <c r="AJ65" s="302">
        <f>F65</f>
        <v>0.3</v>
      </c>
      <c r="AK65" s="303">
        <f>G65</f>
        <v>0.52499999999999991</v>
      </c>
      <c r="AL65" s="3"/>
      <c r="AM65" s="3"/>
      <c r="AN65" s="249"/>
      <c r="AO65" s="3"/>
      <c r="AP65" s="3"/>
      <c r="AQ65" s="249"/>
      <c r="AR65" s="302">
        <f t="shared" si="5"/>
        <v>7.5000000000000011E-2</v>
      </c>
      <c r="AS65" s="302">
        <f t="shared" si="5"/>
        <v>0.3</v>
      </c>
      <c r="AT65" s="302">
        <f t="shared" si="5"/>
        <v>0.52499999999999991</v>
      </c>
      <c r="AU65" s="3"/>
      <c r="AV65" s="3"/>
      <c r="AW65" s="3"/>
      <c r="AX65" s="3"/>
      <c r="AY65" s="3"/>
    </row>
    <row r="66" spans="1:51" x14ac:dyDescent="0.35">
      <c r="A66" s="280">
        <v>7</v>
      </c>
      <c r="B66" s="297" t="s">
        <v>553</v>
      </c>
      <c r="C66" s="280">
        <v>1</v>
      </c>
      <c r="D66" s="318">
        <v>100</v>
      </c>
      <c r="E66" s="299">
        <v>7.5000000000000011E-2</v>
      </c>
      <c r="F66" s="276">
        <v>0.3</v>
      </c>
      <c r="G66" s="300">
        <v>0.52499999999999991</v>
      </c>
      <c r="H66" s="278">
        <v>1</v>
      </c>
      <c r="I66" s="278">
        <v>0</v>
      </c>
      <c r="J66" s="279"/>
      <c r="K66" s="3"/>
      <c r="L66" s="3"/>
      <c r="M66" s="249"/>
      <c r="N66" s="3"/>
      <c r="O66" s="3"/>
      <c r="P66" s="249"/>
      <c r="Q66" s="3"/>
      <c r="R66" s="3"/>
      <c r="S66" s="249"/>
      <c r="T66" s="3"/>
      <c r="U66" s="3"/>
      <c r="V66" s="249"/>
      <c r="W66" s="3"/>
      <c r="X66" s="3"/>
      <c r="Y66" s="249"/>
      <c r="Z66" s="3"/>
      <c r="AA66" s="3"/>
      <c r="AB66" s="249"/>
      <c r="AC66" s="302">
        <f>E66</f>
        <v>7.5000000000000011E-2</v>
      </c>
      <c r="AD66" s="302">
        <f>F66</f>
        <v>0.3</v>
      </c>
      <c r="AE66" s="303">
        <f>G66</f>
        <v>0.52499999999999991</v>
      </c>
      <c r="AF66" s="3"/>
      <c r="AG66" s="3"/>
      <c r="AH66" s="249"/>
      <c r="AI66" s="3"/>
      <c r="AJ66" s="3"/>
      <c r="AK66" s="249"/>
      <c r="AL66" s="3"/>
      <c r="AM66" s="3"/>
      <c r="AN66" s="249"/>
      <c r="AO66" s="3"/>
      <c r="AP66" s="3"/>
      <c r="AQ66" s="249"/>
      <c r="AR66" s="302">
        <f t="shared" si="5"/>
        <v>7.5000000000000011E-2</v>
      </c>
      <c r="AS66" s="302">
        <f t="shared" si="5"/>
        <v>0.3</v>
      </c>
      <c r="AT66" s="302">
        <f t="shared" si="5"/>
        <v>0.52499999999999991</v>
      </c>
      <c r="AU66" s="3"/>
      <c r="AV66" s="3"/>
      <c r="AW66" s="3"/>
      <c r="AX66" s="3"/>
      <c r="AY66" s="3"/>
    </row>
    <row r="67" spans="1:51" x14ac:dyDescent="0.35">
      <c r="A67" s="280">
        <v>8</v>
      </c>
      <c r="B67" s="297" t="s">
        <v>48</v>
      </c>
      <c r="C67" s="280">
        <v>1</v>
      </c>
      <c r="D67" s="318">
        <v>100</v>
      </c>
      <c r="E67" s="299">
        <v>7.5000000000000011E-2</v>
      </c>
      <c r="F67" s="276">
        <v>0.3</v>
      </c>
      <c r="G67" s="300">
        <v>0.52499999999999991</v>
      </c>
      <c r="H67" s="278">
        <v>1</v>
      </c>
      <c r="I67" s="278">
        <v>0</v>
      </c>
      <c r="J67" s="279"/>
      <c r="K67" s="3"/>
      <c r="L67" s="3"/>
      <c r="M67" s="249"/>
      <c r="N67" s="3"/>
      <c r="O67" s="3"/>
      <c r="P67" s="249"/>
      <c r="Q67" s="3"/>
      <c r="R67" s="3"/>
      <c r="S67" s="249"/>
      <c r="T67" s="3"/>
      <c r="U67" s="3"/>
      <c r="V67" s="249"/>
      <c r="W67" s="3"/>
      <c r="X67" s="3"/>
      <c r="Y67" s="249"/>
      <c r="Z67" s="3"/>
      <c r="AA67" s="3"/>
      <c r="AB67" s="249"/>
      <c r="AC67" s="3"/>
      <c r="AD67" s="3"/>
      <c r="AE67" s="249"/>
      <c r="AF67" s="3"/>
      <c r="AG67" s="3"/>
      <c r="AH67" s="249"/>
      <c r="AI67" s="302">
        <f t="shared" ref="AI67:AK68" si="13">E67</f>
        <v>7.5000000000000011E-2</v>
      </c>
      <c r="AJ67" s="302">
        <f t="shared" si="13"/>
        <v>0.3</v>
      </c>
      <c r="AK67" s="303">
        <f t="shared" si="13"/>
        <v>0.52499999999999991</v>
      </c>
      <c r="AL67" s="3"/>
      <c r="AM67" s="3"/>
      <c r="AN67" s="249"/>
      <c r="AO67" s="3"/>
      <c r="AP67" s="3"/>
      <c r="AQ67" s="249"/>
      <c r="AR67" s="302">
        <f t="shared" si="5"/>
        <v>7.5000000000000011E-2</v>
      </c>
      <c r="AS67" s="302">
        <f t="shared" si="5"/>
        <v>0.3</v>
      </c>
      <c r="AT67" s="302">
        <f t="shared" si="5"/>
        <v>0.52499999999999991</v>
      </c>
      <c r="AU67" s="3"/>
      <c r="AV67" s="3"/>
      <c r="AW67" s="3"/>
      <c r="AX67" s="3"/>
      <c r="AY67" s="3"/>
    </row>
    <row r="68" spans="1:51" x14ac:dyDescent="0.35">
      <c r="A68" s="280">
        <v>9</v>
      </c>
      <c r="B68" s="315" t="s">
        <v>51</v>
      </c>
      <c r="C68" s="321">
        <v>1</v>
      </c>
      <c r="D68" s="318">
        <v>100</v>
      </c>
      <c r="E68" s="299">
        <v>7.5000000000000011E-2</v>
      </c>
      <c r="F68" s="276">
        <v>0.3</v>
      </c>
      <c r="G68" s="300">
        <v>0.52499999999999991</v>
      </c>
      <c r="H68" s="278">
        <v>1</v>
      </c>
      <c r="I68" s="278">
        <v>0</v>
      </c>
      <c r="J68" s="279"/>
      <c r="K68" s="3"/>
      <c r="L68" s="3"/>
      <c r="M68" s="249"/>
      <c r="N68" s="3"/>
      <c r="O68" s="3"/>
      <c r="P68" s="249"/>
      <c r="Q68" s="3"/>
      <c r="R68" s="3"/>
      <c r="S68" s="249"/>
      <c r="T68" s="3"/>
      <c r="U68" s="3"/>
      <c r="V68" s="249"/>
      <c r="W68" s="3"/>
      <c r="X68" s="3"/>
      <c r="Y68" s="249"/>
      <c r="Z68" s="3"/>
      <c r="AA68" s="3"/>
      <c r="AB68" s="249"/>
      <c r="AC68" s="3"/>
      <c r="AD68" s="3"/>
      <c r="AE68" s="249"/>
      <c r="AF68" s="3"/>
      <c r="AG68" s="3"/>
      <c r="AH68" s="249"/>
      <c r="AI68" s="302">
        <f t="shared" si="13"/>
        <v>7.5000000000000011E-2</v>
      </c>
      <c r="AJ68" s="302">
        <f t="shared" si="13"/>
        <v>0.3</v>
      </c>
      <c r="AK68" s="303">
        <f t="shared" si="13"/>
        <v>0.52499999999999991</v>
      </c>
      <c r="AL68" s="3"/>
      <c r="AM68" s="3"/>
      <c r="AN68" s="249"/>
      <c r="AO68" s="3"/>
      <c r="AP68" s="3"/>
      <c r="AQ68" s="249"/>
      <c r="AR68" s="302">
        <f t="shared" si="5"/>
        <v>7.5000000000000011E-2</v>
      </c>
      <c r="AS68" s="302">
        <f t="shared" si="5"/>
        <v>0.3</v>
      </c>
      <c r="AT68" s="302">
        <f t="shared" si="5"/>
        <v>0.52499999999999991</v>
      </c>
      <c r="AU68" s="3"/>
      <c r="AV68" s="3"/>
      <c r="AW68" s="3"/>
      <c r="AX68" s="3"/>
      <c r="AY68" s="3"/>
    </row>
    <row r="69" spans="1:51" ht="15.75" customHeight="1" x14ac:dyDescent="0.35">
      <c r="A69" s="280">
        <v>10</v>
      </c>
      <c r="B69" s="325" t="s">
        <v>554</v>
      </c>
      <c r="C69" s="321">
        <v>1</v>
      </c>
      <c r="D69" s="318">
        <v>100</v>
      </c>
      <c r="E69" s="299">
        <v>7.5000000000000011E-2</v>
      </c>
      <c r="F69" s="316">
        <v>0.3</v>
      </c>
      <c r="G69" s="300">
        <v>0.52499999999999991</v>
      </c>
      <c r="H69" s="278">
        <v>1</v>
      </c>
      <c r="I69" s="278">
        <v>0</v>
      </c>
      <c r="J69" s="279"/>
      <c r="K69" s="3"/>
      <c r="L69" s="3"/>
      <c r="M69" s="249"/>
      <c r="N69" s="3"/>
      <c r="O69" s="3"/>
      <c r="P69" s="249"/>
      <c r="Q69" s="3"/>
      <c r="R69" s="3"/>
      <c r="S69" s="249"/>
      <c r="T69" s="3"/>
      <c r="U69" s="3"/>
      <c r="V69" s="249"/>
      <c r="W69" s="3"/>
      <c r="X69" s="3"/>
      <c r="Y69" s="249"/>
      <c r="Z69" s="3"/>
      <c r="AA69" s="3"/>
      <c r="AB69" s="249"/>
      <c r="AC69" s="302">
        <f t="shared" ref="AC69:AE74" si="14">E69</f>
        <v>7.5000000000000011E-2</v>
      </c>
      <c r="AD69" s="302">
        <f t="shared" si="14"/>
        <v>0.3</v>
      </c>
      <c r="AE69" s="303">
        <f t="shared" si="14"/>
        <v>0.52499999999999991</v>
      </c>
      <c r="AF69" s="3"/>
      <c r="AG69" s="3"/>
      <c r="AH69" s="249"/>
      <c r="AI69" s="3"/>
      <c r="AJ69" s="3"/>
      <c r="AK69" s="249"/>
      <c r="AL69" s="3"/>
      <c r="AM69" s="3"/>
      <c r="AN69" s="249"/>
      <c r="AO69" s="3"/>
      <c r="AP69" s="3"/>
      <c r="AQ69" s="249"/>
      <c r="AR69" s="302">
        <f t="shared" si="5"/>
        <v>7.5000000000000011E-2</v>
      </c>
      <c r="AS69" s="302">
        <f t="shared" si="5"/>
        <v>0.3</v>
      </c>
      <c r="AT69" s="302">
        <f t="shared" si="5"/>
        <v>0.52499999999999991</v>
      </c>
      <c r="AU69" s="3"/>
      <c r="AV69" s="3"/>
      <c r="AW69" s="3"/>
      <c r="AX69" s="3"/>
      <c r="AY69" s="3"/>
    </row>
    <row r="70" spans="1:51" x14ac:dyDescent="0.35">
      <c r="A70" s="280">
        <v>11</v>
      </c>
      <c r="B70" s="325" t="s">
        <v>246</v>
      </c>
      <c r="C70" s="321">
        <v>1</v>
      </c>
      <c r="D70" s="318">
        <v>100</v>
      </c>
      <c r="E70" s="299">
        <v>7.5000000000000011E-2</v>
      </c>
      <c r="F70" s="276">
        <v>0.3</v>
      </c>
      <c r="G70" s="300">
        <v>0.52499999999999991</v>
      </c>
      <c r="H70" s="278">
        <v>1</v>
      </c>
      <c r="I70" s="278">
        <v>0</v>
      </c>
      <c r="J70" s="279"/>
      <c r="K70" s="3"/>
      <c r="L70" s="3"/>
      <c r="M70" s="249"/>
      <c r="N70" s="3"/>
      <c r="O70" s="3"/>
      <c r="P70" s="249"/>
      <c r="Q70" s="3"/>
      <c r="R70" s="3"/>
      <c r="S70" s="249"/>
      <c r="T70" s="3"/>
      <c r="U70" s="3"/>
      <c r="V70" s="249"/>
      <c r="W70" s="3"/>
      <c r="X70" s="3"/>
      <c r="Y70" s="249"/>
      <c r="Z70" s="3"/>
      <c r="AA70" s="3"/>
      <c r="AB70" s="249"/>
      <c r="AC70" s="302">
        <f t="shared" si="14"/>
        <v>7.5000000000000011E-2</v>
      </c>
      <c r="AD70" s="302">
        <f t="shared" si="14"/>
        <v>0.3</v>
      </c>
      <c r="AE70" s="303">
        <f t="shared" si="14"/>
        <v>0.52499999999999991</v>
      </c>
      <c r="AF70" s="3"/>
      <c r="AG70" s="3"/>
      <c r="AH70" s="249"/>
      <c r="AI70" s="3"/>
      <c r="AJ70" s="3"/>
      <c r="AK70" s="249"/>
      <c r="AL70" s="3"/>
      <c r="AM70" s="3"/>
      <c r="AN70" s="249"/>
      <c r="AO70" s="3"/>
      <c r="AP70" s="3"/>
      <c r="AQ70" s="249"/>
      <c r="AR70" s="302">
        <f t="shared" si="5"/>
        <v>7.5000000000000011E-2</v>
      </c>
      <c r="AS70" s="302">
        <f t="shared" si="5"/>
        <v>0.3</v>
      </c>
      <c r="AT70" s="302">
        <f t="shared" si="5"/>
        <v>0.52499999999999991</v>
      </c>
      <c r="AU70" s="3"/>
      <c r="AV70" s="3"/>
      <c r="AW70" s="3"/>
      <c r="AX70" s="3"/>
      <c r="AY70" s="3"/>
    </row>
    <row r="71" spans="1:51" x14ac:dyDescent="0.35">
      <c r="A71" s="280">
        <v>12</v>
      </c>
      <c r="B71" s="297" t="s">
        <v>53</v>
      </c>
      <c r="C71" s="280">
        <v>1</v>
      </c>
      <c r="D71" s="318">
        <v>100</v>
      </c>
      <c r="E71" s="299">
        <v>7.5000000000000011E-2</v>
      </c>
      <c r="F71" s="276">
        <v>0.3</v>
      </c>
      <c r="G71" s="300">
        <v>0.52499999999999991</v>
      </c>
      <c r="H71" s="278">
        <v>1</v>
      </c>
      <c r="I71" s="278">
        <v>0</v>
      </c>
      <c r="J71" s="279"/>
      <c r="K71" s="3"/>
      <c r="L71" s="3"/>
      <c r="M71" s="249"/>
      <c r="N71" s="3"/>
      <c r="O71" s="3"/>
      <c r="P71" s="249"/>
      <c r="Q71" s="3"/>
      <c r="R71" s="3"/>
      <c r="S71" s="249"/>
      <c r="T71" s="3"/>
      <c r="U71" s="3"/>
      <c r="V71" s="249"/>
      <c r="W71" s="3"/>
      <c r="X71" s="3"/>
      <c r="Y71" s="249"/>
      <c r="Z71" s="3"/>
      <c r="AA71" s="3"/>
      <c r="AB71" s="249"/>
      <c r="AC71" s="302">
        <f t="shared" si="14"/>
        <v>7.5000000000000011E-2</v>
      </c>
      <c r="AD71" s="302">
        <f t="shared" si="14"/>
        <v>0.3</v>
      </c>
      <c r="AE71" s="303">
        <f t="shared" si="14"/>
        <v>0.52499999999999991</v>
      </c>
      <c r="AF71" s="3"/>
      <c r="AG71" s="3"/>
      <c r="AH71" s="249"/>
      <c r="AI71" s="3"/>
      <c r="AJ71" s="3"/>
      <c r="AK71" s="249"/>
      <c r="AL71" s="3"/>
      <c r="AM71" s="3"/>
      <c r="AN71" s="249"/>
      <c r="AO71" s="3"/>
      <c r="AP71" s="3"/>
      <c r="AQ71" s="249"/>
      <c r="AR71" s="302">
        <f t="shared" si="5"/>
        <v>7.5000000000000011E-2</v>
      </c>
      <c r="AS71" s="302">
        <f t="shared" si="5"/>
        <v>0.3</v>
      </c>
      <c r="AT71" s="302">
        <f t="shared" si="5"/>
        <v>0.52499999999999991</v>
      </c>
      <c r="AU71" s="3"/>
      <c r="AV71" s="3"/>
      <c r="AW71" s="3"/>
      <c r="AX71" s="3"/>
      <c r="AY71" s="3"/>
    </row>
    <row r="72" spans="1:51" x14ac:dyDescent="0.35">
      <c r="A72" s="280">
        <v>13</v>
      </c>
      <c r="B72" s="297" t="s">
        <v>193</v>
      </c>
      <c r="C72" s="280">
        <v>1</v>
      </c>
      <c r="D72" s="318">
        <v>100</v>
      </c>
      <c r="E72" s="299">
        <v>7.5000000000000011E-2</v>
      </c>
      <c r="F72" s="276">
        <v>0.3</v>
      </c>
      <c r="G72" s="300">
        <v>0.52499999999999991</v>
      </c>
      <c r="H72" s="278">
        <v>1</v>
      </c>
      <c r="I72" s="278">
        <v>0</v>
      </c>
      <c r="J72" s="279"/>
      <c r="K72" s="3"/>
      <c r="L72" s="3"/>
      <c r="M72" s="249"/>
      <c r="N72" s="3"/>
      <c r="O72" s="3"/>
      <c r="P72" s="249"/>
      <c r="Q72" s="3"/>
      <c r="R72" s="3"/>
      <c r="S72" s="249"/>
      <c r="T72" s="3"/>
      <c r="U72" s="3"/>
      <c r="V72" s="249"/>
      <c r="W72" s="3"/>
      <c r="X72" s="3"/>
      <c r="Y72" s="249"/>
      <c r="Z72" s="3"/>
      <c r="AA72" s="3"/>
      <c r="AB72" s="249"/>
      <c r="AC72" s="302">
        <f t="shared" si="14"/>
        <v>7.5000000000000011E-2</v>
      </c>
      <c r="AD72" s="302">
        <f t="shared" si="14"/>
        <v>0.3</v>
      </c>
      <c r="AE72" s="303">
        <f t="shared" si="14"/>
        <v>0.52499999999999991</v>
      </c>
      <c r="AF72" s="3"/>
      <c r="AG72" s="3"/>
      <c r="AH72" s="249"/>
      <c r="AI72" s="3"/>
      <c r="AJ72" s="3"/>
      <c r="AK72" s="249"/>
      <c r="AL72" s="3"/>
      <c r="AM72" s="3"/>
      <c r="AN72" s="249"/>
      <c r="AO72" s="3"/>
      <c r="AP72" s="3"/>
      <c r="AQ72" s="249"/>
      <c r="AR72" s="302">
        <f t="shared" si="5"/>
        <v>7.5000000000000011E-2</v>
      </c>
      <c r="AS72" s="302">
        <f t="shared" si="5"/>
        <v>0.3</v>
      </c>
      <c r="AT72" s="302">
        <f t="shared" si="5"/>
        <v>0.52499999999999991</v>
      </c>
      <c r="AU72" s="3"/>
      <c r="AV72" s="3"/>
      <c r="AW72" s="3"/>
      <c r="AX72" s="3"/>
      <c r="AY72" s="3"/>
    </row>
    <row r="73" spans="1:51" x14ac:dyDescent="0.35">
      <c r="A73" s="280">
        <v>14</v>
      </c>
      <c r="B73" s="297" t="s">
        <v>194</v>
      </c>
      <c r="C73" s="280">
        <v>1</v>
      </c>
      <c r="D73" s="318">
        <v>100</v>
      </c>
      <c r="E73" s="299">
        <v>7.5000000000000011E-2</v>
      </c>
      <c r="F73" s="276">
        <v>0.3</v>
      </c>
      <c r="G73" s="300">
        <v>0.52499999999999991</v>
      </c>
      <c r="H73" s="278">
        <v>1</v>
      </c>
      <c r="I73" s="278">
        <v>0</v>
      </c>
      <c r="J73" s="279"/>
      <c r="K73" s="3"/>
      <c r="L73" s="3"/>
      <c r="M73" s="249"/>
      <c r="N73" s="3"/>
      <c r="O73" s="3"/>
      <c r="P73" s="249"/>
      <c r="Q73" s="3"/>
      <c r="R73" s="3"/>
      <c r="S73" s="249"/>
      <c r="T73" s="3"/>
      <c r="U73" s="3"/>
      <c r="V73" s="249"/>
      <c r="W73" s="3"/>
      <c r="X73" s="3"/>
      <c r="Y73" s="249"/>
      <c r="Z73" s="3"/>
      <c r="AA73" s="3"/>
      <c r="AB73" s="249"/>
      <c r="AC73" s="302">
        <f t="shared" si="14"/>
        <v>7.5000000000000011E-2</v>
      </c>
      <c r="AD73" s="302">
        <f t="shared" si="14"/>
        <v>0.3</v>
      </c>
      <c r="AE73" s="303">
        <f t="shared" si="14"/>
        <v>0.52499999999999991</v>
      </c>
      <c r="AF73" s="3"/>
      <c r="AG73" s="3"/>
      <c r="AH73" s="249"/>
      <c r="AI73" s="3"/>
      <c r="AJ73" s="3"/>
      <c r="AK73" s="249"/>
      <c r="AL73" s="3"/>
      <c r="AM73" s="3"/>
      <c r="AN73" s="249"/>
      <c r="AO73" s="3"/>
      <c r="AP73" s="3"/>
      <c r="AQ73" s="249"/>
      <c r="AR73" s="302">
        <f t="shared" si="5"/>
        <v>7.5000000000000011E-2</v>
      </c>
      <c r="AS73" s="302">
        <f t="shared" si="5"/>
        <v>0.3</v>
      </c>
      <c r="AT73" s="302">
        <f t="shared" si="5"/>
        <v>0.52499999999999991</v>
      </c>
      <c r="AU73" s="3"/>
      <c r="AV73" s="3"/>
      <c r="AW73" s="3"/>
      <c r="AX73" s="3"/>
      <c r="AY73" s="3"/>
    </row>
    <row r="74" spans="1:51" x14ac:dyDescent="0.35">
      <c r="A74" s="280">
        <v>15</v>
      </c>
      <c r="B74" s="317" t="s">
        <v>326</v>
      </c>
      <c r="C74" s="280">
        <v>1</v>
      </c>
      <c r="D74" s="318">
        <v>100</v>
      </c>
      <c r="E74" s="299">
        <v>7.5000000000000011E-2</v>
      </c>
      <c r="F74" s="276">
        <v>0.3</v>
      </c>
      <c r="G74" s="300">
        <v>0.52499999999999991</v>
      </c>
      <c r="H74" s="278">
        <v>1</v>
      </c>
      <c r="I74" s="278">
        <v>0</v>
      </c>
      <c r="J74" s="279"/>
      <c r="K74" s="3"/>
      <c r="L74" s="3"/>
      <c r="M74" s="249"/>
      <c r="N74" s="3"/>
      <c r="O74" s="3"/>
      <c r="P74" s="249"/>
      <c r="Q74" s="3"/>
      <c r="R74" s="3"/>
      <c r="S74" s="249"/>
      <c r="T74" s="3"/>
      <c r="U74" s="3"/>
      <c r="V74" s="249"/>
      <c r="W74" s="3"/>
      <c r="X74" s="3"/>
      <c r="Y74" s="249"/>
      <c r="Z74" s="3"/>
      <c r="AA74" s="3"/>
      <c r="AB74" s="249"/>
      <c r="AC74" s="302">
        <f t="shared" si="14"/>
        <v>7.5000000000000011E-2</v>
      </c>
      <c r="AD74" s="302">
        <f t="shared" si="14"/>
        <v>0.3</v>
      </c>
      <c r="AE74" s="303">
        <f t="shared" si="14"/>
        <v>0.52499999999999991</v>
      </c>
      <c r="AF74" s="3"/>
      <c r="AG74" s="3"/>
      <c r="AH74" s="249"/>
      <c r="AI74" s="3"/>
      <c r="AJ74" s="3"/>
      <c r="AK74" s="249"/>
      <c r="AL74" s="3"/>
      <c r="AM74" s="3"/>
      <c r="AN74" s="249"/>
      <c r="AO74" s="3"/>
      <c r="AP74" s="3"/>
      <c r="AQ74" s="249"/>
      <c r="AR74" s="302">
        <f t="shared" si="5"/>
        <v>7.5000000000000011E-2</v>
      </c>
      <c r="AS74" s="302">
        <f t="shared" si="5"/>
        <v>0.3</v>
      </c>
      <c r="AT74" s="302">
        <f t="shared" si="5"/>
        <v>0.52499999999999991</v>
      </c>
      <c r="AU74" s="3"/>
      <c r="AV74" s="3"/>
      <c r="AW74" s="3"/>
      <c r="AX74" s="3"/>
      <c r="AY74" s="3"/>
    </row>
    <row r="75" spans="1:51" x14ac:dyDescent="0.35">
      <c r="A75" s="280">
        <v>16</v>
      </c>
      <c r="B75" s="326" t="s">
        <v>162</v>
      </c>
      <c r="C75" s="321">
        <v>1</v>
      </c>
      <c r="D75" s="318">
        <v>100</v>
      </c>
      <c r="E75" s="299">
        <v>7.5000000000000011E-2</v>
      </c>
      <c r="F75" s="276">
        <v>0.3</v>
      </c>
      <c r="G75" s="300">
        <v>0.52499999999999991</v>
      </c>
      <c r="H75" s="278">
        <v>1</v>
      </c>
      <c r="I75" s="278">
        <v>0</v>
      </c>
      <c r="J75" s="279"/>
      <c r="K75" s="3"/>
      <c r="L75" s="3"/>
      <c r="M75" s="249"/>
      <c r="N75" s="3"/>
      <c r="O75" s="3"/>
      <c r="P75" s="249"/>
      <c r="Q75" s="3"/>
      <c r="R75" s="3"/>
      <c r="S75" s="249"/>
      <c r="T75" s="3"/>
      <c r="U75" s="3"/>
      <c r="V75" s="249"/>
      <c r="W75" s="302">
        <f>E75</f>
        <v>7.5000000000000011E-2</v>
      </c>
      <c r="X75" s="302">
        <f>F75</f>
        <v>0.3</v>
      </c>
      <c r="Y75" s="303">
        <f>G75</f>
        <v>0.52499999999999991</v>
      </c>
      <c r="Z75" s="3"/>
      <c r="AA75" s="3"/>
      <c r="AB75" s="249"/>
      <c r="AC75" s="3"/>
      <c r="AD75" s="3"/>
      <c r="AE75" s="249"/>
      <c r="AF75" s="3"/>
      <c r="AG75" s="3"/>
      <c r="AH75" s="249"/>
      <c r="AI75" s="3"/>
      <c r="AJ75" s="3"/>
      <c r="AK75" s="249"/>
      <c r="AL75" s="3"/>
      <c r="AM75" s="3"/>
      <c r="AN75" s="249"/>
      <c r="AO75" s="3"/>
      <c r="AP75" s="3"/>
      <c r="AQ75" s="249"/>
      <c r="AR75" s="302">
        <f t="shared" si="5"/>
        <v>7.5000000000000011E-2</v>
      </c>
      <c r="AS75" s="302">
        <f t="shared" si="5"/>
        <v>0.3</v>
      </c>
      <c r="AT75" s="302">
        <f t="shared" si="5"/>
        <v>0.52499999999999991</v>
      </c>
      <c r="AU75" s="3"/>
      <c r="AV75" s="3"/>
      <c r="AW75" s="3"/>
      <c r="AX75" s="3"/>
      <c r="AY75" s="3"/>
    </row>
    <row r="76" spans="1:51" x14ac:dyDescent="0.35">
      <c r="A76" s="280">
        <v>17</v>
      </c>
      <c r="B76" s="325" t="s">
        <v>75</v>
      </c>
      <c r="C76" s="321">
        <v>1</v>
      </c>
      <c r="D76" s="318">
        <v>100</v>
      </c>
      <c r="E76" s="299">
        <v>7.5000000000000011E-2</v>
      </c>
      <c r="F76" s="276">
        <v>0.3</v>
      </c>
      <c r="G76" s="300">
        <v>0.52499999999999991</v>
      </c>
      <c r="H76" s="278">
        <v>1</v>
      </c>
      <c r="I76" s="278">
        <v>0</v>
      </c>
      <c r="J76" s="279"/>
      <c r="K76" s="3"/>
      <c r="L76" s="3"/>
      <c r="M76" s="249"/>
      <c r="N76" s="3"/>
      <c r="O76" s="3"/>
      <c r="P76" s="249"/>
      <c r="Q76" s="3"/>
      <c r="R76" s="3"/>
      <c r="S76" s="249"/>
      <c r="T76" s="302">
        <f>E76</f>
        <v>7.5000000000000011E-2</v>
      </c>
      <c r="U76" s="302">
        <f>F76</f>
        <v>0.3</v>
      </c>
      <c r="V76" s="303">
        <f>G76</f>
        <v>0.52499999999999991</v>
      </c>
      <c r="W76" s="3"/>
      <c r="X76" s="3"/>
      <c r="Y76" s="249"/>
      <c r="Z76" s="3"/>
      <c r="AA76" s="3"/>
      <c r="AB76" s="249"/>
      <c r="AC76" s="3"/>
      <c r="AD76" s="3"/>
      <c r="AE76" s="249"/>
      <c r="AF76" s="3"/>
      <c r="AG76" s="3"/>
      <c r="AH76" s="249"/>
      <c r="AI76" s="3"/>
      <c r="AJ76" s="3"/>
      <c r="AK76" s="249"/>
      <c r="AL76" s="3"/>
      <c r="AM76" s="3"/>
      <c r="AN76" s="249"/>
      <c r="AO76" s="3"/>
      <c r="AP76" s="3"/>
      <c r="AQ76" s="249"/>
      <c r="AR76" s="302">
        <f t="shared" si="5"/>
        <v>7.5000000000000011E-2</v>
      </c>
      <c r="AS76" s="302">
        <f t="shared" si="5"/>
        <v>0.3</v>
      </c>
      <c r="AT76" s="302">
        <f t="shared" si="5"/>
        <v>0.52499999999999991</v>
      </c>
      <c r="AU76" s="3"/>
      <c r="AV76" s="3"/>
      <c r="AW76" s="3"/>
      <c r="AX76" s="3"/>
      <c r="AY76" s="3"/>
    </row>
    <row r="77" spans="1:51" x14ac:dyDescent="0.35">
      <c r="A77" s="280">
        <v>18</v>
      </c>
      <c r="B77" s="297" t="s">
        <v>410</v>
      </c>
      <c r="C77" s="280">
        <v>1</v>
      </c>
      <c r="D77" s="318">
        <v>100</v>
      </c>
      <c r="E77" s="299">
        <v>0</v>
      </c>
      <c r="F77" s="276">
        <v>0</v>
      </c>
      <c r="G77" s="300">
        <v>0</v>
      </c>
      <c r="H77" s="278">
        <v>1</v>
      </c>
      <c r="I77" s="278">
        <v>0</v>
      </c>
      <c r="J77" s="279"/>
      <c r="K77" s="3"/>
      <c r="L77" s="3"/>
      <c r="M77" s="249"/>
      <c r="N77" s="3"/>
      <c r="O77" s="3"/>
      <c r="P77" s="249"/>
      <c r="Q77" s="3"/>
      <c r="R77" s="3"/>
      <c r="S77" s="249"/>
      <c r="T77" s="3"/>
      <c r="U77" s="3"/>
      <c r="V77" s="249"/>
      <c r="W77" s="3"/>
      <c r="X77" s="3"/>
      <c r="Y77" s="249"/>
      <c r="Z77" s="3"/>
      <c r="AA77" s="3"/>
      <c r="AB77" s="249"/>
      <c r="AC77" s="302">
        <f t="shared" ref="AC77:AE81" si="15">E77</f>
        <v>0</v>
      </c>
      <c r="AD77" s="302">
        <f t="shared" si="15"/>
        <v>0</v>
      </c>
      <c r="AE77" s="303">
        <f t="shared" si="15"/>
        <v>0</v>
      </c>
      <c r="AF77" s="3"/>
      <c r="AG77" s="3"/>
      <c r="AH77" s="249"/>
      <c r="AI77" s="3"/>
      <c r="AJ77" s="3"/>
      <c r="AK77" s="249"/>
      <c r="AL77" s="3"/>
      <c r="AM77" s="3"/>
      <c r="AN77" s="249"/>
      <c r="AO77" s="3"/>
      <c r="AP77" s="3"/>
      <c r="AQ77" s="249"/>
      <c r="AR77" s="302">
        <f t="shared" si="5"/>
        <v>0</v>
      </c>
      <c r="AS77" s="302">
        <f t="shared" si="5"/>
        <v>0</v>
      </c>
      <c r="AT77" s="302">
        <f t="shared" si="5"/>
        <v>0</v>
      </c>
      <c r="AU77" s="3"/>
      <c r="AV77" s="3"/>
      <c r="AW77" s="3"/>
      <c r="AX77" s="3"/>
      <c r="AY77" s="3"/>
    </row>
    <row r="78" spans="1:51" x14ac:dyDescent="0.35">
      <c r="A78" s="280">
        <v>19</v>
      </c>
      <c r="B78" s="297" t="s">
        <v>412</v>
      </c>
      <c r="C78" s="280">
        <v>1</v>
      </c>
      <c r="D78" s="318">
        <v>100</v>
      </c>
      <c r="E78" s="299">
        <v>7.5000000000000011E-2</v>
      </c>
      <c r="F78" s="276">
        <v>0.3</v>
      </c>
      <c r="G78" s="300">
        <v>0.52499999999999991</v>
      </c>
      <c r="H78" s="278">
        <v>1</v>
      </c>
      <c r="I78" s="278">
        <v>0</v>
      </c>
      <c r="J78" s="279"/>
      <c r="K78" s="3"/>
      <c r="L78" s="3"/>
      <c r="M78" s="249"/>
      <c r="N78" s="3"/>
      <c r="O78" s="3"/>
      <c r="P78" s="249"/>
      <c r="Q78" s="3"/>
      <c r="R78" s="3"/>
      <c r="S78" s="249"/>
      <c r="T78" s="3"/>
      <c r="U78" s="3"/>
      <c r="V78" s="249"/>
      <c r="W78" s="3"/>
      <c r="X78" s="3"/>
      <c r="Y78" s="249"/>
      <c r="Z78" s="3"/>
      <c r="AA78" s="3"/>
      <c r="AB78" s="249"/>
      <c r="AC78" s="302">
        <f t="shared" si="15"/>
        <v>7.5000000000000011E-2</v>
      </c>
      <c r="AD78" s="302">
        <f t="shared" si="15"/>
        <v>0.3</v>
      </c>
      <c r="AE78" s="303">
        <f t="shared" si="15"/>
        <v>0.52499999999999991</v>
      </c>
      <c r="AF78" s="3"/>
      <c r="AG78" s="3"/>
      <c r="AH78" s="249"/>
      <c r="AI78" s="3"/>
      <c r="AJ78" s="3"/>
      <c r="AK78" s="249"/>
      <c r="AL78" s="3"/>
      <c r="AM78" s="3"/>
      <c r="AN78" s="249"/>
      <c r="AO78" s="3"/>
      <c r="AP78" s="3"/>
      <c r="AQ78" s="249"/>
      <c r="AR78" s="302">
        <f t="shared" si="5"/>
        <v>7.5000000000000011E-2</v>
      </c>
      <c r="AS78" s="302">
        <f t="shared" si="5"/>
        <v>0.3</v>
      </c>
      <c r="AT78" s="302">
        <f t="shared" si="5"/>
        <v>0.52499999999999991</v>
      </c>
      <c r="AU78" s="3"/>
      <c r="AV78" s="3"/>
      <c r="AW78" s="3"/>
      <c r="AX78" s="3"/>
      <c r="AY78" s="3"/>
    </row>
    <row r="79" spans="1:51" x14ac:dyDescent="0.35">
      <c r="A79" s="280">
        <v>20</v>
      </c>
      <c r="B79" s="297" t="s">
        <v>198</v>
      </c>
      <c r="C79" s="280">
        <v>1</v>
      </c>
      <c r="D79" s="318">
        <v>100</v>
      </c>
      <c r="E79" s="299">
        <v>0</v>
      </c>
      <c r="F79" s="276">
        <v>0</v>
      </c>
      <c r="G79" s="300">
        <v>0</v>
      </c>
      <c r="H79" s="278">
        <v>1</v>
      </c>
      <c r="I79" s="278">
        <v>0</v>
      </c>
      <c r="J79" s="279"/>
      <c r="K79" s="3"/>
      <c r="L79" s="3"/>
      <c r="M79" s="249"/>
      <c r="N79" s="3"/>
      <c r="O79" s="3"/>
      <c r="P79" s="249"/>
      <c r="Q79" s="3"/>
      <c r="R79" s="3"/>
      <c r="S79" s="249"/>
      <c r="T79" s="3"/>
      <c r="U79" s="3"/>
      <c r="V79" s="249"/>
      <c r="W79" s="3"/>
      <c r="X79" s="3"/>
      <c r="Y79" s="249"/>
      <c r="Z79" s="3"/>
      <c r="AA79" s="3"/>
      <c r="AB79" s="249"/>
      <c r="AC79" s="302">
        <f t="shared" si="15"/>
        <v>0</v>
      </c>
      <c r="AD79" s="302">
        <f t="shared" si="15"/>
        <v>0</v>
      </c>
      <c r="AE79" s="303">
        <f t="shared" si="15"/>
        <v>0</v>
      </c>
      <c r="AF79" s="3"/>
      <c r="AG79" s="3"/>
      <c r="AH79" s="249"/>
      <c r="AI79" s="3"/>
      <c r="AJ79" s="3"/>
      <c r="AK79" s="249"/>
      <c r="AL79" s="3"/>
      <c r="AM79" s="3"/>
      <c r="AN79" s="249"/>
      <c r="AO79" s="3"/>
      <c r="AP79" s="3"/>
      <c r="AQ79" s="249"/>
      <c r="AR79" s="302">
        <f t="shared" si="5"/>
        <v>0</v>
      </c>
      <c r="AS79" s="302">
        <f t="shared" si="5"/>
        <v>0</v>
      </c>
      <c r="AT79" s="302">
        <f t="shared" si="5"/>
        <v>0</v>
      </c>
      <c r="AU79" s="3"/>
      <c r="AV79" s="3"/>
      <c r="AW79" s="3"/>
      <c r="AX79" s="3"/>
      <c r="AY79" s="3"/>
    </row>
    <row r="80" spans="1:51" x14ac:dyDescent="0.35">
      <c r="A80" s="280">
        <v>21</v>
      </c>
      <c r="B80" s="297" t="s">
        <v>87</v>
      </c>
      <c r="C80" s="280">
        <v>1</v>
      </c>
      <c r="D80" s="318">
        <v>100</v>
      </c>
      <c r="E80" s="299">
        <v>7.5000000000000011E-2</v>
      </c>
      <c r="F80" s="276">
        <v>0.3</v>
      </c>
      <c r="G80" s="300">
        <v>0.52499999999999991</v>
      </c>
      <c r="H80" s="278">
        <v>1</v>
      </c>
      <c r="I80" s="278">
        <v>0</v>
      </c>
      <c r="J80" s="279"/>
      <c r="K80" s="3"/>
      <c r="L80" s="3"/>
      <c r="M80" s="249"/>
      <c r="N80" s="3"/>
      <c r="O80" s="3"/>
      <c r="P80" s="249"/>
      <c r="Q80" s="3"/>
      <c r="R80" s="3"/>
      <c r="S80" s="249"/>
      <c r="T80" s="3"/>
      <c r="U80" s="3"/>
      <c r="V80" s="249"/>
      <c r="W80" s="3"/>
      <c r="X80" s="3"/>
      <c r="Y80" s="249"/>
      <c r="Z80" s="3"/>
      <c r="AA80" s="3"/>
      <c r="AB80" s="249"/>
      <c r="AC80" s="302">
        <f t="shared" si="15"/>
        <v>7.5000000000000011E-2</v>
      </c>
      <c r="AD80" s="302">
        <f t="shared" si="15"/>
        <v>0.3</v>
      </c>
      <c r="AE80" s="303">
        <f t="shared" si="15"/>
        <v>0.52499999999999991</v>
      </c>
      <c r="AF80" s="3"/>
      <c r="AG80" s="3"/>
      <c r="AH80" s="249"/>
      <c r="AI80" s="3"/>
      <c r="AJ80" s="3"/>
      <c r="AK80" s="249"/>
      <c r="AL80" s="3"/>
      <c r="AM80" s="3"/>
      <c r="AN80" s="249"/>
      <c r="AO80" s="3"/>
      <c r="AP80" s="3"/>
      <c r="AQ80" s="249"/>
      <c r="AR80" s="302">
        <f t="shared" si="5"/>
        <v>7.5000000000000011E-2</v>
      </c>
      <c r="AS80" s="302">
        <f t="shared" si="5"/>
        <v>0.3</v>
      </c>
      <c r="AT80" s="302">
        <f t="shared" si="5"/>
        <v>0.52499999999999991</v>
      </c>
      <c r="AU80" s="3"/>
      <c r="AV80" s="3"/>
      <c r="AW80" s="3"/>
      <c r="AX80" s="3"/>
      <c r="AY80" s="3"/>
    </row>
    <row r="81" spans="1:51" x14ac:dyDescent="0.35">
      <c r="A81" s="280">
        <v>23</v>
      </c>
      <c r="B81" s="297" t="s">
        <v>97</v>
      </c>
      <c r="C81" s="280">
        <v>1</v>
      </c>
      <c r="D81" s="318">
        <v>100</v>
      </c>
      <c r="E81" s="299">
        <v>7.5000000000000011E-2</v>
      </c>
      <c r="F81" s="276">
        <v>0.3</v>
      </c>
      <c r="G81" s="300">
        <v>0.52499999999999991</v>
      </c>
      <c r="H81" s="278">
        <v>1</v>
      </c>
      <c r="I81" s="278">
        <v>0</v>
      </c>
      <c r="J81" s="279"/>
      <c r="K81" s="3"/>
      <c r="L81" s="3"/>
      <c r="M81" s="249"/>
      <c r="N81" s="3"/>
      <c r="O81" s="3"/>
      <c r="P81" s="249"/>
      <c r="Q81" s="3"/>
      <c r="R81" s="3"/>
      <c r="S81" s="249"/>
      <c r="T81" s="3"/>
      <c r="U81" s="3"/>
      <c r="V81" s="249"/>
      <c r="W81" s="3"/>
      <c r="X81" s="3"/>
      <c r="Y81" s="249"/>
      <c r="Z81" s="3"/>
      <c r="AA81" s="3"/>
      <c r="AB81" s="249"/>
      <c r="AC81" s="302">
        <f t="shared" si="15"/>
        <v>7.5000000000000011E-2</v>
      </c>
      <c r="AD81" s="302">
        <f t="shared" si="15"/>
        <v>0.3</v>
      </c>
      <c r="AE81" s="303">
        <f t="shared" si="15"/>
        <v>0.52499999999999991</v>
      </c>
      <c r="AF81" s="3"/>
      <c r="AG81" s="3"/>
      <c r="AH81" s="249"/>
      <c r="AI81" s="3"/>
      <c r="AJ81" s="3"/>
      <c r="AK81" s="249"/>
      <c r="AL81" s="3"/>
      <c r="AM81" s="3"/>
      <c r="AN81" s="249"/>
      <c r="AO81" s="3"/>
      <c r="AP81" s="3"/>
      <c r="AQ81" s="249"/>
      <c r="AR81" s="302">
        <f t="shared" si="5"/>
        <v>7.5000000000000011E-2</v>
      </c>
      <c r="AS81" s="302">
        <f t="shared" si="5"/>
        <v>0.3</v>
      </c>
      <c r="AT81" s="302">
        <f t="shared" si="5"/>
        <v>0.52499999999999991</v>
      </c>
      <c r="AU81" s="3"/>
      <c r="AV81" s="3"/>
      <c r="AW81" s="3"/>
      <c r="AX81" s="3"/>
      <c r="AY81" s="3"/>
    </row>
    <row r="82" spans="1:51" x14ac:dyDescent="0.35">
      <c r="A82" s="280">
        <v>24</v>
      </c>
      <c r="B82" s="315" t="s">
        <v>105</v>
      </c>
      <c r="C82" s="321">
        <v>1</v>
      </c>
      <c r="D82" s="318">
        <v>100</v>
      </c>
      <c r="E82" s="299">
        <v>7.5000000000000011E-2</v>
      </c>
      <c r="F82" s="316">
        <v>0.3</v>
      </c>
      <c r="G82" s="300">
        <v>0.52499999999999991</v>
      </c>
      <c r="H82" s="278">
        <v>1</v>
      </c>
      <c r="I82" s="278">
        <v>0</v>
      </c>
      <c r="J82" s="279"/>
      <c r="K82" s="3"/>
      <c r="L82" s="3"/>
      <c r="M82" s="249"/>
      <c r="N82" s="3"/>
      <c r="O82" s="3"/>
      <c r="P82" s="249"/>
      <c r="Q82" s="3"/>
      <c r="R82" s="3"/>
      <c r="S82" s="249"/>
      <c r="T82" s="3"/>
      <c r="U82" s="3"/>
      <c r="V82" s="249"/>
      <c r="W82" s="3"/>
      <c r="X82" s="3"/>
      <c r="Y82" s="249"/>
      <c r="Z82" s="3"/>
      <c r="AA82" s="3"/>
      <c r="AB82" s="249"/>
      <c r="AC82" s="3"/>
      <c r="AD82" s="3"/>
      <c r="AE82" s="249"/>
      <c r="AF82" s="3"/>
      <c r="AG82" s="3"/>
      <c r="AH82" s="249"/>
      <c r="AI82" s="3"/>
      <c r="AJ82" s="3"/>
      <c r="AK82" s="249"/>
      <c r="AL82" s="302">
        <f>E82</f>
        <v>7.5000000000000011E-2</v>
      </c>
      <c r="AM82" s="302">
        <f>F82</f>
        <v>0.3</v>
      </c>
      <c r="AN82" s="303">
        <f>G82</f>
        <v>0.52499999999999991</v>
      </c>
      <c r="AO82" s="3"/>
      <c r="AP82" s="3"/>
      <c r="AQ82" s="249"/>
      <c r="AR82" s="302">
        <f t="shared" ref="AR82:AT87" si="16">K82+N82+Q82+T82+W82+Z82+AC82+AF82+AI82+AL82+AO82</f>
        <v>7.5000000000000011E-2</v>
      </c>
      <c r="AS82" s="302">
        <f t="shared" si="16"/>
        <v>0.3</v>
      </c>
      <c r="AT82" s="302">
        <f t="shared" si="16"/>
        <v>0.52499999999999991</v>
      </c>
      <c r="AU82" s="3"/>
      <c r="AV82" s="3"/>
      <c r="AW82" s="3"/>
      <c r="AX82" s="3"/>
      <c r="AY82" s="3"/>
    </row>
    <row r="83" spans="1:51" x14ac:dyDescent="0.35">
      <c r="A83" s="280">
        <v>25</v>
      </c>
      <c r="B83" s="297" t="s">
        <v>172</v>
      </c>
      <c r="C83" s="280">
        <v>1</v>
      </c>
      <c r="D83" s="318">
        <v>100</v>
      </c>
      <c r="E83" s="299">
        <v>7.5000000000000011E-2</v>
      </c>
      <c r="F83" s="276">
        <v>0.3</v>
      </c>
      <c r="G83" s="300">
        <v>0.52499999999999991</v>
      </c>
      <c r="H83" s="278">
        <v>1</v>
      </c>
      <c r="I83" s="278">
        <v>0</v>
      </c>
      <c r="J83" s="279"/>
      <c r="K83" s="3"/>
      <c r="L83" s="3"/>
      <c r="M83" s="249"/>
      <c r="N83" s="3"/>
      <c r="O83" s="3"/>
      <c r="P83" s="249"/>
      <c r="Q83" s="3"/>
      <c r="R83" s="3"/>
      <c r="S83" s="249"/>
      <c r="T83" s="3"/>
      <c r="U83" s="3"/>
      <c r="V83" s="249"/>
      <c r="W83" s="3"/>
      <c r="X83" s="3"/>
      <c r="Y83" s="249"/>
      <c r="Z83" s="3"/>
      <c r="AA83" s="3"/>
      <c r="AB83" s="249"/>
      <c r="AC83" s="302">
        <f t="shared" ref="AC83:AE84" si="17">E83</f>
        <v>7.5000000000000011E-2</v>
      </c>
      <c r="AD83" s="302">
        <f t="shared" si="17"/>
        <v>0.3</v>
      </c>
      <c r="AE83" s="303">
        <f t="shared" si="17"/>
        <v>0.52499999999999991</v>
      </c>
      <c r="AF83" s="3"/>
      <c r="AG83" s="3"/>
      <c r="AH83" s="249"/>
      <c r="AI83" s="3"/>
      <c r="AJ83" s="3"/>
      <c r="AK83" s="249"/>
      <c r="AL83" s="3"/>
      <c r="AM83" s="3"/>
      <c r="AN83" s="249"/>
      <c r="AO83" s="3"/>
      <c r="AP83" s="3"/>
      <c r="AQ83" s="249"/>
      <c r="AR83" s="302">
        <f t="shared" si="16"/>
        <v>7.5000000000000011E-2</v>
      </c>
      <c r="AS83" s="302">
        <f t="shared" si="16"/>
        <v>0.3</v>
      </c>
      <c r="AT83" s="302">
        <f t="shared" si="16"/>
        <v>0.52499999999999991</v>
      </c>
      <c r="AU83" s="3"/>
      <c r="AV83" s="3"/>
      <c r="AW83" s="3"/>
      <c r="AX83" s="3"/>
      <c r="AY83" s="3"/>
    </row>
    <row r="84" spans="1:51" x14ac:dyDescent="0.35">
      <c r="A84" s="280">
        <v>26</v>
      </c>
      <c r="B84" s="297" t="s">
        <v>203</v>
      </c>
      <c r="C84" s="321">
        <v>1</v>
      </c>
      <c r="D84" s="318">
        <v>100</v>
      </c>
      <c r="E84" s="299">
        <v>7.5000000000000011E-2</v>
      </c>
      <c r="F84" s="276">
        <v>0.3</v>
      </c>
      <c r="G84" s="300">
        <v>0.52499999999999991</v>
      </c>
      <c r="H84" s="278">
        <v>1</v>
      </c>
      <c r="I84" s="278">
        <v>0</v>
      </c>
      <c r="J84" s="279"/>
      <c r="K84" s="3"/>
      <c r="L84" s="3"/>
      <c r="M84" s="249"/>
      <c r="N84" s="3"/>
      <c r="O84" s="3"/>
      <c r="P84" s="249"/>
      <c r="Q84" s="3"/>
      <c r="R84" s="3"/>
      <c r="S84" s="249"/>
      <c r="T84" s="3"/>
      <c r="U84" s="3"/>
      <c r="V84" s="249"/>
      <c r="W84" s="3"/>
      <c r="X84" s="3"/>
      <c r="Y84" s="249"/>
      <c r="Z84" s="3"/>
      <c r="AA84" s="3"/>
      <c r="AB84" s="249"/>
      <c r="AC84" s="302">
        <f t="shared" si="17"/>
        <v>7.5000000000000011E-2</v>
      </c>
      <c r="AD84" s="302">
        <f t="shared" si="17"/>
        <v>0.3</v>
      </c>
      <c r="AE84" s="303">
        <f t="shared" si="17"/>
        <v>0.52499999999999991</v>
      </c>
      <c r="AF84" s="3"/>
      <c r="AG84" s="3"/>
      <c r="AH84" s="249"/>
      <c r="AI84" s="3"/>
      <c r="AJ84" s="3"/>
      <c r="AK84" s="249"/>
      <c r="AL84" s="3"/>
      <c r="AM84" s="3"/>
      <c r="AN84" s="249"/>
      <c r="AO84" s="3"/>
      <c r="AP84" s="3"/>
      <c r="AQ84" s="249"/>
      <c r="AR84" s="302">
        <f t="shared" si="16"/>
        <v>7.5000000000000011E-2</v>
      </c>
      <c r="AS84" s="302">
        <f t="shared" si="16"/>
        <v>0.3</v>
      </c>
      <c r="AT84" s="302">
        <f t="shared" si="16"/>
        <v>0.52499999999999991</v>
      </c>
      <c r="AU84" s="3"/>
      <c r="AV84" s="3"/>
      <c r="AW84" s="3"/>
      <c r="AX84" s="3"/>
      <c r="AY84" s="3"/>
    </row>
    <row r="85" spans="1:51" x14ac:dyDescent="0.35">
      <c r="A85" s="280">
        <v>27</v>
      </c>
      <c r="B85" s="297" t="s">
        <v>130</v>
      </c>
      <c r="C85" s="321">
        <v>1</v>
      </c>
      <c r="D85" s="318">
        <v>100</v>
      </c>
      <c r="E85" s="299">
        <v>7.5000000000000011E-2</v>
      </c>
      <c r="F85" s="276">
        <v>0.3</v>
      </c>
      <c r="G85" s="300">
        <v>0.52499999999999991</v>
      </c>
      <c r="H85" s="278">
        <v>1</v>
      </c>
      <c r="I85" s="278">
        <v>0</v>
      </c>
      <c r="J85" s="279"/>
      <c r="K85" s="3"/>
      <c r="L85" s="3"/>
      <c r="M85" s="249"/>
      <c r="N85" s="3"/>
      <c r="O85" s="3"/>
      <c r="P85" s="249"/>
      <c r="Q85" s="3"/>
      <c r="R85" s="3"/>
      <c r="S85" s="249"/>
      <c r="T85" s="302">
        <f t="shared" ref="T85:V86" si="18">E85</f>
        <v>7.5000000000000011E-2</v>
      </c>
      <c r="U85" s="302">
        <f t="shared" si="18"/>
        <v>0.3</v>
      </c>
      <c r="V85" s="303">
        <f t="shared" si="18"/>
        <v>0.52499999999999991</v>
      </c>
      <c r="W85" s="3"/>
      <c r="X85" s="3"/>
      <c r="Y85" s="249"/>
      <c r="Z85" s="3"/>
      <c r="AA85" s="3"/>
      <c r="AB85" s="249"/>
      <c r="AC85" s="3"/>
      <c r="AD85" s="3"/>
      <c r="AE85" s="249"/>
      <c r="AF85" s="3"/>
      <c r="AG85" s="3"/>
      <c r="AH85" s="249"/>
      <c r="AI85" s="3"/>
      <c r="AJ85" s="3"/>
      <c r="AK85" s="249"/>
      <c r="AL85" s="3"/>
      <c r="AM85" s="3"/>
      <c r="AN85" s="249"/>
      <c r="AO85" s="3"/>
      <c r="AP85" s="3"/>
      <c r="AQ85" s="249"/>
      <c r="AR85" s="302">
        <f t="shared" si="16"/>
        <v>7.5000000000000011E-2</v>
      </c>
      <c r="AS85" s="302">
        <f t="shared" si="16"/>
        <v>0.3</v>
      </c>
      <c r="AT85" s="302">
        <f t="shared" si="16"/>
        <v>0.52499999999999991</v>
      </c>
      <c r="AU85" s="3"/>
      <c r="AV85" s="3"/>
      <c r="AW85" s="3"/>
      <c r="AX85" s="3"/>
      <c r="AY85" s="3"/>
    </row>
    <row r="86" spans="1:51" x14ac:dyDescent="0.35">
      <c r="A86" s="280">
        <v>28</v>
      </c>
      <c r="B86" s="297" t="s">
        <v>409</v>
      </c>
      <c r="C86" s="280">
        <v>1</v>
      </c>
      <c r="D86" s="318">
        <v>100</v>
      </c>
      <c r="E86" s="299">
        <v>7.5000000000000011E-2</v>
      </c>
      <c r="F86" s="276">
        <v>0.3</v>
      </c>
      <c r="G86" s="300">
        <v>0.52499999999999991</v>
      </c>
      <c r="H86" s="278">
        <v>1</v>
      </c>
      <c r="I86" s="278">
        <v>0</v>
      </c>
      <c r="J86" s="279"/>
      <c r="K86" s="3"/>
      <c r="L86" s="3"/>
      <c r="M86" s="249"/>
      <c r="N86" s="3"/>
      <c r="O86" s="3"/>
      <c r="P86" s="249"/>
      <c r="Q86" s="3"/>
      <c r="R86" s="3"/>
      <c r="S86" s="249"/>
      <c r="T86" s="302">
        <f t="shared" si="18"/>
        <v>7.5000000000000011E-2</v>
      </c>
      <c r="U86" s="302">
        <f t="shared" si="18"/>
        <v>0.3</v>
      </c>
      <c r="V86" s="303">
        <f t="shared" si="18"/>
        <v>0.52499999999999991</v>
      </c>
      <c r="W86" s="3"/>
      <c r="X86" s="3"/>
      <c r="Y86" s="249"/>
      <c r="Z86" s="3"/>
      <c r="AA86" s="3"/>
      <c r="AB86" s="249"/>
      <c r="AC86" s="3"/>
      <c r="AD86" s="3"/>
      <c r="AE86" s="249"/>
      <c r="AF86" s="3"/>
      <c r="AG86" s="3"/>
      <c r="AH86" s="249"/>
      <c r="AI86" s="3"/>
      <c r="AJ86" s="3"/>
      <c r="AK86" s="249"/>
      <c r="AL86" s="3"/>
      <c r="AM86" s="3"/>
      <c r="AN86" s="249"/>
      <c r="AO86" s="3"/>
      <c r="AP86" s="3"/>
      <c r="AQ86" s="249"/>
      <c r="AR86" s="302">
        <f t="shared" si="16"/>
        <v>7.5000000000000011E-2</v>
      </c>
      <c r="AS86" s="302">
        <f t="shared" si="16"/>
        <v>0.3</v>
      </c>
      <c r="AT86" s="302">
        <f t="shared" si="16"/>
        <v>0.52499999999999991</v>
      </c>
      <c r="AU86" s="3"/>
      <c r="AV86" s="3"/>
      <c r="AW86" s="3"/>
      <c r="AX86" s="3"/>
      <c r="AY86" s="3"/>
    </row>
    <row r="87" spans="1:51" x14ac:dyDescent="0.35">
      <c r="A87" s="305">
        <v>29</v>
      </c>
      <c r="B87" s="288" t="s">
        <v>136</v>
      </c>
      <c r="C87" s="305">
        <v>1</v>
      </c>
      <c r="D87" s="327">
        <v>100</v>
      </c>
      <c r="E87" s="307">
        <v>7.5000000000000011E-2</v>
      </c>
      <c r="F87" s="308">
        <v>0.3</v>
      </c>
      <c r="G87" s="309">
        <v>0.52499999999999991</v>
      </c>
      <c r="H87" s="328">
        <v>1</v>
      </c>
      <c r="I87" s="310">
        <v>0</v>
      </c>
      <c r="J87" s="279"/>
      <c r="K87" s="6"/>
      <c r="L87" s="6"/>
      <c r="M87" s="311"/>
      <c r="N87" s="6"/>
      <c r="O87" s="6"/>
      <c r="P87" s="311"/>
      <c r="Q87" s="6"/>
      <c r="R87" s="6"/>
      <c r="S87" s="311"/>
      <c r="T87" s="6"/>
      <c r="U87" s="6"/>
      <c r="V87" s="311"/>
      <c r="W87" s="6"/>
      <c r="X87" s="6"/>
      <c r="Y87" s="311"/>
      <c r="Z87" s="6"/>
      <c r="AA87" s="6"/>
      <c r="AB87" s="311"/>
      <c r="AC87" s="312">
        <f>E87</f>
        <v>7.5000000000000011E-2</v>
      </c>
      <c r="AD87" s="312">
        <f>F87</f>
        <v>0.3</v>
      </c>
      <c r="AE87" s="313">
        <f>G87</f>
        <v>0.52499999999999991</v>
      </c>
      <c r="AF87" s="6"/>
      <c r="AG87" s="6"/>
      <c r="AH87" s="311"/>
      <c r="AI87" s="6"/>
      <c r="AJ87" s="6"/>
      <c r="AK87" s="311"/>
      <c r="AL87" s="6"/>
      <c r="AM87" s="6"/>
      <c r="AN87" s="311"/>
      <c r="AO87" s="6"/>
      <c r="AP87" s="6"/>
      <c r="AQ87" s="311"/>
      <c r="AR87" s="314">
        <f t="shared" si="16"/>
        <v>7.5000000000000011E-2</v>
      </c>
      <c r="AS87" s="312">
        <f t="shared" si="16"/>
        <v>0.3</v>
      </c>
      <c r="AT87" s="312">
        <f t="shared" si="16"/>
        <v>0.52499999999999991</v>
      </c>
      <c r="AU87" s="3"/>
      <c r="AV87" s="3"/>
      <c r="AW87" s="3"/>
      <c r="AX87" s="3"/>
      <c r="AY87" s="3"/>
    </row>
    <row r="88" spans="1:51" s="28" customFormat="1" x14ac:dyDescent="0.35">
      <c r="A88" s="329"/>
      <c r="B88" s="284" t="s">
        <v>430</v>
      </c>
      <c r="C88" s="283"/>
      <c r="D88" s="330">
        <f>(G88-F88)/F88</f>
        <v>0.49758227191516574</v>
      </c>
      <c r="E88" s="331">
        <f>SUM(E7:E87)</f>
        <v>872.04500000000132</v>
      </c>
      <c r="F88" s="331">
        <f>SUM(F7:F87)</f>
        <v>1735.0999999999988</v>
      </c>
      <c r="G88" s="332">
        <f>SUM(G7:G87)</f>
        <v>2598.4550000000022</v>
      </c>
      <c r="H88" s="333"/>
      <c r="I88" s="333"/>
      <c r="J88" s="334"/>
      <c r="K88" s="335">
        <f>SUM(K7:K87)</f>
        <v>288.77499999999998</v>
      </c>
      <c r="L88" s="335">
        <f t="shared" ref="L88:AQ88" si="19">SUM(L7:L87)</f>
        <v>644.79999999999995</v>
      </c>
      <c r="M88" s="336">
        <f t="shared" si="19"/>
        <v>1000.825</v>
      </c>
      <c r="N88" s="335">
        <f t="shared" si="19"/>
        <v>0.3</v>
      </c>
      <c r="O88" s="335">
        <f t="shared" si="19"/>
        <v>4</v>
      </c>
      <c r="P88" s="336">
        <f t="shared" si="19"/>
        <v>8</v>
      </c>
      <c r="Q88" s="335">
        <f t="shared" si="19"/>
        <v>0</v>
      </c>
      <c r="R88" s="335">
        <f t="shared" si="19"/>
        <v>0</v>
      </c>
      <c r="S88" s="336">
        <f t="shared" si="19"/>
        <v>0</v>
      </c>
      <c r="T88" s="335">
        <f t="shared" si="19"/>
        <v>5.9250000000000007</v>
      </c>
      <c r="U88" s="335">
        <f t="shared" si="19"/>
        <v>23.700000000000003</v>
      </c>
      <c r="V88" s="336">
        <f t="shared" si="19"/>
        <v>41.474999999999994</v>
      </c>
      <c r="W88" s="335">
        <f t="shared" si="19"/>
        <v>7.5000000000000011E-2</v>
      </c>
      <c r="X88" s="335">
        <f t="shared" si="19"/>
        <v>0.3</v>
      </c>
      <c r="Y88" s="336">
        <f t="shared" si="19"/>
        <v>0.52499999999999991</v>
      </c>
      <c r="Z88" s="335">
        <f t="shared" si="19"/>
        <v>0</v>
      </c>
      <c r="AA88" s="335">
        <f t="shared" si="19"/>
        <v>0</v>
      </c>
      <c r="AB88" s="336">
        <f t="shared" si="19"/>
        <v>0</v>
      </c>
      <c r="AC88" s="335">
        <f t="shared" si="19"/>
        <v>195.86999999999983</v>
      </c>
      <c r="AD88" s="335">
        <f t="shared" si="19"/>
        <v>366.10000000000019</v>
      </c>
      <c r="AE88" s="336">
        <f t="shared" si="19"/>
        <v>536.32999999999959</v>
      </c>
      <c r="AF88" s="335">
        <f t="shared" si="19"/>
        <v>0</v>
      </c>
      <c r="AG88" s="335">
        <f t="shared" si="19"/>
        <v>0</v>
      </c>
      <c r="AH88" s="336">
        <f t="shared" si="19"/>
        <v>0</v>
      </c>
      <c r="AI88" s="335">
        <f t="shared" si="19"/>
        <v>5.6000000000000005</v>
      </c>
      <c r="AJ88" s="335">
        <f t="shared" si="19"/>
        <v>16.100000000000001</v>
      </c>
      <c r="AK88" s="336">
        <f t="shared" si="19"/>
        <v>26.599999999999994</v>
      </c>
      <c r="AL88" s="335">
        <f t="shared" si="19"/>
        <v>375.5</v>
      </c>
      <c r="AM88" s="335">
        <f t="shared" si="19"/>
        <v>680.09999999999991</v>
      </c>
      <c r="AN88" s="336">
        <f t="shared" si="19"/>
        <v>984.69999999999993</v>
      </c>
      <c r="AO88" s="335">
        <f t="shared" si="19"/>
        <v>0</v>
      </c>
      <c r="AP88" s="335">
        <f t="shared" si="19"/>
        <v>0</v>
      </c>
      <c r="AQ88" s="336">
        <f t="shared" si="19"/>
        <v>0</v>
      </c>
      <c r="AR88" s="335">
        <f>SUM(AR7:AR87)</f>
        <v>872.04500000000132</v>
      </c>
      <c r="AS88" s="335">
        <f>SUM(AS7:AS87)</f>
        <v>1735.0999999999988</v>
      </c>
      <c r="AT88" s="335">
        <f>SUM(AT7:AT87)</f>
        <v>2598.4550000000022</v>
      </c>
      <c r="AU88" s="10"/>
      <c r="AV88" s="10"/>
      <c r="AW88" s="10"/>
      <c r="AX88" s="10"/>
      <c r="AY88" s="10"/>
    </row>
    <row r="89" spans="1:51" x14ac:dyDescent="0.35">
      <c r="A89" s="280"/>
      <c r="B89" s="337"/>
      <c r="C89" s="338"/>
      <c r="D89" s="338"/>
      <c r="E89" s="276"/>
      <c r="F89" s="276"/>
      <c r="G89" s="276"/>
      <c r="H89" s="278"/>
      <c r="I89" s="278"/>
      <c r="J89" s="279"/>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x14ac:dyDescent="0.35">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x14ac:dyDescent="0.35">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x14ac:dyDescent="0.35">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sheetData>
  <mergeCells count="14">
    <mergeCell ref="T5:V5"/>
    <mergeCell ref="B3:G3"/>
    <mergeCell ref="E5:G5"/>
    <mergeCell ref="K5:M5"/>
    <mergeCell ref="N5:P5"/>
    <mergeCell ref="Q5:S5"/>
    <mergeCell ref="AO5:AQ5"/>
    <mergeCell ref="AR5:AT5"/>
    <mergeCell ref="W5:Y5"/>
    <mergeCell ref="Z5:AB5"/>
    <mergeCell ref="AC5:AE5"/>
    <mergeCell ref="AF5:AH5"/>
    <mergeCell ref="AI5:AK5"/>
    <mergeCell ref="AL5:AN5"/>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G38"/>
  <sheetViews>
    <sheetView zoomScaleNormal="100" workbookViewId="0">
      <selection activeCell="E18" sqref="E18"/>
    </sheetView>
  </sheetViews>
  <sheetFormatPr defaultRowHeight="14.5" x14ac:dyDescent="0.35"/>
  <cols>
    <col min="1" max="1" width="3" customWidth="1"/>
    <col min="2" max="2" width="18.08984375" customWidth="1"/>
    <col min="3" max="3" width="10.36328125" customWidth="1"/>
  </cols>
  <sheetData>
    <row r="1" spans="2:7" ht="18.5" x14ac:dyDescent="0.45">
      <c r="B1" s="42"/>
    </row>
    <row r="2" spans="2:7" ht="15.5" x14ac:dyDescent="0.35">
      <c r="B2" s="272" t="s">
        <v>426</v>
      </c>
    </row>
    <row r="3" spans="2:7" x14ac:dyDescent="0.35">
      <c r="B3" s="83" t="s">
        <v>427</v>
      </c>
    </row>
    <row r="4" spans="2:7" x14ac:dyDescent="0.35">
      <c r="B4" s="83"/>
    </row>
    <row r="5" spans="2:7" x14ac:dyDescent="0.35">
      <c r="B5" s="89">
        <v>14000</v>
      </c>
      <c r="C5" s="89"/>
      <c r="D5" t="s">
        <v>592</v>
      </c>
    </row>
    <row r="6" spans="2:7" x14ac:dyDescent="0.35">
      <c r="B6" s="91">
        <v>1.2</v>
      </c>
      <c r="D6" t="s">
        <v>613</v>
      </c>
    </row>
    <row r="7" spans="2:7" x14ac:dyDescent="0.35">
      <c r="B7" s="89">
        <f>B5*B6</f>
        <v>16800</v>
      </c>
      <c r="D7" t="s">
        <v>591</v>
      </c>
    </row>
    <row r="8" spans="2:7" x14ac:dyDescent="0.35">
      <c r="B8" s="89"/>
    </row>
    <row r="9" spans="2:7" x14ac:dyDescent="0.35">
      <c r="B9" s="85">
        <f>C9/(C9+C15)</f>
        <v>0.6</v>
      </c>
      <c r="C9" s="90">
        <v>10080</v>
      </c>
      <c r="D9" t="s">
        <v>428</v>
      </c>
    </row>
    <row r="10" spans="2:7" ht="16.5" x14ac:dyDescent="0.45">
      <c r="B10" s="86"/>
      <c r="D10" s="86">
        <v>0.12</v>
      </c>
      <c r="E10" t="s">
        <v>541</v>
      </c>
    </row>
    <row r="11" spans="2:7" ht="16.5" x14ac:dyDescent="0.45">
      <c r="B11" s="87"/>
      <c r="D11" s="87">
        <v>0.73876694166175605</v>
      </c>
      <c r="E11" t="s">
        <v>542</v>
      </c>
    </row>
    <row r="12" spans="2:7" x14ac:dyDescent="0.35">
      <c r="B12" s="28"/>
      <c r="D12" s="88">
        <f>C9*D10*D11</f>
        <v>893.61249263406</v>
      </c>
      <c r="E12" s="28" t="s">
        <v>614</v>
      </c>
      <c r="F12" s="28"/>
      <c r="G12" s="28"/>
    </row>
    <row r="13" spans="2:7" x14ac:dyDescent="0.35">
      <c r="B13" s="28"/>
      <c r="E13" s="92">
        <f>D12*1000000/(B9*B5*1000)</f>
        <v>106.38243959929287</v>
      </c>
      <c r="F13" t="s">
        <v>593</v>
      </c>
      <c r="G13" s="28"/>
    </row>
    <row r="15" spans="2:7" x14ac:dyDescent="0.35">
      <c r="B15" s="85">
        <f>C15/(C9+C15)</f>
        <v>0.4</v>
      </c>
      <c r="C15" s="90">
        <v>6720</v>
      </c>
      <c r="D15" t="s">
        <v>429</v>
      </c>
    </row>
    <row r="16" spans="2:7" ht="16.5" x14ac:dyDescent="0.45">
      <c r="D16" s="86">
        <v>6.5000000000000002E-2</v>
      </c>
      <c r="E16" t="s">
        <v>543</v>
      </c>
    </row>
    <row r="17" spans="2:7" ht="16.5" x14ac:dyDescent="0.45">
      <c r="D17" s="87">
        <v>0.73876694166175605</v>
      </c>
      <c r="E17" t="s">
        <v>542</v>
      </c>
    </row>
    <row r="18" spans="2:7" x14ac:dyDescent="0.35">
      <c r="D18" s="88">
        <f>C15*D16*D17</f>
        <v>322.69340011785505</v>
      </c>
      <c r="E18" s="28" t="s">
        <v>615</v>
      </c>
      <c r="F18" s="28"/>
      <c r="G18" s="28"/>
    </row>
    <row r="19" spans="2:7" x14ac:dyDescent="0.35">
      <c r="E19" s="92">
        <f>D18*1000000/(B15*B5*1000)</f>
        <v>57.623821449616976</v>
      </c>
      <c r="F19" t="s">
        <v>593</v>
      </c>
      <c r="G19" s="28"/>
    </row>
    <row r="20" spans="2:7" x14ac:dyDescent="0.35">
      <c r="D20" s="84"/>
    </row>
    <row r="21" spans="2:7" x14ac:dyDescent="0.35">
      <c r="D21" s="88">
        <f>D12+D18</f>
        <v>1216.3058927519151</v>
      </c>
      <c r="E21" t="s">
        <v>594</v>
      </c>
    </row>
    <row r="24" spans="2:7" ht="18.5" x14ac:dyDescent="0.45">
      <c r="B24" s="42" t="s">
        <v>596</v>
      </c>
    </row>
    <row r="26" spans="2:7" ht="39.5" x14ac:dyDescent="0.35">
      <c r="B26" s="403"/>
      <c r="C26" s="402" t="s">
        <v>590</v>
      </c>
      <c r="D26" s="257" t="s">
        <v>564</v>
      </c>
      <c r="E26" s="257" t="s">
        <v>565</v>
      </c>
      <c r="F26" s="111"/>
    </row>
    <row r="27" spans="2:7" ht="26.5" x14ac:dyDescent="0.35">
      <c r="B27" s="404" t="s">
        <v>566</v>
      </c>
      <c r="C27" s="346">
        <v>1215</v>
      </c>
      <c r="D27" s="343">
        <v>1200</v>
      </c>
      <c r="E27" s="343">
        <v>1230</v>
      </c>
      <c r="F27" s="343"/>
    </row>
    <row r="28" spans="2:7" x14ac:dyDescent="0.35">
      <c r="B28" s="404" t="s">
        <v>284</v>
      </c>
      <c r="C28" s="346">
        <v>4.5</v>
      </c>
      <c r="D28" s="343">
        <v>4</v>
      </c>
      <c r="E28" s="343">
        <v>5</v>
      </c>
      <c r="F28" s="343"/>
    </row>
    <row r="29" spans="2:7" x14ac:dyDescent="0.35">
      <c r="B29" s="404" t="s">
        <v>567</v>
      </c>
      <c r="C29" s="346">
        <v>0</v>
      </c>
      <c r="D29" s="343">
        <v>0</v>
      </c>
      <c r="E29" s="343">
        <v>0</v>
      </c>
      <c r="F29" s="343"/>
    </row>
    <row r="30" spans="2:7" ht="26.5" x14ac:dyDescent="0.35">
      <c r="B30" s="404" t="s">
        <v>334</v>
      </c>
      <c r="C30" s="346">
        <v>6.2</v>
      </c>
      <c r="D30" s="343">
        <v>6.2</v>
      </c>
      <c r="E30" s="343">
        <v>6.2</v>
      </c>
      <c r="F30" s="343"/>
    </row>
    <row r="31" spans="2:7" x14ac:dyDescent="0.35">
      <c r="B31" s="404" t="s">
        <v>286</v>
      </c>
      <c r="C31" s="346">
        <f t="shared" ref="C31:C37" si="0">(D31+E31)/2</f>
        <v>0</v>
      </c>
      <c r="D31" s="343">
        <v>0</v>
      </c>
      <c r="E31" s="343">
        <v>0</v>
      </c>
      <c r="F31" s="343"/>
    </row>
    <row r="32" spans="2:7" x14ac:dyDescent="0.35">
      <c r="B32" s="404" t="s">
        <v>287</v>
      </c>
      <c r="C32" s="346">
        <f t="shared" si="0"/>
        <v>0</v>
      </c>
      <c r="D32" s="343">
        <v>0</v>
      </c>
      <c r="E32" s="343">
        <v>0</v>
      </c>
      <c r="F32" s="343"/>
    </row>
    <row r="33" spans="2:6" x14ac:dyDescent="0.35">
      <c r="B33" s="404" t="s">
        <v>288</v>
      </c>
      <c r="C33" s="346">
        <f t="shared" si="0"/>
        <v>0</v>
      </c>
      <c r="D33" s="343">
        <v>0</v>
      </c>
      <c r="E33" s="343">
        <v>0</v>
      </c>
      <c r="F33" s="343"/>
    </row>
    <row r="34" spans="2:6" x14ac:dyDescent="0.35">
      <c r="B34" s="404" t="s">
        <v>289</v>
      </c>
      <c r="C34" s="346">
        <f t="shared" si="0"/>
        <v>0</v>
      </c>
      <c r="D34" s="343">
        <v>0</v>
      </c>
      <c r="E34" s="343">
        <v>0</v>
      </c>
      <c r="F34" s="343"/>
    </row>
    <row r="35" spans="2:6" ht="26.5" x14ac:dyDescent="0.35">
      <c r="B35" s="404" t="s">
        <v>290</v>
      </c>
      <c r="C35" s="346">
        <f t="shared" si="0"/>
        <v>0</v>
      </c>
      <c r="D35" s="343">
        <v>0</v>
      </c>
      <c r="E35" s="343">
        <v>0</v>
      </c>
      <c r="F35" s="343"/>
    </row>
    <row r="36" spans="2:6" x14ac:dyDescent="0.35">
      <c r="B36" s="404" t="s">
        <v>291</v>
      </c>
      <c r="C36" s="346">
        <f t="shared" si="0"/>
        <v>0</v>
      </c>
      <c r="D36" s="343">
        <v>0</v>
      </c>
      <c r="E36" s="343">
        <v>0</v>
      </c>
      <c r="F36" s="343"/>
    </row>
    <row r="37" spans="2:6" ht="26.5" x14ac:dyDescent="0.35">
      <c r="B37" s="403" t="s">
        <v>568</v>
      </c>
      <c r="C37" s="405">
        <f t="shared" si="0"/>
        <v>0</v>
      </c>
      <c r="D37" s="406">
        <v>0</v>
      </c>
      <c r="E37" s="406">
        <v>0</v>
      </c>
      <c r="F37" s="343"/>
    </row>
    <row r="38" spans="2:6" x14ac:dyDescent="0.35">
      <c r="B38" s="112" t="s">
        <v>138</v>
      </c>
      <c r="C38" s="347">
        <v>1225.7</v>
      </c>
      <c r="D38" s="345">
        <v>1210.2</v>
      </c>
      <c r="E38" s="345">
        <v>1241.2</v>
      </c>
      <c r="F38" s="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O59"/>
  <sheetViews>
    <sheetView workbookViewId="0">
      <selection activeCell="B5" sqref="B5"/>
    </sheetView>
  </sheetViews>
  <sheetFormatPr defaultRowHeight="14.5" x14ac:dyDescent="0.35"/>
  <cols>
    <col min="1" max="1" width="3.08984375" customWidth="1"/>
    <col min="2" max="2" width="22" customWidth="1"/>
    <col min="3" max="3" width="9.6328125" customWidth="1"/>
  </cols>
  <sheetData>
    <row r="2" spans="2:15" ht="18.5" x14ac:dyDescent="0.45">
      <c r="B2" s="42" t="s">
        <v>597</v>
      </c>
    </row>
    <row r="4" spans="2:15" ht="15.5" x14ac:dyDescent="0.35">
      <c r="B4" s="124" t="s">
        <v>616</v>
      </c>
      <c r="C4" s="94"/>
      <c r="D4" s="4"/>
      <c r="E4" s="4"/>
      <c r="F4" s="4"/>
      <c r="G4" s="4"/>
      <c r="H4" s="4"/>
      <c r="I4" s="4"/>
      <c r="J4" s="4"/>
      <c r="K4" s="4"/>
      <c r="L4" s="4"/>
      <c r="M4" s="4"/>
      <c r="N4" s="4"/>
      <c r="O4" s="4"/>
    </row>
    <row r="5" spans="2:15" ht="96.9" customHeight="1" x14ac:dyDescent="0.35">
      <c r="B5" s="95"/>
      <c r="C5" s="74" t="s">
        <v>282</v>
      </c>
      <c r="D5" s="74" t="s">
        <v>283</v>
      </c>
      <c r="E5" s="75" t="s">
        <v>284</v>
      </c>
      <c r="F5" s="76" t="s">
        <v>285</v>
      </c>
      <c r="G5" s="75" t="s">
        <v>334</v>
      </c>
      <c r="H5" s="75" t="s">
        <v>286</v>
      </c>
      <c r="I5" s="75" t="s">
        <v>287</v>
      </c>
      <c r="J5" s="75" t="s">
        <v>288</v>
      </c>
      <c r="K5" s="75" t="s">
        <v>289</v>
      </c>
      <c r="L5" s="77" t="s">
        <v>290</v>
      </c>
      <c r="M5" s="75" t="s">
        <v>291</v>
      </c>
      <c r="N5" s="75" t="s">
        <v>292</v>
      </c>
      <c r="O5" s="77" t="s">
        <v>430</v>
      </c>
    </row>
    <row r="6" spans="2:15" x14ac:dyDescent="0.35">
      <c r="B6" s="3"/>
      <c r="C6" s="3"/>
      <c r="D6" s="96"/>
      <c r="E6" s="3"/>
      <c r="F6" s="3"/>
      <c r="G6" s="3"/>
      <c r="H6" s="3"/>
      <c r="I6" s="3"/>
      <c r="J6" s="3"/>
      <c r="K6" s="3"/>
      <c r="L6" s="3"/>
      <c r="M6" s="3"/>
      <c r="N6" s="3"/>
      <c r="O6" s="3"/>
    </row>
    <row r="7" spans="2:15" x14ac:dyDescent="0.35">
      <c r="B7" s="3" t="s">
        <v>20</v>
      </c>
      <c r="C7" s="3">
        <v>2</v>
      </c>
      <c r="D7" s="3"/>
      <c r="E7" s="3"/>
      <c r="F7" s="3"/>
      <c r="G7" s="3"/>
      <c r="H7" s="3"/>
      <c r="I7" s="3">
        <v>14</v>
      </c>
      <c r="J7" s="3"/>
      <c r="K7" s="3"/>
      <c r="L7" s="3"/>
      <c r="M7" s="3"/>
      <c r="N7" s="3"/>
      <c r="O7" s="3"/>
    </row>
    <row r="8" spans="2:15" x14ac:dyDescent="0.35">
      <c r="B8" s="3" t="s">
        <v>22</v>
      </c>
      <c r="C8" s="3">
        <v>1</v>
      </c>
      <c r="D8" s="3"/>
      <c r="E8" s="3"/>
      <c r="F8" s="3"/>
      <c r="G8" s="3"/>
      <c r="H8" s="3"/>
      <c r="I8" s="3"/>
      <c r="J8" s="3">
        <v>10</v>
      </c>
      <c r="K8" s="3"/>
      <c r="L8" s="3"/>
      <c r="M8" s="3"/>
      <c r="N8" s="3"/>
      <c r="O8" s="3"/>
    </row>
    <row r="9" spans="2:15" x14ac:dyDescent="0.35">
      <c r="B9" s="3" t="s">
        <v>23</v>
      </c>
      <c r="C9" s="3">
        <v>2</v>
      </c>
      <c r="D9" s="3"/>
      <c r="E9" s="3"/>
      <c r="F9" s="3"/>
      <c r="G9" s="3"/>
      <c r="H9" s="3"/>
      <c r="I9" s="3"/>
      <c r="J9" s="3"/>
      <c r="K9" s="3"/>
      <c r="L9" s="3"/>
      <c r="M9" s="3">
        <v>120</v>
      </c>
      <c r="N9" s="3"/>
      <c r="O9" s="3"/>
    </row>
    <row r="10" spans="2:15" x14ac:dyDescent="0.35">
      <c r="B10" s="97" t="s">
        <v>154</v>
      </c>
      <c r="C10" s="3">
        <v>2</v>
      </c>
      <c r="D10" s="3"/>
      <c r="E10" s="3">
        <v>175</v>
      </c>
      <c r="F10" s="3"/>
      <c r="G10" s="56"/>
      <c r="H10" s="3"/>
      <c r="I10" s="3"/>
      <c r="J10" s="3"/>
      <c r="K10" s="3"/>
      <c r="L10" s="3"/>
      <c r="M10" s="3"/>
      <c r="N10" s="3"/>
      <c r="O10" s="3"/>
    </row>
    <row r="11" spans="2:15" x14ac:dyDescent="0.35">
      <c r="B11" s="3" t="s">
        <v>30</v>
      </c>
      <c r="C11" s="3">
        <v>2</v>
      </c>
      <c r="D11" s="3"/>
      <c r="E11" s="3"/>
      <c r="F11" s="3">
        <v>315</v>
      </c>
      <c r="G11" s="3"/>
      <c r="H11" s="3"/>
      <c r="I11" s="3"/>
      <c r="J11" s="3"/>
      <c r="K11" s="3"/>
      <c r="L11" s="3"/>
      <c r="M11" s="3"/>
      <c r="N11" s="3"/>
      <c r="O11" s="3"/>
    </row>
    <row r="12" spans="2:15" x14ac:dyDescent="0.35">
      <c r="B12" s="3" t="s">
        <v>32</v>
      </c>
      <c r="C12" s="3" t="s">
        <v>293</v>
      </c>
      <c r="D12" s="3"/>
      <c r="E12" s="3"/>
      <c r="F12" s="3"/>
      <c r="G12" s="3">
        <v>0</v>
      </c>
      <c r="H12" s="3"/>
      <c r="I12" s="3"/>
      <c r="J12" s="3"/>
      <c r="K12" s="3"/>
      <c r="L12" s="3"/>
      <c r="M12" s="3"/>
      <c r="N12" s="3"/>
      <c r="O12" s="3"/>
    </row>
    <row r="13" spans="2:15" x14ac:dyDescent="0.35">
      <c r="B13" s="3" t="s">
        <v>34</v>
      </c>
      <c r="C13" s="3">
        <v>4</v>
      </c>
      <c r="D13" s="3"/>
      <c r="E13" s="3"/>
      <c r="F13" s="3"/>
      <c r="G13" s="3"/>
      <c r="H13" s="3"/>
      <c r="I13" s="3"/>
      <c r="J13" s="3"/>
      <c r="K13" s="3"/>
      <c r="L13" s="3"/>
      <c r="M13" s="97">
        <v>226</v>
      </c>
      <c r="N13" s="3"/>
      <c r="O13" s="3"/>
    </row>
    <row r="14" spans="2:15" x14ac:dyDescent="0.35">
      <c r="B14" s="3" t="s">
        <v>42</v>
      </c>
      <c r="C14" s="3">
        <v>1</v>
      </c>
      <c r="D14" s="3"/>
      <c r="E14" s="3"/>
      <c r="F14" s="3"/>
      <c r="G14" s="3"/>
      <c r="H14" s="3"/>
      <c r="I14" s="3"/>
      <c r="J14" s="3"/>
      <c r="K14" s="3"/>
      <c r="L14" s="3"/>
      <c r="M14" s="3">
        <v>24</v>
      </c>
      <c r="N14" s="3"/>
      <c r="O14" s="3"/>
    </row>
    <row r="15" spans="2:15" x14ac:dyDescent="0.35">
      <c r="B15" s="3" t="s">
        <v>294</v>
      </c>
      <c r="C15" s="3">
        <v>1</v>
      </c>
      <c r="D15" s="3"/>
      <c r="E15" s="3"/>
      <c r="F15" s="3"/>
      <c r="G15" s="3"/>
      <c r="H15" s="3"/>
      <c r="I15" s="3"/>
      <c r="J15" s="3"/>
      <c r="K15" s="3"/>
      <c r="L15" s="3">
        <v>17</v>
      </c>
      <c r="M15" s="3"/>
      <c r="N15" s="3"/>
      <c r="O15" s="3"/>
    </row>
    <row r="16" spans="2:15" x14ac:dyDescent="0.35">
      <c r="B16" s="3" t="s">
        <v>295</v>
      </c>
      <c r="C16" s="3">
        <v>2</v>
      </c>
      <c r="D16" s="3"/>
      <c r="E16" s="3"/>
      <c r="F16" s="3">
        <v>196</v>
      </c>
      <c r="G16" s="3"/>
      <c r="H16" s="3"/>
      <c r="I16" s="3"/>
      <c r="J16" s="3"/>
      <c r="K16" s="3"/>
      <c r="L16" s="3"/>
      <c r="M16" s="3"/>
      <c r="N16" s="3"/>
      <c r="O16" s="3"/>
    </row>
    <row r="17" spans="2:15" x14ac:dyDescent="0.35">
      <c r="B17" s="3" t="s">
        <v>55</v>
      </c>
      <c r="C17" s="3">
        <v>1</v>
      </c>
      <c r="D17" s="3"/>
      <c r="E17" s="3"/>
      <c r="F17" s="3">
        <v>40</v>
      </c>
      <c r="G17" s="3"/>
      <c r="H17" s="3"/>
      <c r="I17" s="3"/>
      <c r="J17" s="3"/>
      <c r="K17" s="3"/>
      <c r="L17" s="3"/>
      <c r="M17" s="3"/>
      <c r="N17" s="3"/>
      <c r="O17" s="3"/>
    </row>
    <row r="18" spans="2:15" x14ac:dyDescent="0.35">
      <c r="B18" s="3" t="s">
        <v>56</v>
      </c>
      <c r="C18" s="3">
        <v>5</v>
      </c>
      <c r="D18" s="3"/>
      <c r="E18" s="3"/>
      <c r="F18" s="3">
        <v>277</v>
      </c>
      <c r="G18" s="3"/>
      <c r="H18" s="3"/>
      <c r="I18" s="3"/>
      <c r="J18" s="3"/>
      <c r="K18" s="3"/>
      <c r="L18" s="3"/>
      <c r="M18" s="3"/>
      <c r="N18" s="3"/>
      <c r="O18" s="3"/>
    </row>
    <row r="19" spans="2:15" x14ac:dyDescent="0.35">
      <c r="B19" s="3" t="s">
        <v>59</v>
      </c>
      <c r="C19" s="3">
        <v>4</v>
      </c>
      <c r="D19" s="3"/>
      <c r="E19" s="3"/>
      <c r="F19" s="3">
        <v>699</v>
      </c>
      <c r="G19" s="3"/>
      <c r="H19" s="3"/>
      <c r="I19" s="3"/>
      <c r="J19" s="3"/>
      <c r="K19" s="3"/>
      <c r="L19" s="3"/>
      <c r="M19" s="3"/>
      <c r="N19" s="3"/>
      <c r="O19" s="3"/>
    </row>
    <row r="20" spans="2:15" x14ac:dyDescent="0.35">
      <c r="B20" s="3" t="s">
        <v>61</v>
      </c>
      <c r="C20" s="3">
        <v>0</v>
      </c>
      <c r="D20" s="3"/>
      <c r="E20" s="3"/>
      <c r="F20" s="56" t="s">
        <v>296</v>
      </c>
      <c r="G20" s="3"/>
      <c r="H20" s="3"/>
      <c r="I20" s="3"/>
      <c r="J20" s="3"/>
      <c r="K20" s="3"/>
      <c r="L20" s="3"/>
      <c r="M20" s="3"/>
      <c r="N20" s="3"/>
      <c r="O20" s="3"/>
    </row>
    <row r="21" spans="2:15" x14ac:dyDescent="0.35">
      <c r="B21" s="3" t="s">
        <v>66</v>
      </c>
      <c r="C21" s="3">
        <v>1</v>
      </c>
      <c r="D21" s="3"/>
      <c r="E21" s="3"/>
      <c r="F21" s="3">
        <v>131</v>
      </c>
      <c r="G21" s="3"/>
      <c r="H21" s="3"/>
      <c r="I21" s="3"/>
      <c r="J21" s="3"/>
      <c r="K21" s="3"/>
      <c r="L21" s="3"/>
      <c r="M21" s="3"/>
      <c r="N21" s="3"/>
      <c r="O21" s="3"/>
    </row>
    <row r="22" spans="2:15" x14ac:dyDescent="0.35">
      <c r="B22" s="3" t="s">
        <v>68</v>
      </c>
      <c r="C22" s="3">
        <v>2</v>
      </c>
      <c r="D22" s="3"/>
      <c r="E22" s="3">
        <v>46</v>
      </c>
      <c r="F22" s="3"/>
      <c r="G22" s="3"/>
      <c r="H22" s="3"/>
      <c r="I22" s="3"/>
      <c r="J22" s="3"/>
      <c r="K22" s="3"/>
      <c r="L22" s="3"/>
      <c r="M22" s="3"/>
      <c r="N22" s="3"/>
      <c r="O22" s="3"/>
    </row>
    <row r="23" spans="2:15" x14ac:dyDescent="0.35">
      <c r="B23" s="3" t="s">
        <v>69</v>
      </c>
      <c r="C23" s="3">
        <v>5</v>
      </c>
      <c r="D23" s="3">
        <v>25</v>
      </c>
      <c r="E23" s="3"/>
      <c r="F23" s="3"/>
      <c r="G23" s="3"/>
      <c r="H23" s="3"/>
      <c r="I23" s="3"/>
      <c r="J23" s="3"/>
      <c r="K23" s="3"/>
      <c r="L23" s="3"/>
      <c r="M23" s="3"/>
      <c r="N23" s="3"/>
      <c r="O23" s="3"/>
    </row>
    <row r="24" spans="2:15" x14ac:dyDescent="0.35">
      <c r="B24" s="3" t="s">
        <v>162</v>
      </c>
      <c r="C24" s="3">
        <v>1</v>
      </c>
      <c r="D24" s="3"/>
      <c r="E24" s="3"/>
      <c r="F24" s="3"/>
      <c r="G24" s="3"/>
      <c r="H24" s="3">
        <v>220</v>
      </c>
      <c r="I24" s="3"/>
      <c r="J24" s="3"/>
      <c r="K24" s="3"/>
      <c r="L24" s="3"/>
      <c r="M24" s="3"/>
      <c r="N24" s="3"/>
      <c r="O24" s="3"/>
    </row>
    <row r="25" spans="2:15" x14ac:dyDescent="0.35">
      <c r="B25" s="3" t="s">
        <v>297</v>
      </c>
      <c r="C25" s="3">
        <v>3</v>
      </c>
      <c r="D25" s="3"/>
      <c r="E25" s="3"/>
      <c r="F25" s="3"/>
      <c r="G25" s="3"/>
      <c r="H25" s="3">
        <v>68</v>
      </c>
      <c r="I25" s="3"/>
      <c r="J25" s="3"/>
      <c r="K25" s="3"/>
      <c r="L25" s="3"/>
      <c r="M25" s="3"/>
      <c r="N25" s="3"/>
      <c r="O25" s="3"/>
    </row>
    <row r="26" spans="2:15" x14ac:dyDescent="0.35">
      <c r="B26" s="3" t="s">
        <v>71</v>
      </c>
      <c r="C26" s="3">
        <v>1</v>
      </c>
      <c r="D26" s="3"/>
      <c r="E26" s="3"/>
      <c r="F26" s="3"/>
      <c r="G26" s="3"/>
      <c r="H26" s="3">
        <v>33</v>
      </c>
      <c r="I26" s="3"/>
      <c r="J26" s="3"/>
      <c r="K26" s="3"/>
      <c r="L26" s="3"/>
      <c r="M26" s="3"/>
      <c r="N26" s="3"/>
      <c r="O26" s="3"/>
    </row>
    <row r="27" spans="2:15" x14ac:dyDescent="0.35">
      <c r="B27" s="3" t="s">
        <v>72</v>
      </c>
      <c r="C27" s="3">
        <v>1</v>
      </c>
      <c r="D27" s="3"/>
      <c r="E27" s="3"/>
      <c r="F27" s="3">
        <v>42</v>
      </c>
      <c r="G27" s="3"/>
      <c r="H27" s="3"/>
      <c r="I27" s="3"/>
      <c r="J27" s="3"/>
      <c r="K27" s="3"/>
      <c r="L27" s="3"/>
      <c r="M27" s="3"/>
      <c r="N27" s="3"/>
      <c r="O27" s="3"/>
    </row>
    <row r="28" spans="2:15" x14ac:dyDescent="0.35">
      <c r="B28" s="3" t="s">
        <v>298</v>
      </c>
      <c r="C28" s="3">
        <v>1</v>
      </c>
      <c r="D28" s="3"/>
      <c r="E28" s="3"/>
      <c r="F28" s="3"/>
      <c r="G28" s="3"/>
      <c r="H28" s="3"/>
      <c r="I28" s="3">
        <v>45</v>
      </c>
      <c r="J28" s="3"/>
      <c r="K28" s="3"/>
      <c r="L28" s="3"/>
      <c r="M28" s="3"/>
      <c r="N28" s="3"/>
      <c r="O28" s="3"/>
    </row>
    <row r="29" spans="2:15" x14ac:dyDescent="0.35">
      <c r="B29" s="3" t="s">
        <v>88</v>
      </c>
      <c r="C29" s="3">
        <v>2</v>
      </c>
      <c r="D29" s="3"/>
      <c r="E29" s="3"/>
      <c r="F29" s="3"/>
      <c r="G29" s="3"/>
      <c r="H29" s="3"/>
      <c r="I29" s="3"/>
      <c r="J29" s="3"/>
      <c r="K29" s="3"/>
      <c r="L29" s="3">
        <v>154</v>
      </c>
      <c r="M29" s="3"/>
      <c r="N29" s="3"/>
      <c r="O29" s="3"/>
    </row>
    <row r="30" spans="2:15" x14ac:dyDescent="0.35">
      <c r="B30" s="3" t="s">
        <v>90</v>
      </c>
      <c r="C30" s="3">
        <v>1</v>
      </c>
      <c r="D30" s="3"/>
      <c r="E30" s="3"/>
      <c r="F30" s="3"/>
      <c r="G30" s="3"/>
      <c r="H30" s="3"/>
      <c r="I30" s="3">
        <v>45</v>
      </c>
      <c r="J30" s="3"/>
      <c r="K30" s="3"/>
      <c r="L30" s="3"/>
      <c r="M30" s="3"/>
      <c r="N30" s="3"/>
      <c r="O30" s="3"/>
    </row>
    <row r="31" spans="2:15" x14ac:dyDescent="0.35">
      <c r="B31" s="3" t="s">
        <v>169</v>
      </c>
      <c r="C31" s="3">
        <v>1</v>
      </c>
      <c r="D31" s="3">
        <v>7</v>
      </c>
      <c r="E31" s="3"/>
      <c r="F31" s="3"/>
      <c r="G31" s="3"/>
      <c r="H31" s="3"/>
      <c r="I31" s="3"/>
      <c r="J31" s="3"/>
      <c r="K31" s="3"/>
      <c r="L31" s="3"/>
      <c r="M31" s="3"/>
      <c r="N31" s="3"/>
      <c r="O31" s="3"/>
    </row>
    <row r="32" spans="2:15" x14ac:dyDescent="0.35">
      <c r="B32" s="3" t="s">
        <v>299</v>
      </c>
      <c r="C32" s="3">
        <v>2</v>
      </c>
      <c r="D32" s="3">
        <v>25</v>
      </c>
      <c r="E32" s="3"/>
      <c r="F32" s="3"/>
      <c r="G32" s="3"/>
      <c r="H32" s="3"/>
      <c r="I32" s="3"/>
      <c r="J32" s="3"/>
      <c r="K32" s="3"/>
      <c r="L32" s="3"/>
      <c r="M32" s="3"/>
      <c r="N32" s="3"/>
      <c r="O32" s="3"/>
    </row>
    <row r="33" spans="2:15" x14ac:dyDescent="0.35">
      <c r="B33" s="3" t="s">
        <v>102</v>
      </c>
      <c r="C33" s="3">
        <v>1</v>
      </c>
      <c r="D33" s="3"/>
      <c r="E33" s="3">
        <v>24</v>
      </c>
      <c r="F33" s="3"/>
      <c r="G33" s="3"/>
      <c r="H33" s="3"/>
      <c r="I33" s="3"/>
      <c r="J33" s="3"/>
      <c r="K33" s="3"/>
      <c r="L33" s="3"/>
      <c r="M33" s="3"/>
      <c r="N33" s="3"/>
      <c r="O33" s="3"/>
    </row>
    <row r="34" spans="2:15" x14ac:dyDescent="0.35">
      <c r="B34" s="3" t="s">
        <v>106</v>
      </c>
      <c r="C34" s="3">
        <v>1</v>
      </c>
      <c r="D34" s="3"/>
      <c r="E34" s="3"/>
      <c r="F34" s="3"/>
      <c r="G34" s="3"/>
      <c r="H34" s="3"/>
      <c r="I34" s="3"/>
      <c r="J34" s="3"/>
      <c r="K34" s="3"/>
      <c r="L34" s="3"/>
      <c r="M34" s="3">
        <v>117</v>
      </c>
      <c r="N34" s="3"/>
      <c r="O34" s="3"/>
    </row>
    <row r="35" spans="2:15" x14ac:dyDescent="0.35">
      <c r="B35" s="3" t="s">
        <v>171</v>
      </c>
      <c r="C35" s="3">
        <v>1</v>
      </c>
      <c r="D35" s="97">
        <v>14</v>
      </c>
      <c r="E35" s="3"/>
      <c r="F35" s="3"/>
      <c r="G35" s="3"/>
      <c r="H35" s="3"/>
      <c r="I35" s="3"/>
      <c r="J35" s="3"/>
      <c r="K35" s="3"/>
      <c r="L35" s="3"/>
      <c r="M35" s="3"/>
      <c r="N35" s="3"/>
      <c r="O35" s="3"/>
    </row>
    <row r="36" spans="2:15" x14ac:dyDescent="0.35">
      <c r="B36" s="3" t="s">
        <v>107</v>
      </c>
      <c r="C36" s="3">
        <v>1</v>
      </c>
      <c r="D36" s="3"/>
      <c r="E36" s="3"/>
      <c r="F36" s="3">
        <v>77</v>
      </c>
      <c r="G36" s="3"/>
      <c r="H36" s="3"/>
      <c r="I36" s="3"/>
      <c r="J36" s="3"/>
      <c r="K36" s="3"/>
      <c r="L36" s="3"/>
      <c r="M36" s="3"/>
      <c r="N36" s="3"/>
      <c r="O36" s="3"/>
    </row>
    <row r="37" spans="2:15" x14ac:dyDescent="0.35">
      <c r="B37" s="3" t="s">
        <v>110</v>
      </c>
      <c r="C37" s="3">
        <v>0</v>
      </c>
      <c r="D37" s="3"/>
      <c r="E37" s="3"/>
      <c r="F37" s="56" t="s">
        <v>296</v>
      </c>
      <c r="G37" s="3"/>
      <c r="H37" s="3"/>
      <c r="I37" s="3"/>
      <c r="J37" s="3"/>
      <c r="K37" s="3"/>
      <c r="L37" s="3"/>
      <c r="M37" s="3"/>
      <c r="N37" s="3"/>
      <c r="O37" s="3"/>
    </row>
    <row r="38" spans="2:15" x14ac:dyDescent="0.35">
      <c r="B38" s="3" t="s">
        <v>111</v>
      </c>
      <c r="C38" s="3">
        <v>3</v>
      </c>
      <c r="D38" s="3"/>
      <c r="E38" s="3"/>
      <c r="F38" s="3"/>
      <c r="G38" s="3">
        <v>414</v>
      </c>
      <c r="H38" s="3"/>
      <c r="I38" s="3"/>
      <c r="J38" s="3"/>
      <c r="K38" s="3"/>
      <c r="L38" s="3"/>
      <c r="M38" s="3"/>
      <c r="N38" s="3"/>
      <c r="O38" s="3"/>
    </row>
    <row r="39" spans="2:15" x14ac:dyDescent="0.35">
      <c r="B39" s="3" t="s">
        <v>113</v>
      </c>
      <c r="C39" s="3">
        <v>2</v>
      </c>
      <c r="D39" s="3"/>
      <c r="E39" s="3"/>
      <c r="F39" s="3"/>
      <c r="G39" s="3">
        <f>6.5+4</f>
        <v>10.5</v>
      </c>
      <c r="H39" s="3"/>
      <c r="I39" s="3"/>
      <c r="J39" s="3"/>
      <c r="K39" s="3"/>
      <c r="L39" s="3"/>
      <c r="M39" s="3"/>
      <c r="N39" s="3"/>
      <c r="O39" s="3"/>
    </row>
    <row r="40" spans="2:15" x14ac:dyDescent="0.35">
      <c r="B40" s="3" t="s">
        <v>116</v>
      </c>
      <c r="C40" s="3">
        <v>1</v>
      </c>
      <c r="D40" s="3"/>
      <c r="E40" s="3"/>
      <c r="F40" s="3">
        <v>76</v>
      </c>
      <c r="G40" s="3"/>
      <c r="H40" s="3"/>
      <c r="I40" s="3"/>
      <c r="J40" s="3"/>
      <c r="K40" s="3"/>
      <c r="L40" s="3"/>
      <c r="M40" s="3"/>
      <c r="N40" s="3"/>
      <c r="O40" s="3"/>
    </row>
    <row r="41" spans="2:15" x14ac:dyDescent="0.35">
      <c r="B41" s="3" t="s">
        <v>119</v>
      </c>
      <c r="C41" s="3">
        <v>7</v>
      </c>
      <c r="D41" s="3"/>
      <c r="E41" s="3"/>
      <c r="F41" s="3">
        <v>576</v>
      </c>
      <c r="G41" s="3"/>
      <c r="H41" s="3"/>
      <c r="I41" s="3"/>
      <c r="J41" s="3"/>
      <c r="K41" s="3"/>
      <c r="L41" s="3"/>
      <c r="M41" s="3"/>
      <c r="N41" s="3"/>
      <c r="O41" s="3"/>
    </row>
    <row r="42" spans="2:15" x14ac:dyDescent="0.35">
      <c r="B42" s="3" t="s">
        <v>122</v>
      </c>
      <c r="C42" s="3">
        <v>1</v>
      </c>
      <c r="D42" s="3"/>
      <c r="E42" s="3"/>
      <c r="F42" s="3">
        <v>120</v>
      </c>
      <c r="G42" s="3"/>
      <c r="H42" s="3"/>
      <c r="I42" s="3"/>
      <c r="J42" s="3"/>
      <c r="K42" s="3"/>
      <c r="L42" s="3"/>
      <c r="M42" s="3"/>
      <c r="N42" s="3"/>
      <c r="O42" s="3"/>
    </row>
    <row r="43" spans="2:15" x14ac:dyDescent="0.35">
      <c r="B43" s="3" t="s">
        <v>123</v>
      </c>
      <c r="C43" s="3">
        <v>1</v>
      </c>
      <c r="D43" s="3"/>
      <c r="E43" s="3"/>
      <c r="F43" s="3"/>
      <c r="G43" s="3">
        <v>27</v>
      </c>
      <c r="H43" s="3"/>
      <c r="I43" s="3"/>
      <c r="J43" s="3"/>
      <c r="K43" s="3"/>
      <c r="L43" s="3"/>
      <c r="M43" s="3"/>
      <c r="N43" s="3"/>
      <c r="O43" s="3"/>
    </row>
    <row r="44" spans="2:15" x14ac:dyDescent="0.35">
      <c r="B44" s="3" t="s">
        <v>176</v>
      </c>
      <c r="C44" s="3">
        <v>1</v>
      </c>
      <c r="D44" s="3"/>
      <c r="E44" s="3"/>
      <c r="F44" s="3"/>
      <c r="G44" s="3"/>
      <c r="H44" s="3">
        <v>14</v>
      </c>
      <c r="I44" s="3"/>
      <c r="J44" s="3"/>
      <c r="K44" s="3"/>
      <c r="L44" s="3"/>
      <c r="M44" s="3"/>
      <c r="N44" s="3"/>
      <c r="O44" s="3"/>
    </row>
    <row r="45" spans="2:15" x14ac:dyDescent="0.35">
      <c r="B45" s="3" t="s">
        <v>300</v>
      </c>
      <c r="C45" s="3">
        <v>1</v>
      </c>
      <c r="D45" s="3"/>
      <c r="E45" s="3"/>
      <c r="F45" s="3"/>
      <c r="G45" s="56" t="s">
        <v>301</v>
      </c>
      <c r="H45" s="3"/>
      <c r="I45" s="3"/>
      <c r="J45" s="3"/>
      <c r="K45" s="3"/>
      <c r="L45" s="3"/>
      <c r="M45" s="3"/>
      <c r="N45" s="3"/>
      <c r="O45" s="3"/>
    </row>
    <row r="46" spans="2:15" x14ac:dyDescent="0.35">
      <c r="B46" s="3" t="s">
        <v>131</v>
      </c>
      <c r="C46" s="3">
        <v>2</v>
      </c>
      <c r="D46" s="3"/>
      <c r="E46" s="3"/>
      <c r="F46" s="3"/>
      <c r="G46" s="3"/>
      <c r="H46" s="3">
        <v>9</v>
      </c>
      <c r="I46" s="3"/>
      <c r="J46" s="3"/>
      <c r="K46" s="3"/>
      <c r="L46" s="3"/>
      <c r="M46" s="3"/>
      <c r="N46" s="3"/>
      <c r="O46" s="3"/>
    </row>
    <row r="47" spans="2:15" x14ac:dyDescent="0.35">
      <c r="B47" s="3" t="s">
        <v>132</v>
      </c>
      <c r="C47" s="3">
        <v>1</v>
      </c>
      <c r="D47" s="3"/>
      <c r="E47" s="3"/>
      <c r="F47" s="3">
        <v>277</v>
      </c>
      <c r="G47" s="3"/>
      <c r="H47" s="3"/>
      <c r="I47" s="3"/>
      <c r="J47" s="3"/>
      <c r="K47" s="3"/>
      <c r="L47" s="3"/>
      <c r="M47" s="3"/>
      <c r="N47" s="3"/>
      <c r="O47" s="3"/>
    </row>
    <row r="48" spans="2:15" x14ac:dyDescent="0.35">
      <c r="B48" s="3" t="s">
        <v>302</v>
      </c>
      <c r="C48" s="3">
        <v>2</v>
      </c>
      <c r="D48" s="3"/>
      <c r="E48" s="3"/>
      <c r="F48" s="3"/>
      <c r="G48" s="3"/>
      <c r="H48" s="3"/>
      <c r="I48" s="3"/>
      <c r="J48" s="3"/>
      <c r="K48" s="3">
        <v>109</v>
      </c>
      <c r="L48" s="3"/>
      <c r="M48" s="3"/>
      <c r="N48" s="3"/>
      <c r="O48" s="3"/>
    </row>
    <row r="49" spans="2:15" x14ac:dyDescent="0.35">
      <c r="B49" s="3" t="s">
        <v>133</v>
      </c>
      <c r="C49" s="3">
        <v>1</v>
      </c>
      <c r="D49" s="3"/>
      <c r="E49" s="3"/>
      <c r="F49" s="3"/>
      <c r="G49" s="3"/>
      <c r="H49" s="3"/>
      <c r="I49" s="3"/>
      <c r="J49" s="3"/>
      <c r="K49" s="3"/>
      <c r="L49" s="3"/>
      <c r="M49" s="3">
        <v>14</v>
      </c>
      <c r="N49" s="3"/>
      <c r="O49" s="3"/>
    </row>
    <row r="50" spans="2:15" x14ac:dyDescent="0.35">
      <c r="B50" s="56" t="s">
        <v>303</v>
      </c>
      <c r="C50" s="3">
        <f t="shared" ref="C50:N50" si="0">SUM(C7:C49)</f>
        <v>75</v>
      </c>
      <c r="D50" s="3">
        <f t="shared" si="0"/>
        <v>71</v>
      </c>
      <c r="E50" s="3">
        <f t="shared" si="0"/>
        <v>245</v>
      </c>
      <c r="F50" s="3">
        <f t="shared" si="0"/>
        <v>2826</v>
      </c>
      <c r="G50" s="109">
        <f t="shared" si="0"/>
        <v>451.5</v>
      </c>
      <c r="H50" s="3">
        <f t="shared" si="0"/>
        <v>344</v>
      </c>
      <c r="I50" s="3">
        <f t="shared" si="0"/>
        <v>104</v>
      </c>
      <c r="J50" s="3">
        <f t="shared" si="0"/>
        <v>10</v>
      </c>
      <c r="K50" s="3">
        <f t="shared" si="0"/>
        <v>109</v>
      </c>
      <c r="L50" s="3">
        <f t="shared" si="0"/>
        <v>171</v>
      </c>
      <c r="M50" s="3">
        <f t="shared" si="0"/>
        <v>501</v>
      </c>
      <c r="N50" s="3">
        <f t="shared" si="0"/>
        <v>0</v>
      </c>
      <c r="O50" s="109">
        <f>SUM(D50:N50)</f>
        <v>4832.5</v>
      </c>
    </row>
    <row r="51" spans="2:15" ht="15" thickBot="1" x14ac:dyDescent="0.4">
      <c r="B51" s="98"/>
      <c r="C51" s="98"/>
      <c r="D51" s="98"/>
      <c r="E51" s="98"/>
      <c r="F51" s="98"/>
      <c r="G51" s="98"/>
      <c r="H51" s="98"/>
      <c r="I51" s="98"/>
      <c r="J51" s="98"/>
      <c r="K51" s="98"/>
      <c r="L51" s="98"/>
      <c r="M51" s="98"/>
      <c r="N51" s="98"/>
      <c r="O51" s="98"/>
    </row>
    <row r="52" spans="2:15" x14ac:dyDescent="0.35">
      <c r="B52" s="1" t="s">
        <v>304</v>
      </c>
      <c r="C52" s="1"/>
      <c r="D52" s="1"/>
      <c r="E52" s="1"/>
      <c r="F52" s="1"/>
      <c r="G52" s="1"/>
      <c r="H52" s="1"/>
      <c r="I52" s="1"/>
      <c r="J52" s="1"/>
      <c r="K52" s="1"/>
      <c r="L52" s="1"/>
      <c r="M52" s="1"/>
      <c r="N52" s="1"/>
      <c r="O52" s="1"/>
    </row>
    <row r="53" spans="2:15" x14ac:dyDescent="0.35">
      <c r="B53" s="99" t="s">
        <v>305</v>
      </c>
      <c r="C53" s="1"/>
      <c r="D53" s="1">
        <v>90</v>
      </c>
      <c r="E53" s="100">
        <v>90</v>
      </c>
      <c r="F53" s="100">
        <v>25</v>
      </c>
      <c r="G53" s="100">
        <v>90</v>
      </c>
      <c r="H53" s="100">
        <v>90</v>
      </c>
      <c r="I53" s="1">
        <v>90</v>
      </c>
      <c r="J53" s="1">
        <v>90</v>
      </c>
      <c r="K53" s="1">
        <v>60</v>
      </c>
      <c r="L53" s="100">
        <v>90</v>
      </c>
      <c r="M53" s="1">
        <v>60</v>
      </c>
      <c r="N53" s="1">
        <v>0</v>
      </c>
      <c r="O53" s="1"/>
    </row>
    <row r="54" spans="2:15" x14ac:dyDescent="0.35">
      <c r="B54" s="99" t="s">
        <v>306</v>
      </c>
      <c r="C54" s="1"/>
      <c r="D54" s="1">
        <v>130</v>
      </c>
      <c r="E54" s="100">
        <v>130</v>
      </c>
      <c r="F54" s="100">
        <v>35</v>
      </c>
      <c r="G54" s="100">
        <v>110</v>
      </c>
      <c r="H54" s="100">
        <v>130</v>
      </c>
      <c r="I54" s="1">
        <v>130</v>
      </c>
      <c r="J54" s="1">
        <v>130</v>
      </c>
      <c r="K54" s="1">
        <v>80</v>
      </c>
      <c r="L54" s="100">
        <f>D54</f>
        <v>130</v>
      </c>
      <c r="M54" s="1">
        <v>80</v>
      </c>
      <c r="N54" s="1">
        <v>0</v>
      </c>
      <c r="O54" s="1"/>
    </row>
    <row r="55" spans="2:15" x14ac:dyDescent="0.35">
      <c r="B55" s="1"/>
      <c r="C55" s="1"/>
      <c r="D55" s="1"/>
      <c r="E55" s="1"/>
      <c r="F55" s="1"/>
      <c r="G55" s="1"/>
      <c r="H55" s="1"/>
      <c r="I55" s="1"/>
      <c r="J55" s="1"/>
      <c r="K55" s="1"/>
      <c r="L55" s="1"/>
      <c r="M55" s="1"/>
      <c r="N55" s="1"/>
      <c r="O55" s="1"/>
    </row>
    <row r="56" spans="2:15" x14ac:dyDescent="0.35">
      <c r="B56" s="101" t="s">
        <v>307</v>
      </c>
      <c r="C56" s="101"/>
      <c r="D56" s="101"/>
      <c r="E56" s="101"/>
      <c r="F56" s="101"/>
      <c r="G56" s="101"/>
      <c r="H56" s="101"/>
      <c r="I56" s="101"/>
      <c r="J56" s="101"/>
      <c r="K56" s="101"/>
      <c r="L56" s="101"/>
      <c r="M56" s="101"/>
      <c r="N56" s="101"/>
      <c r="O56" s="101"/>
    </row>
    <row r="57" spans="2:15" x14ac:dyDescent="0.35">
      <c r="B57" s="102" t="s">
        <v>305</v>
      </c>
      <c r="C57" s="101"/>
      <c r="D57" s="103">
        <f>D50*D53/1000</f>
        <v>6.39</v>
      </c>
      <c r="E57" s="103">
        <f t="shared" ref="E57:N57" si="1">E50*E53/1000</f>
        <v>22.05</v>
      </c>
      <c r="F57" s="103">
        <f t="shared" si="1"/>
        <v>70.650000000000006</v>
      </c>
      <c r="G57" s="103">
        <f t="shared" si="1"/>
        <v>40.634999999999998</v>
      </c>
      <c r="H57" s="103">
        <f t="shared" si="1"/>
        <v>30.96</v>
      </c>
      <c r="I57" s="103">
        <f t="shared" si="1"/>
        <v>9.36</v>
      </c>
      <c r="J57" s="103">
        <f t="shared" si="1"/>
        <v>0.9</v>
      </c>
      <c r="K57" s="103">
        <f t="shared" si="1"/>
        <v>6.54</v>
      </c>
      <c r="L57" s="103">
        <f t="shared" si="1"/>
        <v>15.39</v>
      </c>
      <c r="M57" s="103">
        <f t="shared" si="1"/>
        <v>30.06</v>
      </c>
      <c r="N57" s="103">
        <f t="shared" si="1"/>
        <v>0</v>
      </c>
      <c r="O57" s="104">
        <f>SUM(D57:N57)</f>
        <v>232.935</v>
      </c>
    </row>
    <row r="58" spans="2:15" ht="15" thickBot="1" x14ac:dyDescent="0.4">
      <c r="B58" s="105" t="s">
        <v>306</v>
      </c>
      <c r="C58" s="106"/>
      <c r="D58" s="107">
        <f>D50*D54/1000</f>
        <v>9.23</v>
      </c>
      <c r="E58" s="107">
        <f t="shared" ref="E58:N58" si="2">E50*E54/1000</f>
        <v>31.85</v>
      </c>
      <c r="F58" s="107">
        <f t="shared" si="2"/>
        <v>98.91</v>
      </c>
      <c r="G58" s="107">
        <f t="shared" si="2"/>
        <v>49.664999999999999</v>
      </c>
      <c r="H58" s="107">
        <f t="shared" si="2"/>
        <v>44.72</v>
      </c>
      <c r="I58" s="107">
        <f t="shared" si="2"/>
        <v>13.52</v>
      </c>
      <c r="J58" s="107">
        <f t="shared" si="2"/>
        <v>1.3</v>
      </c>
      <c r="K58" s="107">
        <f t="shared" si="2"/>
        <v>8.7200000000000006</v>
      </c>
      <c r="L58" s="107">
        <f t="shared" si="2"/>
        <v>22.23</v>
      </c>
      <c r="M58" s="107">
        <f t="shared" si="2"/>
        <v>40.08</v>
      </c>
      <c r="N58" s="107">
        <f t="shared" si="2"/>
        <v>0</v>
      </c>
      <c r="O58" s="108">
        <f>SUM(D58:N58)</f>
        <v>320.22500000000002</v>
      </c>
    </row>
    <row r="59" spans="2:15" x14ac:dyDescent="0.35">
      <c r="B59" s="3"/>
      <c r="C59" s="3"/>
      <c r="D59" s="3"/>
      <c r="E59" s="3"/>
      <c r="F59" s="3"/>
      <c r="G59" s="3"/>
      <c r="H59" s="3"/>
      <c r="I59" s="3"/>
      <c r="J59" s="3"/>
      <c r="K59" s="3"/>
      <c r="L59" s="3"/>
      <c r="M59" s="3"/>
      <c r="N59" s="3"/>
      <c r="O59" s="3"/>
    </row>
  </sheetData>
  <pageMargins left="0.7" right="0.7" top="0.75" bottom="0.75"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3:M17"/>
  <sheetViews>
    <sheetView workbookViewId="0">
      <selection activeCell="G2" sqref="G2"/>
    </sheetView>
  </sheetViews>
  <sheetFormatPr defaultRowHeight="14.5" x14ac:dyDescent="0.35"/>
  <cols>
    <col min="1" max="1" width="2.90625" customWidth="1"/>
    <col min="2" max="2" width="29" customWidth="1"/>
    <col min="3" max="3" width="9.81640625" customWidth="1"/>
    <col min="4" max="4" width="10.08984375" customWidth="1"/>
    <col min="5" max="5" width="12.36328125" customWidth="1"/>
    <col min="6" max="6" width="9.1796875" customWidth="1"/>
    <col min="7" max="7" width="13.453125" customWidth="1"/>
    <col min="8" max="9" width="10.81640625" customWidth="1"/>
    <col min="10" max="11" width="8.54296875" customWidth="1"/>
  </cols>
  <sheetData>
    <row r="3" spans="2:13" ht="18.5" x14ac:dyDescent="0.45">
      <c r="B3" s="42" t="s">
        <v>598</v>
      </c>
    </row>
    <row r="5" spans="2:13" s="28" customFormat="1" ht="65.5" x14ac:dyDescent="0.35">
      <c r="B5" s="391"/>
      <c r="C5" s="257" t="s">
        <v>558</v>
      </c>
      <c r="D5" s="257" t="s">
        <v>559</v>
      </c>
      <c r="E5" s="257" t="s">
        <v>560</v>
      </c>
      <c r="F5" s="257" t="s">
        <v>561</v>
      </c>
      <c r="G5" s="257" t="s">
        <v>562</v>
      </c>
      <c r="H5" s="257" t="s">
        <v>563</v>
      </c>
      <c r="I5" s="402" t="s">
        <v>569</v>
      </c>
      <c r="J5" s="257" t="s">
        <v>564</v>
      </c>
      <c r="K5" s="257" t="s">
        <v>565</v>
      </c>
      <c r="L5" s="78"/>
      <c r="M5" s="78"/>
    </row>
    <row r="6" spans="2:13" x14ac:dyDescent="0.35">
      <c r="B6" s="121" t="s">
        <v>566</v>
      </c>
      <c r="C6" s="339">
        <v>34659869.397040494</v>
      </c>
      <c r="D6" s="339">
        <v>2247652.2520000003</v>
      </c>
      <c r="E6" s="302">
        <v>2.4</v>
      </c>
      <c r="F6" s="109">
        <v>37.009144309970054</v>
      </c>
      <c r="G6" s="339">
        <v>83183.686552897183</v>
      </c>
      <c r="H6" s="339">
        <v>12230.931543772831</v>
      </c>
      <c r="I6" s="340">
        <v>95414.618096670005</v>
      </c>
      <c r="J6" s="339">
        <v>71.560963572502516</v>
      </c>
      <c r="K6" s="339">
        <v>119.26827262083752</v>
      </c>
    </row>
    <row r="7" spans="2:13" x14ac:dyDescent="0.35">
      <c r="B7" s="121" t="s">
        <v>284</v>
      </c>
      <c r="C7" s="339">
        <v>9862148.8959064204</v>
      </c>
      <c r="D7" s="339">
        <v>1744161.298</v>
      </c>
      <c r="E7" s="302">
        <v>3</v>
      </c>
      <c r="F7" s="109">
        <v>16.963136793394934</v>
      </c>
      <c r="G7" s="339">
        <v>29586.446687719264</v>
      </c>
      <c r="H7" s="339">
        <v>3480.1997271987962</v>
      </c>
      <c r="I7" s="340">
        <v>33066.646414918097</v>
      </c>
      <c r="J7" s="339">
        <v>23.146652490442641</v>
      </c>
      <c r="K7" s="339">
        <v>42.986640339393482</v>
      </c>
    </row>
    <row r="8" spans="2:13" x14ac:dyDescent="0.35">
      <c r="B8" s="121" t="s">
        <v>567</v>
      </c>
      <c r="C8" s="339">
        <v>19153482</v>
      </c>
      <c r="D8" s="339">
        <v>509668.36100000003</v>
      </c>
      <c r="E8" s="302">
        <v>5.2209827957130722E-2</v>
      </c>
      <c r="F8" s="109">
        <v>1.9620601876050141</v>
      </c>
      <c r="G8" s="339">
        <v>1000.0000000000001</v>
      </c>
      <c r="H8" s="339">
        <v>6758.9673949229682</v>
      </c>
      <c r="I8" s="340">
        <v>7758.96739492297</v>
      </c>
      <c r="J8" s="339">
        <v>6.207173915938375</v>
      </c>
      <c r="K8" s="339">
        <v>9.3107608739075616</v>
      </c>
    </row>
    <row r="9" spans="2:13" x14ac:dyDescent="0.35">
      <c r="B9" s="121" t="s">
        <v>334</v>
      </c>
      <c r="C9" s="339">
        <v>6180421</v>
      </c>
      <c r="D9" s="339">
        <v>319615.96900000004</v>
      </c>
      <c r="E9" s="302">
        <v>1.8</v>
      </c>
      <c r="F9" s="109">
        <v>34.806639464250296</v>
      </c>
      <c r="G9" s="339">
        <v>11124.757800000001</v>
      </c>
      <c r="H9" s="339">
        <v>2180.974927999891</v>
      </c>
      <c r="I9" s="340">
        <v>13305.732727999901</v>
      </c>
      <c r="J9" s="339">
        <v>9.3140129095999242</v>
      </c>
      <c r="K9" s="339">
        <v>17.29745254639986</v>
      </c>
    </row>
    <row r="10" spans="2:13" x14ac:dyDescent="0.35">
      <c r="B10" s="121" t="s">
        <v>286</v>
      </c>
      <c r="C10" s="339">
        <v>7242395</v>
      </c>
      <c r="D10" s="339">
        <v>318473.54099999997</v>
      </c>
      <c r="E10" s="302">
        <v>1.5</v>
      </c>
      <c r="F10" s="109">
        <v>34.111444441784883</v>
      </c>
      <c r="G10" s="339">
        <v>10863.592500000001</v>
      </c>
      <c r="H10" s="339">
        <v>2555.7291184001497</v>
      </c>
      <c r="I10" s="340">
        <v>13419.321618400199</v>
      </c>
      <c r="J10" s="339">
        <v>9.3935251328801037</v>
      </c>
      <c r="K10" s="339">
        <v>17.445118103920194</v>
      </c>
    </row>
    <row r="11" spans="2:13" x14ac:dyDescent="0.35">
      <c r="B11" s="121" t="s">
        <v>287</v>
      </c>
      <c r="C11" s="339">
        <v>2068059</v>
      </c>
      <c r="D11" s="339">
        <v>182938.35199999998</v>
      </c>
      <c r="E11" s="302">
        <v>3.4</v>
      </c>
      <c r="F11" s="109">
        <v>38.435902166649015</v>
      </c>
      <c r="G11" s="339">
        <v>7031.4005999999999</v>
      </c>
      <c r="H11" s="339">
        <v>729.78601759079629</v>
      </c>
      <c r="I11" s="340">
        <v>7761.1866175907999</v>
      </c>
      <c r="J11" s="339">
        <v>5.4328306323135562</v>
      </c>
      <c r="K11" s="339">
        <v>10.089542602868036</v>
      </c>
    </row>
    <row r="12" spans="2:13" x14ac:dyDescent="0.35">
      <c r="B12" s="121" t="s">
        <v>288</v>
      </c>
      <c r="C12" s="339">
        <v>3700262.1</v>
      </c>
      <c r="D12" s="339">
        <v>1001876.5713742462</v>
      </c>
      <c r="E12" s="302">
        <v>6</v>
      </c>
      <c r="F12" s="109">
        <v>22.159987801238554</v>
      </c>
      <c r="G12" s="339">
        <v>22201.572600000003</v>
      </c>
      <c r="H12" s="339">
        <v>1305.7652330040664</v>
      </c>
      <c r="I12" s="340">
        <v>23507.337833004101</v>
      </c>
      <c r="J12" s="339">
        <v>7.0522013499012219</v>
      </c>
      <c r="K12" s="339">
        <v>39.962474316106913</v>
      </c>
    </row>
    <row r="13" spans="2:13" x14ac:dyDescent="0.35">
      <c r="B13" s="121" t="s">
        <v>289</v>
      </c>
      <c r="C13" s="339">
        <v>19537765</v>
      </c>
      <c r="D13" s="339">
        <v>357326.70799999998</v>
      </c>
      <c r="E13" s="302">
        <v>0.09</v>
      </c>
      <c r="F13" s="109">
        <v>4.9209835442807144</v>
      </c>
      <c r="G13" s="339">
        <v>1758.3988499999998</v>
      </c>
      <c r="H13" s="339">
        <v>6894.5749187885085</v>
      </c>
      <c r="I13" s="340">
        <v>8652.9737687885099</v>
      </c>
      <c r="J13" s="339">
        <v>6.9223790150308071</v>
      </c>
      <c r="K13" s="339">
        <v>10.383568522546209</v>
      </c>
    </row>
    <row r="14" spans="2:13" x14ac:dyDescent="0.35">
      <c r="B14" s="121" t="s">
        <v>290</v>
      </c>
      <c r="C14" s="339">
        <v>3143423.4215848669</v>
      </c>
      <c r="D14" s="339">
        <v>215407.22099999999</v>
      </c>
      <c r="E14" s="302">
        <v>2.6</v>
      </c>
      <c r="F14" s="109">
        <v>37.941629153280125</v>
      </c>
      <c r="G14" s="339">
        <v>8172.9008961206546</v>
      </c>
      <c r="H14" s="339">
        <v>1109.2654805496627</v>
      </c>
      <c r="I14" s="340">
        <v>9282.1663766703205</v>
      </c>
      <c r="J14" s="339">
        <v>6.4975164636692213</v>
      </c>
      <c r="K14" s="339">
        <v>12.066816289671413</v>
      </c>
    </row>
    <row r="15" spans="2:13" x14ac:dyDescent="0.35">
      <c r="B15" s="121" t="s">
        <v>291</v>
      </c>
      <c r="C15" s="339">
        <v>6518912.4018897079</v>
      </c>
      <c r="D15" s="339">
        <v>417411.54199999996</v>
      </c>
      <c r="E15" s="302">
        <v>2.4</v>
      </c>
      <c r="F15" s="109">
        <v>37.481928960496496</v>
      </c>
      <c r="G15" s="339">
        <v>15645.389764535299</v>
      </c>
      <c r="H15" s="339">
        <v>2300.4233055238474</v>
      </c>
      <c r="I15" s="340">
        <v>17945.813070059099</v>
      </c>
      <c r="J15" s="339">
        <v>12.562069149041401</v>
      </c>
      <c r="K15" s="339">
        <v>23.329556991076888</v>
      </c>
    </row>
    <row r="16" spans="2:13" x14ac:dyDescent="0.35">
      <c r="B16" s="391" t="s">
        <v>568</v>
      </c>
      <c r="C16" s="408">
        <v>1284789.5000000002</v>
      </c>
      <c r="D16" s="408">
        <v>31375.637999999999</v>
      </c>
      <c r="E16" s="312">
        <v>0.5</v>
      </c>
      <c r="F16" s="394">
        <v>20.47431672943193</v>
      </c>
      <c r="G16" s="408">
        <v>642.39475000000016</v>
      </c>
      <c r="H16" s="408">
        <v>453.3823322484854</v>
      </c>
      <c r="I16" s="409">
        <v>1095.7770822484899</v>
      </c>
      <c r="J16" s="410">
        <v>0.76704395757393995</v>
      </c>
      <c r="K16" s="410">
        <v>1.4245102069230313</v>
      </c>
    </row>
    <row r="17" spans="2:11" s="28" customFormat="1" x14ac:dyDescent="0.35">
      <c r="B17" s="118" t="s">
        <v>138</v>
      </c>
      <c r="C17" s="10"/>
      <c r="D17" s="10"/>
      <c r="E17" s="10"/>
      <c r="F17" s="10"/>
      <c r="G17" s="341">
        <v>191210.54100127242</v>
      </c>
      <c r="H17" s="341">
        <v>40000</v>
      </c>
      <c r="I17" s="342">
        <v>231210.54100127201</v>
      </c>
      <c r="J17" s="341">
        <v>158.8563685888937</v>
      </c>
      <c r="K17" s="341">
        <v>303.56471341365113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I18"/>
  <sheetViews>
    <sheetView workbookViewId="0">
      <selection activeCell="B4" sqref="B4"/>
    </sheetView>
  </sheetViews>
  <sheetFormatPr defaultRowHeight="14.5" x14ac:dyDescent="0.35"/>
  <cols>
    <col min="1" max="1" width="3.08984375" customWidth="1"/>
    <col min="2" max="2" width="25.6328125" customWidth="1"/>
    <col min="3" max="3" width="11.1796875" customWidth="1"/>
    <col min="4" max="4" width="10.08984375" customWidth="1"/>
    <col min="5" max="5" width="12.36328125" customWidth="1"/>
    <col min="6" max="6" width="9.1796875" customWidth="1"/>
    <col min="7" max="7" width="12.36328125" customWidth="1"/>
    <col min="8" max="9" width="8.54296875" customWidth="1"/>
  </cols>
  <sheetData>
    <row r="3" spans="2:9" ht="18.5" x14ac:dyDescent="0.45">
      <c r="B3" s="42" t="s">
        <v>599</v>
      </c>
    </row>
    <row r="5" spans="2:9" s="78" customFormat="1" ht="65.5" x14ac:dyDescent="0.35">
      <c r="B5" s="403"/>
      <c r="C5" s="257" t="s">
        <v>558</v>
      </c>
      <c r="D5" s="257" t="s">
        <v>559</v>
      </c>
      <c r="E5" s="257" t="s">
        <v>560</v>
      </c>
      <c r="F5" s="257" t="s">
        <v>561</v>
      </c>
      <c r="G5" s="402" t="s">
        <v>562</v>
      </c>
      <c r="H5" s="257" t="s">
        <v>564</v>
      </c>
      <c r="I5" s="257" t="s">
        <v>565</v>
      </c>
    </row>
    <row r="6" spans="2:9" x14ac:dyDescent="0.35">
      <c r="B6" s="121" t="s">
        <v>566</v>
      </c>
      <c r="C6" s="343">
        <v>34659869.397040494</v>
      </c>
      <c r="D6" s="343">
        <v>2247652.2520000003</v>
      </c>
      <c r="E6" s="344">
        <v>1.5</v>
      </c>
      <c r="F6" s="343">
        <v>23.130715193731284</v>
      </c>
      <c r="G6" s="346">
        <v>51989.804095560743</v>
      </c>
      <c r="H6" s="343">
        <v>46.790823686004664</v>
      </c>
      <c r="I6" s="343">
        <v>57.188784505116821</v>
      </c>
    </row>
    <row r="7" spans="2:9" x14ac:dyDescent="0.35">
      <c r="B7" s="121" t="s">
        <v>284</v>
      </c>
      <c r="C7" s="343">
        <v>9862148.8959064204</v>
      </c>
      <c r="D7" s="343">
        <v>1744161.298</v>
      </c>
      <c r="E7" s="344">
        <v>7.3</v>
      </c>
      <c r="F7" s="343">
        <v>41.276966197260997</v>
      </c>
      <c r="G7" s="346">
        <v>71993.686940116866</v>
      </c>
      <c r="H7" s="343">
        <v>61.19463389909933</v>
      </c>
      <c r="I7" s="343">
        <v>82.792739981134389</v>
      </c>
    </row>
    <row r="8" spans="2:9" x14ac:dyDescent="0.35">
      <c r="B8" s="121" t="s">
        <v>567</v>
      </c>
      <c r="C8" s="343">
        <v>19153482</v>
      </c>
      <c r="D8" s="343">
        <v>509668.36100000003</v>
      </c>
      <c r="E8" s="344">
        <v>2.9</v>
      </c>
      <c r="F8" s="343">
        <v>108.98282501000683</v>
      </c>
      <c r="G8" s="346">
        <v>55545.097799999996</v>
      </c>
      <c r="H8" s="343">
        <v>44.436078240000001</v>
      </c>
      <c r="I8" s="343">
        <v>66.654117359999987</v>
      </c>
    </row>
    <row r="9" spans="2:9" x14ac:dyDescent="0.35">
      <c r="B9" s="121" t="s">
        <v>334</v>
      </c>
      <c r="C9" s="343">
        <v>6180421</v>
      </c>
      <c r="D9" s="343">
        <v>319615.96900000004</v>
      </c>
      <c r="E9" s="344">
        <v>3</v>
      </c>
      <c r="F9" s="343">
        <v>58.011065773750488</v>
      </c>
      <c r="G9" s="346">
        <v>18541.262999999999</v>
      </c>
      <c r="H9" s="343">
        <v>12.9788841</v>
      </c>
      <c r="I9" s="343">
        <v>24.1036419</v>
      </c>
    </row>
    <row r="10" spans="2:9" x14ac:dyDescent="0.35">
      <c r="B10" s="121" t="s">
        <v>286</v>
      </c>
      <c r="C10" s="343">
        <v>7242395</v>
      </c>
      <c r="D10" s="343">
        <v>318473.54099999997</v>
      </c>
      <c r="E10" s="344">
        <v>1.8</v>
      </c>
      <c r="F10" s="343">
        <v>40.933733330141862</v>
      </c>
      <c r="G10" s="346">
        <v>13036.311</v>
      </c>
      <c r="H10" s="343">
        <v>10.4290488</v>
      </c>
      <c r="I10" s="343">
        <v>15.643573199999999</v>
      </c>
    </row>
    <row r="11" spans="2:9" x14ac:dyDescent="0.35">
      <c r="B11" s="121" t="s">
        <v>287</v>
      </c>
      <c r="C11" s="343">
        <v>2068059</v>
      </c>
      <c r="D11" s="343">
        <v>182938.35199999998</v>
      </c>
      <c r="E11" s="344">
        <v>1.8</v>
      </c>
      <c r="F11" s="343">
        <v>20.348418794108305</v>
      </c>
      <c r="G11" s="346">
        <v>3722.5062000000003</v>
      </c>
      <c r="H11" s="343">
        <v>2.6057543399999998</v>
      </c>
      <c r="I11" s="343">
        <v>4.8392580599999997</v>
      </c>
    </row>
    <row r="12" spans="2:9" x14ac:dyDescent="0.35">
      <c r="B12" s="121" t="s">
        <v>288</v>
      </c>
      <c r="C12" s="343">
        <v>3700262.1</v>
      </c>
      <c r="D12" s="343">
        <v>1001876.5713742462</v>
      </c>
      <c r="E12" s="344">
        <v>1.8</v>
      </c>
      <c r="F12" s="343">
        <v>6.6479963403715656</v>
      </c>
      <c r="G12" s="346">
        <v>6660.4717799999999</v>
      </c>
      <c r="H12" s="343">
        <v>4.6623302459999998</v>
      </c>
      <c r="I12" s="343">
        <v>8.6586133140000001</v>
      </c>
    </row>
    <row r="13" spans="2:9" x14ac:dyDescent="0.35">
      <c r="B13" s="121" t="s">
        <v>289</v>
      </c>
      <c r="C13" s="343">
        <v>19537765</v>
      </c>
      <c r="D13" s="343">
        <v>357326.70799999998</v>
      </c>
      <c r="E13" s="344">
        <v>1.64</v>
      </c>
      <c r="F13" s="343">
        <v>89.671255695781909</v>
      </c>
      <c r="G13" s="346">
        <v>32041.934599999997</v>
      </c>
      <c r="H13" s="343">
        <v>27.235644409999995</v>
      </c>
      <c r="I13" s="343">
        <v>36.848224789999996</v>
      </c>
    </row>
    <row r="14" spans="2:9" x14ac:dyDescent="0.35">
      <c r="B14" s="121" t="s">
        <v>290</v>
      </c>
      <c r="C14" s="343">
        <v>3143423.4215848669</v>
      </c>
      <c r="D14" s="343">
        <v>215407.22099999999</v>
      </c>
      <c r="E14" s="344">
        <v>1.8</v>
      </c>
      <c r="F14" s="343">
        <v>26.267281721501625</v>
      </c>
      <c r="G14" s="346">
        <v>5658.1621588527605</v>
      </c>
      <c r="H14" s="343">
        <v>4.5265297270822087</v>
      </c>
      <c r="I14" s="343">
        <v>6.7897945906233126</v>
      </c>
    </row>
    <row r="15" spans="2:9" x14ac:dyDescent="0.35">
      <c r="B15" s="121" t="s">
        <v>291</v>
      </c>
      <c r="C15" s="343">
        <v>6518912.4018897079</v>
      </c>
      <c r="D15" s="343">
        <v>417411.54199999996</v>
      </c>
      <c r="E15" s="344">
        <v>1.8</v>
      </c>
      <c r="F15" s="343">
        <v>28.111446720372378</v>
      </c>
      <c r="G15" s="346">
        <v>11734.042323401476</v>
      </c>
      <c r="H15" s="343">
        <v>8.2138296263810329</v>
      </c>
      <c r="I15" s="343">
        <v>15.254255020421919</v>
      </c>
    </row>
    <row r="16" spans="2:9" x14ac:dyDescent="0.35">
      <c r="B16" s="391" t="s">
        <v>568</v>
      </c>
      <c r="C16" s="406">
        <v>1284789.5000000002</v>
      </c>
      <c r="D16" s="406">
        <v>31375.637999999999</v>
      </c>
      <c r="E16" s="407">
        <v>2.5</v>
      </c>
      <c r="F16" s="406">
        <v>102.37158364715964</v>
      </c>
      <c r="G16" s="405">
        <v>3211.9737500000006</v>
      </c>
      <c r="H16" s="406">
        <v>2.7301776875000003</v>
      </c>
      <c r="I16" s="406">
        <v>3.6937698125000002</v>
      </c>
    </row>
    <row r="17" spans="2:9" x14ac:dyDescent="0.35">
      <c r="B17" s="118" t="s">
        <v>138</v>
      </c>
      <c r="C17" s="3"/>
      <c r="D17" s="3"/>
      <c r="E17" s="3"/>
      <c r="F17" s="3"/>
      <c r="G17" s="347">
        <v>274135.25364793185</v>
      </c>
      <c r="H17" s="345">
        <v>225.80373476206725</v>
      </c>
      <c r="I17" s="345">
        <v>322.46677253379647</v>
      </c>
    </row>
    <row r="18" spans="2:9" x14ac:dyDescent="0.35">
      <c r="B18" s="3"/>
      <c r="C18" s="3"/>
      <c r="D18" s="3"/>
      <c r="E18" s="3"/>
      <c r="F18" s="3"/>
      <c r="G18" s="3"/>
      <c r="H18" s="3"/>
      <c r="I18" s="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3:I17"/>
  <sheetViews>
    <sheetView workbookViewId="0">
      <selection activeCell="B3" sqref="B3"/>
    </sheetView>
  </sheetViews>
  <sheetFormatPr defaultRowHeight="14.5" x14ac:dyDescent="0.35"/>
  <cols>
    <col min="1" max="1" width="3.453125" customWidth="1"/>
    <col min="2" max="2" width="25.90625" customWidth="1"/>
    <col min="3" max="3" width="10.1796875" customWidth="1"/>
    <col min="5" max="5" width="12.08984375" customWidth="1"/>
    <col min="7" max="7" width="12.1796875" customWidth="1"/>
  </cols>
  <sheetData>
    <row r="3" spans="2:9" ht="18.5" x14ac:dyDescent="0.45">
      <c r="B3" s="42" t="s">
        <v>600</v>
      </c>
    </row>
    <row r="5" spans="2:9" ht="65.5" x14ac:dyDescent="0.35">
      <c r="B5" s="403"/>
      <c r="C5" s="257" t="s">
        <v>558</v>
      </c>
      <c r="D5" s="257" t="s">
        <v>559</v>
      </c>
      <c r="E5" s="257" t="s">
        <v>560</v>
      </c>
      <c r="F5" s="257" t="s">
        <v>561</v>
      </c>
      <c r="G5" s="402" t="s">
        <v>562</v>
      </c>
      <c r="H5" s="257" t="s">
        <v>564</v>
      </c>
      <c r="I5" s="257" t="s">
        <v>565</v>
      </c>
    </row>
    <row r="6" spans="2:9" x14ac:dyDescent="0.35">
      <c r="B6" s="121" t="s">
        <v>566</v>
      </c>
      <c r="C6" s="343">
        <v>34659869.397040494</v>
      </c>
      <c r="D6" s="343">
        <v>2247652.2520000003</v>
      </c>
      <c r="E6" s="344">
        <v>6</v>
      </c>
      <c r="F6" s="343">
        <v>92.522860774925135</v>
      </c>
      <c r="G6" s="346">
        <v>207959.21638224297</v>
      </c>
      <c r="H6" s="343">
        <v>176.76533392490654</v>
      </c>
      <c r="I6" s="343">
        <v>239.1530988395794</v>
      </c>
    </row>
    <row r="7" spans="2:9" x14ac:dyDescent="0.35">
      <c r="B7" s="121" t="s">
        <v>284</v>
      </c>
      <c r="C7" s="343">
        <v>9862148.8959064204</v>
      </c>
      <c r="D7" s="343">
        <v>1744161.298</v>
      </c>
      <c r="E7" s="344">
        <v>4</v>
      </c>
      <c r="F7" s="343">
        <v>22.617515724526577</v>
      </c>
      <c r="G7" s="346">
        <v>39448.595583625684</v>
      </c>
      <c r="H7" s="343">
        <v>31.558876466900546</v>
      </c>
      <c r="I7" s="343">
        <v>47.338314700350821</v>
      </c>
    </row>
    <row r="8" spans="2:9" x14ac:dyDescent="0.35">
      <c r="B8" s="121" t="s">
        <v>567</v>
      </c>
      <c r="C8" s="343">
        <v>19153482</v>
      </c>
      <c r="D8" s="343">
        <v>509668.36100000003</v>
      </c>
      <c r="E8" s="344">
        <v>0.13052456989282679</v>
      </c>
      <c r="F8" s="343">
        <v>4.9051504690125345</v>
      </c>
      <c r="G8" s="346">
        <v>2500</v>
      </c>
      <c r="H8" s="343">
        <v>2</v>
      </c>
      <c r="I8" s="343">
        <v>3</v>
      </c>
    </row>
    <row r="9" spans="2:9" x14ac:dyDescent="0.35">
      <c r="B9" s="121" t="s">
        <v>334</v>
      </c>
      <c r="C9" s="343">
        <v>6180421</v>
      </c>
      <c r="D9" s="343">
        <v>319615.96900000004</v>
      </c>
      <c r="E9" s="344">
        <v>2</v>
      </c>
      <c r="F9" s="343">
        <v>38.674043849166992</v>
      </c>
      <c r="G9" s="346">
        <v>12360.842000000001</v>
      </c>
      <c r="H9" s="343">
        <v>8.6525893999999983</v>
      </c>
      <c r="I9" s="343">
        <v>16.069094600000003</v>
      </c>
    </row>
    <row r="10" spans="2:9" x14ac:dyDescent="0.35">
      <c r="B10" s="121" t="s">
        <v>286</v>
      </c>
      <c r="C10" s="343">
        <v>7242395</v>
      </c>
      <c r="D10" s="343">
        <v>318473.54099999997</v>
      </c>
      <c r="E10" s="344">
        <v>2.5</v>
      </c>
      <c r="F10" s="343">
        <v>56.852407402974812</v>
      </c>
      <c r="G10" s="346">
        <v>18105.987499999999</v>
      </c>
      <c r="H10" s="343">
        <v>12.674191249999998</v>
      </c>
      <c r="I10" s="343">
        <v>23.537783749999999</v>
      </c>
    </row>
    <row r="11" spans="2:9" x14ac:dyDescent="0.35">
      <c r="B11" s="121" t="s">
        <v>287</v>
      </c>
      <c r="C11" s="343">
        <v>2068059</v>
      </c>
      <c r="D11" s="343">
        <v>182938.35199999998</v>
      </c>
      <c r="E11" s="344">
        <v>3</v>
      </c>
      <c r="F11" s="343">
        <v>33.914031323513839</v>
      </c>
      <c r="G11" s="346">
        <v>6204.1769999999997</v>
      </c>
      <c r="H11" s="343">
        <v>4.3429238999999997</v>
      </c>
      <c r="I11" s="343">
        <v>8.0654301000000004</v>
      </c>
    </row>
    <row r="12" spans="2:9" x14ac:dyDescent="0.35">
      <c r="B12" s="121" t="s">
        <v>288</v>
      </c>
      <c r="C12" s="343">
        <v>3700262.1</v>
      </c>
      <c r="D12" s="343">
        <v>1001876.5713742462</v>
      </c>
      <c r="E12" s="344">
        <v>3</v>
      </c>
      <c r="F12" s="343">
        <v>11.079993900619277</v>
      </c>
      <c r="G12" s="346">
        <v>11100.786300000002</v>
      </c>
      <c r="H12" s="343">
        <v>7.7705504100000011</v>
      </c>
      <c r="I12" s="343">
        <v>14.431022190000004</v>
      </c>
    </row>
    <row r="13" spans="2:9" x14ac:dyDescent="0.35">
      <c r="B13" s="121" t="s">
        <v>289</v>
      </c>
      <c r="C13" s="343">
        <v>19537765</v>
      </c>
      <c r="D13" s="343">
        <v>357326.70799999998</v>
      </c>
      <c r="E13" s="344">
        <v>0.1</v>
      </c>
      <c r="F13" s="343">
        <v>5.4677594936452385</v>
      </c>
      <c r="G13" s="346">
        <v>1953.7764999999999</v>
      </c>
      <c r="H13" s="343">
        <v>1.5630212000000001</v>
      </c>
      <c r="I13" s="343">
        <v>2.3445317999999999</v>
      </c>
    </row>
    <row r="14" spans="2:9" x14ac:dyDescent="0.35">
      <c r="B14" s="121" t="s">
        <v>290</v>
      </c>
      <c r="C14" s="343">
        <v>3143423.4215848669</v>
      </c>
      <c r="D14" s="343">
        <v>215407.22099999999</v>
      </c>
      <c r="E14" s="344">
        <v>3</v>
      </c>
      <c r="F14" s="343">
        <v>43.778802869169375</v>
      </c>
      <c r="G14" s="346">
        <v>9430.2702647546012</v>
      </c>
      <c r="H14" s="343">
        <v>7.5442162118036808</v>
      </c>
      <c r="I14" s="343">
        <v>11.31632431770552</v>
      </c>
    </row>
    <row r="15" spans="2:9" x14ac:dyDescent="0.35">
      <c r="B15" s="121" t="s">
        <v>291</v>
      </c>
      <c r="C15" s="343">
        <v>6518912.4018897079</v>
      </c>
      <c r="D15" s="343">
        <v>417411.54199999996</v>
      </c>
      <c r="E15" s="344">
        <v>3</v>
      </c>
      <c r="F15" s="343">
        <v>46.852411200620622</v>
      </c>
      <c r="G15" s="346">
        <v>19556.737205669124</v>
      </c>
      <c r="H15" s="343">
        <v>13.689716043968387</v>
      </c>
      <c r="I15" s="343">
        <v>25.42375836736986</v>
      </c>
    </row>
    <row r="16" spans="2:9" x14ac:dyDescent="0.35">
      <c r="B16" s="391" t="s">
        <v>568</v>
      </c>
      <c r="C16" s="406">
        <v>1284789.5000000002</v>
      </c>
      <c r="D16" s="406">
        <v>31375.637999999999</v>
      </c>
      <c r="E16" s="407">
        <v>0.7</v>
      </c>
      <c r="F16" s="406">
        <v>28.664043421204699</v>
      </c>
      <c r="G16" s="405">
        <v>899.35265000000015</v>
      </c>
      <c r="H16" s="406">
        <v>0.76444975250000013</v>
      </c>
      <c r="I16" s="406">
        <v>1.0342555475000001</v>
      </c>
    </row>
    <row r="17" spans="2:9" x14ac:dyDescent="0.35">
      <c r="B17" s="118" t="s">
        <v>138</v>
      </c>
      <c r="C17" s="3"/>
      <c r="D17" s="3"/>
      <c r="E17" s="3"/>
      <c r="F17" s="3"/>
      <c r="G17" s="347">
        <v>329519.74138629233</v>
      </c>
      <c r="H17" s="345">
        <v>267.32586856007919</v>
      </c>
      <c r="I17" s="345">
        <v>391.71361421250572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I17"/>
  <sheetViews>
    <sheetView workbookViewId="0">
      <selection activeCell="B4" sqref="B4"/>
    </sheetView>
  </sheetViews>
  <sheetFormatPr defaultRowHeight="14.5" x14ac:dyDescent="0.35"/>
  <cols>
    <col min="1" max="1" width="3.08984375" customWidth="1"/>
    <col min="2" max="2" width="25.90625" customWidth="1"/>
    <col min="3" max="3" width="10.36328125" customWidth="1"/>
    <col min="5" max="5" width="12.453125" customWidth="1"/>
    <col min="7" max="7" width="11.90625" customWidth="1"/>
  </cols>
  <sheetData>
    <row r="3" spans="2:9" ht="18.5" x14ac:dyDescent="0.45">
      <c r="B3" s="42" t="s">
        <v>601</v>
      </c>
    </row>
    <row r="5" spans="2:9" ht="65.5" x14ac:dyDescent="0.35">
      <c r="B5" s="403"/>
      <c r="C5" s="257" t="s">
        <v>558</v>
      </c>
      <c r="D5" s="257" t="s">
        <v>559</v>
      </c>
      <c r="E5" s="257" t="s">
        <v>560</v>
      </c>
      <c r="F5" s="257" t="s">
        <v>561</v>
      </c>
      <c r="G5" s="402" t="s">
        <v>562</v>
      </c>
      <c r="H5" s="257" t="s">
        <v>564</v>
      </c>
      <c r="I5" s="257" t="s">
        <v>565</v>
      </c>
    </row>
    <row r="6" spans="2:9" x14ac:dyDescent="0.35">
      <c r="B6" s="121" t="s">
        <v>566</v>
      </c>
      <c r="C6" s="343">
        <v>34659869.397040494</v>
      </c>
      <c r="D6" s="343">
        <v>2247652.2520000003</v>
      </c>
      <c r="E6" s="344">
        <v>2</v>
      </c>
      <c r="F6" s="343">
        <v>30.840953591641711</v>
      </c>
      <c r="G6" s="346">
        <v>69319.738794080986</v>
      </c>
      <c r="H6" s="343">
        <v>55.455791035264788</v>
      </c>
      <c r="I6" s="343">
        <v>83.183686552897186</v>
      </c>
    </row>
    <row r="7" spans="2:9" x14ac:dyDescent="0.35">
      <c r="B7" s="121" t="s">
        <v>284</v>
      </c>
      <c r="C7" s="343">
        <v>9862148.8959064204</v>
      </c>
      <c r="D7" s="343">
        <v>1744161.298</v>
      </c>
      <c r="E7" s="344">
        <v>1.2</v>
      </c>
      <c r="F7" s="343">
        <v>6.7852547173579723</v>
      </c>
      <c r="G7" s="346">
        <v>11834.578675087703</v>
      </c>
      <c r="H7" s="343">
        <v>10.059391873824548</v>
      </c>
      <c r="I7" s="343">
        <v>13.609765476350859</v>
      </c>
    </row>
    <row r="8" spans="2:9" x14ac:dyDescent="0.35">
      <c r="B8" s="121" t="s">
        <v>567</v>
      </c>
      <c r="C8" s="343">
        <v>19153482</v>
      </c>
      <c r="D8" s="343">
        <v>509668.36100000003</v>
      </c>
      <c r="E8" s="344">
        <v>0.7</v>
      </c>
      <c r="F8" s="343">
        <v>26.306199140346475</v>
      </c>
      <c r="G8" s="346">
        <v>13407.437399999999</v>
      </c>
      <c r="H8" s="343">
        <v>11.396321789999998</v>
      </c>
      <c r="I8" s="343">
        <v>15.418553009999998</v>
      </c>
    </row>
    <row r="9" spans="2:9" x14ac:dyDescent="0.35">
      <c r="B9" s="121" t="s">
        <v>334</v>
      </c>
      <c r="C9" s="343">
        <v>6180421</v>
      </c>
      <c r="D9" s="343">
        <v>319615.96900000004</v>
      </c>
      <c r="E9" s="344">
        <v>1.2</v>
      </c>
      <c r="F9" s="343">
        <v>23.204426309500196</v>
      </c>
      <c r="G9" s="346">
        <v>7416.5052000000005</v>
      </c>
      <c r="H9" s="343">
        <v>5.1915536400000004</v>
      </c>
      <c r="I9" s="343">
        <v>9.6414567600000005</v>
      </c>
    </row>
    <row r="10" spans="2:9" x14ac:dyDescent="0.35">
      <c r="B10" s="121" t="s">
        <v>286</v>
      </c>
      <c r="C10" s="343">
        <v>7242395</v>
      </c>
      <c r="D10" s="343">
        <v>318473.54099999997</v>
      </c>
      <c r="E10" s="344">
        <v>1</v>
      </c>
      <c r="F10" s="343">
        <v>22.740962961189926</v>
      </c>
      <c r="G10" s="346">
        <v>7242.3950000000004</v>
      </c>
      <c r="H10" s="343">
        <v>5.0696764999999999</v>
      </c>
      <c r="I10" s="343">
        <v>9.4151135000000021</v>
      </c>
    </row>
    <row r="11" spans="2:9" x14ac:dyDescent="0.35">
      <c r="B11" s="121" t="s">
        <v>287</v>
      </c>
      <c r="C11" s="343">
        <v>2068059</v>
      </c>
      <c r="D11" s="343">
        <v>182938.35199999998</v>
      </c>
      <c r="E11" s="344">
        <v>1.8</v>
      </c>
      <c r="F11" s="343">
        <v>20.348418794108305</v>
      </c>
      <c r="G11" s="346">
        <v>3722.5062000000003</v>
      </c>
      <c r="H11" s="343">
        <v>2.6057543399999998</v>
      </c>
      <c r="I11" s="343">
        <v>4.8392580599999997</v>
      </c>
    </row>
    <row r="12" spans="2:9" x14ac:dyDescent="0.35">
      <c r="B12" s="121" t="s">
        <v>288</v>
      </c>
      <c r="C12" s="343">
        <v>3700262.1</v>
      </c>
      <c r="D12" s="343">
        <v>1001876.5713742462</v>
      </c>
      <c r="E12" s="344">
        <v>1.4</v>
      </c>
      <c r="F12" s="343">
        <v>5.1706638202889952</v>
      </c>
      <c r="G12" s="346">
        <v>5180.3669399999999</v>
      </c>
      <c r="H12" s="343">
        <v>3.6262568579999996</v>
      </c>
      <c r="I12" s="343">
        <v>6.7344770220000001</v>
      </c>
    </row>
    <row r="13" spans="2:9" x14ac:dyDescent="0.35">
      <c r="B13" s="121" t="s">
        <v>289</v>
      </c>
      <c r="C13" s="343">
        <v>19537765</v>
      </c>
      <c r="D13" s="343">
        <v>357326.70799999998</v>
      </c>
      <c r="E13" s="344">
        <v>0.4</v>
      </c>
      <c r="F13" s="343">
        <v>21.871037974580954</v>
      </c>
      <c r="G13" s="346">
        <v>7815.1059999999998</v>
      </c>
      <c r="H13" s="343">
        <v>6.642840099999999</v>
      </c>
      <c r="I13" s="343">
        <v>8.9873718999999976</v>
      </c>
    </row>
    <row r="14" spans="2:9" x14ac:dyDescent="0.35">
      <c r="B14" s="121" t="s">
        <v>290</v>
      </c>
      <c r="C14" s="343">
        <v>3143423.4215848669</v>
      </c>
      <c r="D14" s="343">
        <v>215407.22099999999</v>
      </c>
      <c r="E14" s="344">
        <v>1.4</v>
      </c>
      <c r="F14" s="343">
        <v>20.430108005612372</v>
      </c>
      <c r="G14" s="346">
        <v>4400.792790218813</v>
      </c>
      <c r="H14" s="343">
        <v>3.520634232175051</v>
      </c>
      <c r="I14" s="343">
        <v>5.2809513482625752</v>
      </c>
    </row>
    <row r="15" spans="2:9" x14ac:dyDescent="0.35">
      <c r="B15" s="121" t="s">
        <v>291</v>
      </c>
      <c r="C15" s="343">
        <v>6518912.4018897079</v>
      </c>
      <c r="D15" s="343">
        <v>417411.54199999996</v>
      </c>
      <c r="E15" s="344">
        <v>1.4</v>
      </c>
      <c r="F15" s="343">
        <v>21.864458560289624</v>
      </c>
      <c r="G15" s="346">
        <v>9126.4773626455899</v>
      </c>
      <c r="H15" s="343">
        <v>6.3885341538519125</v>
      </c>
      <c r="I15" s="343">
        <v>11.864420571439267</v>
      </c>
    </row>
    <row r="16" spans="2:9" x14ac:dyDescent="0.35">
      <c r="B16" s="391" t="s">
        <v>568</v>
      </c>
      <c r="C16" s="406">
        <v>1284789.5000000002</v>
      </c>
      <c r="D16" s="406">
        <v>31375.637999999999</v>
      </c>
      <c r="E16" s="407">
        <v>2.2000000000000002</v>
      </c>
      <c r="F16" s="406">
        <v>90.086993609500496</v>
      </c>
      <c r="G16" s="405">
        <v>2826.536900000001</v>
      </c>
      <c r="H16" s="406">
        <v>1.9785758300000005</v>
      </c>
      <c r="I16" s="406">
        <v>3.6744979700000013</v>
      </c>
    </row>
    <row r="17" spans="2:9" x14ac:dyDescent="0.35">
      <c r="B17" s="118" t="s">
        <v>138</v>
      </c>
      <c r="C17" s="3"/>
      <c r="D17" s="3"/>
      <c r="E17" s="3"/>
      <c r="F17" s="3"/>
      <c r="G17" s="347">
        <v>142292.4412620331</v>
      </c>
      <c r="H17" s="345">
        <v>111.9353303531163</v>
      </c>
      <c r="I17" s="345">
        <v>172.64955217094985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I17"/>
  <sheetViews>
    <sheetView workbookViewId="0">
      <selection activeCell="B3" sqref="B3:I18"/>
    </sheetView>
  </sheetViews>
  <sheetFormatPr defaultRowHeight="14.5" x14ac:dyDescent="0.35"/>
  <cols>
    <col min="1" max="1" width="3.36328125" customWidth="1"/>
    <col min="2" max="2" width="25.6328125" customWidth="1"/>
    <col min="3" max="3" width="10.90625" customWidth="1"/>
    <col min="5" max="5" width="12.36328125" customWidth="1"/>
    <col min="7" max="7" width="12.54296875" customWidth="1"/>
  </cols>
  <sheetData>
    <row r="3" spans="2:9" ht="18.5" x14ac:dyDescent="0.45">
      <c r="B3" s="42" t="s">
        <v>602</v>
      </c>
    </row>
    <row r="5" spans="2:9" ht="65.5" x14ac:dyDescent="0.35">
      <c r="B5" s="403"/>
      <c r="C5" s="257" t="s">
        <v>558</v>
      </c>
      <c r="D5" s="257" t="s">
        <v>559</v>
      </c>
      <c r="E5" s="257" t="s">
        <v>560</v>
      </c>
      <c r="F5" s="257" t="s">
        <v>561</v>
      </c>
      <c r="G5" s="402" t="s">
        <v>562</v>
      </c>
      <c r="H5" s="257" t="s">
        <v>564</v>
      </c>
      <c r="I5" s="257" t="s">
        <v>565</v>
      </c>
    </row>
    <row r="6" spans="2:9" x14ac:dyDescent="0.35">
      <c r="B6" s="121" t="s">
        <v>566</v>
      </c>
      <c r="C6" s="343">
        <v>34659869.397040494</v>
      </c>
      <c r="D6" s="343">
        <v>2247652.2520000003</v>
      </c>
      <c r="E6" s="344">
        <v>1.5</v>
      </c>
      <c r="F6" s="343">
        <v>23.130715193731284</v>
      </c>
      <c r="G6" s="346">
        <v>51989.804095560743</v>
      </c>
      <c r="H6" s="343">
        <v>41.5918432764486</v>
      </c>
      <c r="I6" s="343">
        <v>62.387764914672886</v>
      </c>
    </row>
    <row r="7" spans="2:9" x14ac:dyDescent="0.35">
      <c r="B7" s="121" t="s">
        <v>284</v>
      </c>
      <c r="C7" s="343">
        <v>9862148.8959064204</v>
      </c>
      <c r="D7" s="343">
        <v>1744161.298</v>
      </c>
      <c r="E7" s="344">
        <v>1.2</v>
      </c>
      <c r="F7" s="343">
        <v>6.7852547173579723</v>
      </c>
      <c r="G7" s="346">
        <v>11834.578675087703</v>
      </c>
      <c r="H7" s="343">
        <v>10.059391873824548</v>
      </c>
      <c r="I7" s="343">
        <v>13.609765476350859</v>
      </c>
    </row>
    <row r="8" spans="2:9" x14ac:dyDescent="0.35">
      <c r="B8" s="121" t="s">
        <v>567</v>
      </c>
      <c r="C8" s="343">
        <v>19153482</v>
      </c>
      <c r="D8" s="343">
        <v>509668.36100000003</v>
      </c>
      <c r="E8" s="344">
        <v>0.03</v>
      </c>
      <c r="F8" s="343">
        <v>1.1274085345862777</v>
      </c>
      <c r="G8" s="346">
        <v>574.60446000000002</v>
      </c>
      <c r="H8" s="343">
        <v>0.48841379099999999</v>
      </c>
      <c r="I8" s="343">
        <v>0.66079512899999993</v>
      </c>
    </row>
    <row r="9" spans="2:9" x14ac:dyDescent="0.35">
      <c r="B9" s="121" t="s">
        <v>334</v>
      </c>
      <c r="C9" s="343">
        <v>6180421</v>
      </c>
      <c r="D9" s="343">
        <v>319615.96900000004</v>
      </c>
      <c r="E9" s="344">
        <v>1.2</v>
      </c>
      <c r="F9" s="343">
        <v>23.204426309500196</v>
      </c>
      <c r="G9" s="346">
        <v>7416.5052000000005</v>
      </c>
      <c r="H9" s="343">
        <v>5.1915536400000004</v>
      </c>
      <c r="I9" s="343">
        <v>9.6414567600000005</v>
      </c>
    </row>
    <row r="10" spans="2:9" x14ac:dyDescent="0.35">
      <c r="B10" s="121" t="s">
        <v>286</v>
      </c>
      <c r="C10" s="343">
        <v>7242395</v>
      </c>
      <c r="D10" s="343">
        <v>318473.54099999997</v>
      </c>
      <c r="E10" s="344">
        <v>1.2</v>
      </c>
      <c r="F10" s="343">
        <v>27.289155553427911</v>
      </c>
      <c r="G10" s="346">
        <v>8690.8739999999998</v>
      </c>
      <c r="H10" s="343">
        <v>6.0836117999999999</v>
      </c>
      <c r="I10" s="343">
        <v>11.2981362</v>
      </c>
    </row>
    <row r="11" spans="2:9" x14ac:dyDescent="0.35">
      <c r="B11" s="121" t="s">
        <v>287</v>
      </c>
      <c r="C11" s="343">
        <v>2068059</v>
      </c>
      <c r="D11" s="343">
        <v>182938.35199999998</v>
      </c>
      <c r="E11" s="344">
        <v>1.2</v>
      </c>
      <c r="F11" s="343">
        <v>13.565612529405534</v>
      </c>
      <c r="G11" s="346">
        <v>2481.6707999999999</v>
      </c>
      <c r="H11" s="343">
        <v>1.7371695599999999</v>
      </c>
      <c r="I11" s="343">
        <v>3.2261720399999998</v>
      </c>
    </row>
    <row r="12" spans="2:9" x14ac:dyDescent="0.35">
      <c r="B12" s="121" t="s">
        <v>288</v>
      </c>
      <c r="C12" s="343">
        <v>3700262.1</v>
      </c>
      <c r="D12" s="343">
        <v>1001876.5713742462</v>
      </c>
      <c r="E12" s="344">
        <v>5</v>
      </c>
      <c r="F12" s="343">
        <v>18.466656501032126</v>
      </c>
      <c r="G12" s="346">
        <v>18501.3105</v>
      </c>
      <c r="H12" s="343">
        <v>9.2506552499999994</v>
      </c>
      <c r="I12" s="343">
        <v>27.75196575</v>
      </c>
    </row>
    <row r="13" spans="2:9" x14ac:dyDescent="0.35">
      <c r="B13" s="121" t="s">
        <v>289</v>
      </c>
      <c r="C13" s="343">
        <v>19537765</v>
      </c>
      <c r="D13" s="343">
        <v>357326.70799999998</v>
      </c>
      <c r="E13" s="344">
        <v>0.95</v>
      </c>
      <c r="F13" s="343">
        <v>51.943715189629771</v>
      </c>
      <c r="G13" s="346">
        <v>18560.876749999999</v>
      </c>
      <c r="H13" s="343">
        <v>15.7767452375</v>
      </c>
      <c r="I13" s="343">
        <v>21.345008262499995</v>
      </c>
    </row>
    <row r="14" spans="2:9" x14ac:dyDescent="0.35">
      <c r="B14" s="121" t="s">
        <v>290</v>
      </c>
      <c r="C14" s="343">
        <v>3143423.4215848669</v>
      </c>
      <c r="D14" s="343">
        <v>215407.22099999999</v>
      </c>
      <c r="E14" s="344">
        <v>2</v>
      </c>
      <c r="F14" s="343">
        <v>29.18586857944625</v>
      </c>
      <c r="G14" s="346">
        <v>6286.8468431697338</v>
      </c>
      <c r="H14" s="343">
        <v>4.4007927902188131</v>
      </c>
      <c r="I14" s="343">
        <v>8.1729008961206553</v>
      </c>
    </row>
    <row r="15" spans="2:9" x14ac:dyDescent="0.35">
      <c r="B15" s="121" t="s">
        <v>291</v>
      </c>
      <c r="C15" s="343">
        <v>6518912.4018897079</v>
      </c>
      <c r="D15" s="343">
        <v>417411.54199999996</v>
      </c>
      <c r="E15" s="344">
        <v>1.2</v>
      </c>
      <c r="F15" s="343">
        <v>18.740964480248248</v>
      </c>
      <c r="G15" s="346">
        <v>7822.6948822676495</v>
      </c>
      <c r="H15" s="343">
        <v>5.4758864175873541</v>
      </c>
      <c r="I15" s="343">
        <v>10.169503346947945</v>
      </c>
    </row>
    <row r="16" spans="2:9" x14ac:dyDescent="0.35">
      <c r="B16" s="391" t="s">
        <v>568</v>
      </c>
      <c r="C16" s="406">
        <v>1284789.5000000002</v>
      </c>
      <c r="D16" s="406">
        <v>31375.637999999999</v>
      </c>
      <c r="E16" s="407">
        <v>10</v>
      </c>
      <c r="F16" s="406">
        <v>409.48633458863856</v>
      </c>
      <c r="G16" s="405">
        <v>12847.895000000002</v>
      </c>
      <c r="H16" s="406">
        <v>8.9935265000000015</v>
      </c>
      <c r="I16" s="406">
        <v>16.702263500000004</v>
      </c>
    </row>
    <row r="17" spans="2:9" x14ac:dyDescent="0.35">
      <c r="B17" s="118" t="s">
        <v>138</v>
      </c>
      <c r="C17" s="3"/>
      <c r="D17" s="3"/>
      <c r="E17" s="3"/>
      <c r="F17" s="3"/>
      <c r="G17" s="347">
        <v>147007.66120608582</v>
      </c>
      <c r="H17" s="345">
        <v>109.04959013657933</v>
      </c>
      <c r="I17" s="345">
        <v>184.96573227559236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3:I17"/>
  <sheetViews>
    <sheetView workbookViewId="0">
      <selection activeCell="F29" sqref="F29"/>
    </sheetView>
  </sheetViews>
  <sheetFormatPr defaultRowHeight="14.5" x14ac:dyDescent="0.35"/>
  <cols>
    <col min="1" max="1" width="3.08984375" customWidth="1"/>
    <col min="2" max="2" width="25.36328125" customWidth="1"/>
    <col min="3" max="3" width="10" customWidth="1"/>
    <col min="5" max="5" width="12.36328125" customWidth="1"/>
    <col min="7" max="7" width="12.36328125" customWidth="1"/>
  </cols>
  <sheetData>
    <row r="3" spans="2:9" ht="18.5" x14ac:dyDescent="0.45">
      <c r="B3" s="42" t="s">
        <v>603</v>
      </c>
    </row>
    <row r="5" spans="2:9" ht="65.5" x14ac:dyDescent="0.35">
      <c r="B5" s="403"/>
      <c r="C5" s="257" t="s">
        <v>558</v>
      </c>
      <c r="D5" s="257" t="s">
        <v>559</v>
      </c>
      <c r="E5" s="257" t="s">
        <v>560</v>
      </c>
      <c r="F5" s="257" t="s">
        <v>561</v>
      </c>
      <c r="G5" s="402" t="s">
        <v>562</v>
      </c>
      <c r="H5" s="257" t="s">
        <v>564</v>
      </c>
      <c r="I5" s="257" t="s">
        <v>565</v>
      </c>
    </row>
    <row r="6" spans="2:9" x14ac:dyDescent="0.35">
      <c r="B6" s="121" t="s">
        <v>566</v>
      </c>
      <c r="C6" s="343">
        <v>34659869.397040494</v>
      </c>
      <c r="D6" s="343">
        <v>2247652.2520000003</v>
      </c>
      <c r="E6" s="344">
        <v>1.8</v>
      </c>
      <c r="F6" s="343">
        <v>27.756858232477541</v>
      </c>
      <c r="G6" s="346">
        <v>62387.764914672887</v>
      </c>
      <c r="H6" s="343">
        <v>43.671435440271019</v>
      </c>
      <c r="I6" s="343">
        <v>81.10409438907476</v>
      </c>
    </row>
    <row r="7" spans="2:9" x14ac:dyDescent="0.35">
      <c r="B7" s="121" t="s">
        <v>284</v>
      </c>
      <c r="C7" s="343">
        <v>9862148.8959064204</v>
      </c>
      <c r="D7" s="343">
        <v>1744161.298</v>
      </c>
      <c r="E7" s="344">
        <v>6</v>
      </c>
      <c r="F7" s="343">
        <v>33.926273586789868</v>
      </c>
      <c r="G7" s="346">
        <v>59172.893375438529</v>
      </c>
      <c r="H7" s="343">
        <v>29.586446687719263</v>
      </c>
      <c r="I7" s="343">
        <v>88.759340063157794</v>
      </c>
    </row>
    <row r="8" spans="2:9" x14ac:dyDescent="0.35">
      <c r="B8" s="121" t="s">
        <v>567</v>
      </c>
      <c r="C8" s="343">
        <v>19153482</v>
      </c>
      <c r="D8" s="343">
        <v>509668.36100000003</v>
      </c>
      <c r="E8" s="344">
        <v>4.4000000000000004</v>
      </c>
      <c r="F8" s="343">
        <v>165.35325173932074</v>
      </c>
      <c r="G8" s="346">
        <v>84275.320800000016</v>
      </c>
      <c r="H8" s="343">
        <v>58.992724560000006</v>
      </c>
      <c r="I8" s="343">
        <v>109.55791704000004</v>
      </c>
    </row>
    <row r="9" spans="2:9" x14ac:dyDescent="0.35">
      <c r="B9" s="121" t="s">
        <v>334</v>
      </c>
      <c r="C9" s="343">
        <v>6180421</v>
      </c>
      <c r="D9" s="343">
        <v>319615.96900000004</v>
      </c>
      <c r="E9" s="344">
        <v>6</v>
      </c>
      <c r="F9" s="343">
        <v>116.02213154750098</v>
      </c>
      <c r="G9" s="346">
        <v>37082.525999999998</v>
      </c>
      <c r="H9" s="343">
        <v>18.541263000000001</v>
      </c>
      <c r="I9" s="343">
        <v>55.623788999999995</v>
      </c>
    </row>
    <row r="10" spans="2:9" x14ac:dyDescent="0.35">
      <c r="B10" s="121" t="s">
        <v>286</v>
      </c>
      <c r="C10" s="343">
        <v>7242395</v>
      </c>
      <c r="D10" s="343">
        <v>318473.54099999997</v>
      </c>
      <c r="E10" s="344">
        <v>1.2</v>
      </c>
      <c r="F10" s="343">
        <v>27.289155553427911</v>
      </c>
      <c r="G10" s="346">
        <v>8690.8739999999998</v>
      </c>
      <c r="H10" s="343">
        <v>4.3454369999999995</v>
      </c>
      <c r="I10" s="343">
        <v>13.036311</v>
      </c>
    </row>
    <row r="11" spans="2:9" x14ac:dyDescent="0.35">
      <c r="B11" s="121" t="s">
        <v>287</v>
      </c>
      <c r="C11" s="343">
        <v>2068059</v>
      </c>
      <c r="D11" s="343">
        <v>182938.35199999998</v>
      </c>
      <c r="E11" s="344">
        <v>2.5</v>
      </c>
      <c r="F11" s="343">
        <v>28.261692769594866</v>
      </c>
      <c r="G11" s="346">
        <v>5170.1475</v>
      </c>
      <c r="H11" s="343">
        <v>2.5850737499999998</v>
      </c>
      <c r="I11" s="343">
        <v>7.7552212500000008</v>
      </c>
    </row>
    <row r="12" spans="2:9" x14ac:dyDescent="0.35">
      <c r="B12" s="121" t="s">
        <v>288</v>
      </c>
      <c r="C12" s="343">
        <v>3700262.1</v>
      </c>
      <c r="D12" s="343">
        <v>1001876.5713742462</v>
      </c>
      <c r="E12" s="344">
        <v>4</v>
      </c>
      <c r="F12" s="343">
        <v>14.773325200825701</v>
      </c>
      <c r="G12" s="346">
        <v>14801.0484</v>
      </c>
      <c r="H12" s="343">
        <v>4.4403145200000012</v>
      </c>
      <c r="I12" s="343">
        <v>25.161782280000001</v>
      </c>
    </row>
    <row r="13" spans="2:9" x14ac:dyDescent="0.35">
      <c r="B13" s="121" t="s">
        <v>289</v>
      </c>
      <c r="C13" s="343">
        <v>19537765</v>
      </c>
      <c r="D13" s="343">
        <v>357326.70799999998</v>
      </c>
      <c r="E13" s="344">
        <v>3.1</v>
      </c>
      <c r="F13" s="343">
        <v>169.50054430300241</v>
      </c>
      <c r="G13" s="346">
        <v>60567.071499999998</v>
      </c>
      <c r="H13" s="343">
        <v>42.396950050000001</v>
      </c>
      <c r="I13" s="343">
        <v>78.737192949999994</v>
      </c>
    </row>
    <row r="14" spans="2:9" x14ac:dyDescent="0.35">
      <c r="B14" s="121" t="s">
        <v>290</v>
      </c>
      <c r="C14" s="343">
        <v>3143423.4215848669</v>
      </c>
      <c r="D14" s="343">
        <v>215407.22099999999</v>
      </c>
      <c r="E14" s="344">
        <v>2.5</v>
      </c>
      <c r="F14" s="343">
        <v>36.482335724307809</v>
      </c>
      <c r="G14" s="346">
        <v>7858.558553962167</v>
      </c>
      <c r="H14" s="343">
        <v>3.9292792769810836</v>
      </c>
      <c r="I14" s="343">
        <v>11.78783783094325</v>
      </c>
    </row>
    <row r="15" spans="2:9" x14ac:dyDescent="0.35">
      <c r="B15" s="121" t="s">
        <v>291</v>
      </c>
      <c r="C15" s="343">
        <v>6518912.4018897079</v>
      </c>
      <c r="D15" s="343">
        <v>417411.54199999996</v>
      </c>
      <c r="E15" s="344">
        <v>2</v>
      </c>
      <c r="F15" s="343">
        <v>31.234940800413749</v>
      </c>
      <c r="G15" s="346">
        <v>13037.824803779416</v>
      </c>
      <c r="H15" s="343">
        <v>6.5189124018897084</v>
      </c>
      <c r="I15" s="343">
        <v>19.556737205669123</v>
      </c>
    </row>
    <row r="16" spans="2:9" x14ac:dyDescent="0.35">
      <c r="B16" s="391" t="s">
        <v>568</v>
      </c>
      <c r="C16" s="406">
        <v>1284789.5000000002</v>
      </c>
      <c r="D16" s="406">
        <v>31375.637999999999</v>
      </c>
      <c r="E16" s="407">
        <v>0.5</v>
      </c>
      <c r="F16" s="406">
        <v>20.47431672943193</v>
      </c>
      <c r="G16" s="405">
        <v>642.39475000000016</v>
      </c>
      <c r="H16" s="406">
        <v>0.4496763250000001</v>
      </c>
      <c r="I16" s="406">
        <v>0.83511317500000015</v>
      </c>
    </row>
    <row r="17" spans="2:9" x14ac:dyDescent="0.35">
      <c r="B17" s="118" t="s">
        <v>138</v>
      </c>
      <c r="C17" s="3"/>
      <c r="D17" s="3"/>
      <c r="E17" s="3"/>
      <c r="F17" s="3"/>
      <c r="G17" s="347">
        <v>353686.42459785304</v>
      </c>
      <c r="H17" s="345">
        <v>215.4575130118611</v>
      </c>
      <c r="I17" s="345">
        <v>491.915336183845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J56"/>
  <sheetViews>
    <sheetView zoomScale="90" zoomScaleNormal="90" workbookViewId="0">
      <selection activeCell="B42" sqref="B42"/>
    </sheetView>
  </sheetViews>
  <sheetFormatPr defaultRowHeight="14.5" x14ac:dyDescent="0.35"/>
  <cols>
    <col min="1" max="1" width="3" customWidth="1"/>
    <col min="2" max="2" width="25.08984375" customWidth="1"/>
    <col min="3" max="6" width="6" customWidth="1"/>
    <col min="7" max="7" width="7" customWidth="1"/>
    <col min="8" max="32" width="6" customWidth="1"/>
    <col min="33" max="33" width="2" customWidth="1"/>
    <col min="34" max="36" width="7.81640625" customWidth="1"/>
  </cols>
  <sheetData>
    <row r="2" spans="2:36" ht="18.5" x14ac:dyDescent="0.45">
      <c r="B2" s="42" t="s">
        <v>447</v>
      </c>
    </row>
    <row r="4" spans="2:36" s="79" customFormat="1" ht="34" customHeight="1" x14ac:dyDescent="0.35">
      <c r="B4" s="112" t="s">
        <v>617</v>
      </c>
      <c r="C4" s="445" t="s">
        <v>431</v>
      </c>
      <c r="D4" s="445"/>
      <c r="E4" s="446"/>
      <c r="F4" s="443" t="s">
        <v>432</v>
      </c>
      <c r="G4" s="443"/>
      <c r="H4" s="444"/>
      <c r="I4" s="443" t="s">
        <v>433</v>
      </c>
      <c r="J4" s="443"/>
      <c r="K4" s="444"/>
      <c r="L4" s="445" t="s">
        <v>434</v>
      </c>
      <c r="M4" s="445"/>
      <c r="N4" s="446"/>
      <c r="O4" s="445" t="s">
        <v>435</v>
      </c>
      <c r="P4" s="445"/>
      <c r="Q4" s="446"/>
      <c r="R4" s="443" t="s">
        <v>436</v>
      </c>
      <c r="S4" s="443"/>
      <c r="T4" s="444"/>
      <c r="U4" s="443" t="s">
        <v>437</v>
      </c>
      <c r="V4" s="443"/>
      <c r="W4" s="444"/>
      <c r="X4" s="443" t="s">
        <v>438</v>
      </c>
      <c r="Y4" s="443"/>
      <c r="Z4" s="444"/>
      <c r="AA4" s="443" t="s">
        <v>439</v>
      </c>
      <c r="AB4" s="443"/>
      <c r="AC4" s="444"/>
      <c r="AD4" s="443" t="s">
        <v>440</v>
      </c>
      <c r="AE4" s="443"/>
      <c r="AF4" s="444"/>
      <c r="AG4" s="397"/>
      <c r="AH4" s="111" t="s">
        <v>441</v>
      </c>
      <c r="AI4" s="111" t="s">
        <v>441</v>
      </c>
      <c r="AJ4" s="111" t="s">
        <v>441</v>
      </c>
    </row>
    <row r="5" spans="2:36" s="110" customFormat="1" x14ac:dyDescent="0.35">
      <c r="B5" s="113"/>
      <c r="C5" s="390" t="s">
        <v>305</v>
      </c>
      <c r="D5" s="385" t="s">
        <v>306</v>
      </c>
      <c r="E5" s="386" t="s">
        <v>509</v>
      </c>
      <c r="F5" s="114" t="s">
        <v>305</v>
      </c>
      <c r="G5" s="114" t="s">
        <v>306</v>
      </c>
      <c r="H5" s="115" t="s">
        <v>509</v>
      </c>
      <c r="I5" s="114" t="s">
        <v>305</v>
      </c>
      <c r="J5" s="114" t="s">
        <v>306</v>
      </c>
      <c r="K5" s="115" t="s">
        <v>509</v>
      </c>
      <c r="L5" s="385" t="s">
        <v>305</v>
      </c>
      <c r="M5" s="385" t="s">
        <v>306</v>
      </c>
      <c r="N5" s="386" t="s">
        <v>509</v>
      </c>
      <c r="O5" s="385" t="s">
        <v>305</v>
      </c>
      <c r="P5" s="385" t="s">
        <v>306</v>
      </c>
      <c r="Q5" s="386" t="s">
        <v>509</v>
      </c>
      <c r="R5" s="114" t="s">
        <v>305</v>
      </c>
      <c r="S5" s="114" t="s">
        <v>306</v>
      </c>
      <c r="T5" s="115" t="s">
        <v>509</v>
      </c>
      <c r="U5" s="114" t="s">
        <v>305</v>
      </c>
      <c r="V5" s="114" t="s">
        <v>306</v>
      </c>
      <c r="W5" s="115" t="s">
        <v>509</v>
      </c>
      <c r="X5" s="114" t="s">
        <v>305</v>
      </c>
      <c r="Y5" s="114" t="s">
        <v>306</v>
      </c>
      <c r="Z5" s="115" t="s">
        <v>509</v>
      </c>
      <c r="AA5" s="114" t="s">
        <v>305</v>
      </c>
      <c r="AB5" s="114" t="s">
        <v>306</v>
      </c>
      <c r="AC5" s="115" t="s">
        <v>509</v>
      </c>
      <c r="AD5" s="114" t="s">
        <v>305</v>
      </c>
      <c r="AE5" s="114" t="s">
        <v>306</v>
      </c>
      <c r="AF5" s="115" t="s">
        <v>509</v>
      </c>
      <c r="AG5" s="398"/>
      <c r="AH5" s="114" t="s">
        <v>305</v>
      </c>
      <c r="AI5" s="114" t="s">
        <v>306</v>
      </c>
      <c r="AJ5" s="114" t="s">
        <v>509</v>
      </c>
    </row>
    <row r="6" spans="2:36" x14ac:dyDescent="0.35">
      <c r="B6" s="121" t="s">
        <v>443</v>
      </c>
      <c r="C6" s="387">
        <v>288.8</v>
      </c>
      <c r="D6" s="387">
        <v>1000.8</v>
      </c>
      <c r="E6" s="388">
        <v>644.79999999999995</v>
      </c>
      <c r="F6" s="109">
        <v>1200</v>
      </c>
      <c r="G6" s="109">
        <v>1230</v>
      </c>
      <c r="H6" s="116">
        <v>1215</v>
      </c>
      <c r="I6" s="109">
        <v>6.39</v>
      </c>
      <c r="J6" s="109">
        <v>9.23</v>
      </c>
      <c r="K6" s="116">
        <v>7.8100000000000005</v>
      </c>
      <c r="L6" s="387">
        <v>71.560963572502516</v>
      </c>
      <c r="M6" s="387">
        <v>119.26827262083752</v>
      </c>
      <c r="N6" s="388">
        <v>95.414618096670011</v>
      </c>
      <c r="O6" s="387">
        <v>46.790823686004664</v>
      </c>
      <c r="P6" s="387">
        <v>57.188784505116821</v>
      </c>
      <c r="Q6" s="388">
        <v>51.989804095560743</v>
      </c>
      <c r="R6" s="109">
        <v>176.76533392490654</v>
      </c>
      <c r="S6" s="109">
        <v>239.1530988395794</v>
      </c>
      <c r="T6" s="116">
        <v>207.95921638224297</v>
      </c>
      <c r="U6" s="109">
        <v>55.455791035264788</v>
      </c>
      <c r="V6" s="109">
        <v>83.183686552897186</v>
      </c>
      <c r="W6" s="116">
        <v>69.31973879408099</v>
      </c>
      <c r="X6" s="109">
        <v>41.5918432764486</v>
      </c>
      <c r="Y6" s="109">
        <v>62.387764914672886</v>
      </c>
      <c r="Z6" s="116">
        <v>51.989804095560743</v>
      </c>
      <c r="AA6" s="109">
        <v>43.671435440271019</v>
      </c>
      <c r="AB6" s="109">
        <v>81.10409438907476</v>
      </c>
      <c r="AC6" s="116">
        <v>62.387764914672886</v>
      </c>
      <c r="AD6" s="109">
        <v>1931.0261909353983</v>
      </c>
      <c r="AE6" s="109">
        <v>2882.3157018221791</v>
      </c>
      <c r="AF6" s="116">
        <v>2406.6709463787888</v>
      </c>
      <c r="AG6" s="399"/>
      <c r="AH6" s="109">
        <v>435.83619093539812</v>
      </c>
      <c r="AI6" s="109">
        <v>642.28570182217868</v>
      </c>
      <c r="AJ6" s="109">
        <v>539.06094637878834</v>
      </c>
    </row>
    <row r="7" spans="2:36" x14ac:dyDescent="0.35">
      <c r="B7" s="121" t="s">
        <v>284</v>
      </c>
      <c r="C7" s="387">
        <v>0.3</v>
      </c>
      <c r="D7" s="387">
        <v>8</v>
      </c>
      <c r="E7" s="388">
        <v>4.1500000000000004</v>
      </c>
      <c r="F7" s="109">
        <v>4</v>
      </c>
      <c r="G7" s="109">
        <v>6</v>
      </c>
      <c r="H7" s="116">
        <v>5</v>
      </c>
      <c r="I7" s="109">
        <v>22.05</v>
      </c>
      <c r="J7" s="109">
        <v>31.85</v>
      </c>
      <c r="K7" s="116">
        <v>26.950000000000003</v>
      </c>
      <c r="L7" s="387">
        <v>23.146652490442641</v>
      </c>
      <c r="M7" s="387">
        <v>42.986640339393482</v>
      </c>
      <c r="N7" s="388">
        <v>33.066646414918061</v>
      </c>
      <c r="O7" s="387">
        <v>61.19463389909933</v>
      </c>
      <c r="P7" s="387">
        <v>82.792739981134389</v>
      </c>
      <c r="Q7" s="388">
        <v>71.993686940116859</v>
      </c>
      <c r="R7" s="109">
        <v>31.558876466900546</v>
      </c>
      <c r="S7" s="109">
        <v>47.338314700350821</v>
      </c>
      <c r="T7" s="116">
        <v>39.448595583625682</v>
      </c>
      <c r="U7" s="109">
        <v>10.059391873824548</v>
      </c>
      <c r="V7" s="109">
        <v>13.609765476350859</v>
      </c>
      <c r="W7" s="116">
        <v>11.834578675087704</v>
      </c>
      <c r="X7" s="109">
        <v>10.059391873824548</v>
      </c>
      <c r="Y7" s="109">
        <v>13.609765476350859</v>
      </c>
      <c r="Z7" s="116">
        <v>11.834578675087704</v>
      </c>
      <c r="AA7" s="109">
        <v>29.586446687719263</v>
      </c>
      <c r="AB7" s="109">
        <v>88.759340063157794</v>
      </c>
      <c r="AC7" s="116">
        <v>59.172893375438527</v>
      </c>
      <c r="AD7" s="109">
        <v>191.95539329181091</v>
      </c>
      <c r="AE7" s="109">
        <v>333.9465660367382</v>
      </c>
      <c r="AF7" s="116">
        <v>262.95097966427454</v>
      </c>
      <c r="AG7" s="399"/>
      <c r="AH7" s="109">
        <v>165.60539329181088</v>
      </c>
      <c r="AI7" s="109">
        <v>289.09656603673818</v>
      </c>
      <c r="AJ7" s="109">
        <v>227.35097966427452</v>
      </c>
    </row>
    <row r="8" spans="2:36" x14ac:dyDescent="0.35">
      <c r="B8" s="121" t="s">
        <v>285</v>
      </c>
      <c r="C8" s="387">
        <v>0</v>
      </c>
      <c r="D8" s="387">
        <v>0</v>
      </c>
      <c r="E8" s="388">
        <v>0</v>
      </c>
      <c r="F8" s="109">
        <v>0</v>
      </c>
      <c r="G8" s="109">
        <v>0</v>
      </c>
      <c r="H8" s="116">
        <v>0</v>
      </c>
      <c r="I8" s="109">
        <v>70.650000000000006</v>
      </c>
      <c r="J8" s="109">
        <v>98.91</v>
      </c>
      <c r="K8" s="116">
        <v>84.78</v>
      </c>
      <c r="L8" s="387">
        <v>6.207173915938375</v>
      </c>
      <c r="M8" s="387">
        <v>9.3107608739075616</v>
      </c>
      <c r="N8" s="388">
        <v>7.7589673949229683</v>
      </c>
      <c r="O8" s="387">
        <v>44.436078240000001</v>
      </c>
      <c r="P8" s="387">
        <v>66.654117359999987</v>
      </c>
      <c r="Q8" s="388">
        <v>55.545097799999994</v>
      </c>
      <c r="R8" s="109">
        <v>2</v>
      </c>
      <c r="S8" s="109">
        <v>3</v>
      </c>
      <c r="T8" s="116">
        <v>2.5</v>
      </c>
      <c r="U8" s="109">
        <v>11.396321789999998</v>
      </c>
      <c r="V8" s="109">
        <v>15.418553009999998</v>
      </c>
      <c r="W8" s="116">
        <v>13.407437399999999</v>
      </c>
      <c r="X8" s="109">
        <v>0.48841379099999999</v>
      </c>
      <c r="Y8" s="109">
        <v>0.66079512899999993</v>
      </c>
      <c r="Z8" s="116">
        <v>0.57460445999999998</v>
      </c>
      <c r="AA8" s="109">
        <v>58.992724560000006</v>
      </c>
      <c r="AB8" s="109">
        <v>109.55791704000004</v>
      </c>
      <c r="AC8" s="116">
        <v>84.275320800000017</v>
      </c>
      <c r="AD8" s="109">
        <v>194.17071229693838</v>
      </c>
      <c r="AE8" s="109">
        <v>303.51214341290756</v>
      </c>
      <c r="AF8" s="116">
        <v>248.84142785492298</v>
      </c>
      <c r="AG8" s="399"/>
      <c r="AH8" s="109">
        <v>123.52071229693837</v>
      </c>
      <c r="AI8" s="109">
        <v>204.60214341290757</v>
      </c>
      <c r="AJ8" s="109">
        <v>164.06142785492298</v>
      </c>
    </row>
    <row r="9" spans="2:36" x14ac:dyDescent="0.35">
      <c r="B9" s="121" t="s">
        <v>334</v>
      </c>
      <c r="C9" s="387">
        <v>5.9</v>
      </c>
      <c r="D9" s="387">
        <v>41.5</v>
      </c>
      <c r="E9" s="388">
        <v>23.7</v>
      </c>
      <c r="F9" s="109">
        <v>6.2</v>
      </c>
      <c r="G9" s="109">
        <v>6.2</v>
      </c>
      <c r="H9" s="116">
        <v>6.2</v>
      </c>
      <c r="I9" s="109">
        <v>40.634999999999998</v>
      </c>
      <c r="J9" s="109">
        <v>49.664999999999999</v>
      </c>
      <c r="K9" s="116">
        <v>45.15</v>
      </c>
      <c r="L9" s="387">
        <v>9.3140129095999242</v>
      </c>
      <c r="M9" s="387">
        <v>17.29745254639986</v>
      </c>
      <c r="N9" s="388">
        <v>13.305732727999892</v>
      </c>
      <c r="O9" s="387">
        <v>12.9788841</v>
      </c>
      <c r="P9" s="387">
        <v>24.1036419</v>
      </c>
      <c r="Q9" s="388">
        <v>18.541263000000001</v>
      </c>
      <c r="R9" s="109">
        <v>8.6525893999999983</v>
      </c>
      <c r="S9" s="109">
        <v>16.069094600000003</v>
      </c>
      <c r="T9" s="116">
        <v>12.360842000000002</v>
      </c>
      <c r="U9" s="109">
        <v>5.1915536400000004</v>
      </c>
      <c r="V9" s="109">
        <v>9.6414567600000005</v>
      </c>
      <c r="W9" s="116">
        <v>7.4165052000000005</v>
      </c>
      <c r="X9" s="109">
        <v>5.1915536400000004</v>
      </c>
      <c r="Y9" s="109">
        <v>9.6414567600000005</v>
      </c>
      <c r="Z9" s="116">
        <v>7.4165052000000005</v>
      </c>
      <c r="AA9" s="109">
        <v>18.541263000000001</v>
      </c>
      <c r="AB9" s="109">
        <v>55.623788999999995</v>
      </c>
      <c r="AC9" s="116">
        <v>37.082526000000001</v>
      </c>
      <c r="AD9" s="109">
        <v>112.60485668959991</v>
      </c>
      <c r="AE9" s="109">
        <v>229.74189156639986</v>
      </c>
      <c r="AF9" s="116">
        <v>171.17337412799989</v>
      </c>
      <c r="AG9" s="399"/>
      <c r="AH9" s="109">
        <v>59.869856689599928</v>
      </c>
      <c r="AI9" s="109">
        <v>132.37689156639985</v>
      </c>
      <c r="AJ9" s="109">
        <v>96.123374127999909</v>
      </c>
    </row>
    <row r="10" spans="2:36" x14ac:dyDescent="0.35">
      <c r="B10" s="121" t="s">
        <v>286</v>
      </c>
      <c r="C10" s="387">
        <v>0.1</v>
      </c>
      <c r="D10" s="387">
        <v>0.5</v>
      </c>
      <c r="E10" s="388">
        <v>0.3</v>
      </c>
      <c r="F10" s="109">
        <v>0</v>
      </c>
      <c r="G10" s="109">
        <v>0</v>
      </c>
      <c r="H10" s="116">
        <v>0</v>
      </c>
      <c r="I10" s="109">
        <v>30.96</v>
      </c>
      <c r="J10" s="109">
        <v>44.72</v>
      </c>
      <c r="K10" s="116">
        <v>37.840000000000003</v>
      </c>
      <c r="L10" s="387">
        <v>9.3935251328801037</v>
      </c>
      <c r="M10" s="387">
        <v>17.445118103920194</v>
      </c>
      <c r="N10" s="388">
        <v>13.419321618400149</v>
      </c>
      <c r="O10" s="387">
        <v>10.4290488</v>
      </c>
      <c r="P10" s="387">
        <v>15.643573199999999</v>
      </c>
      <c r="Q10" s="388">
        <v>13.036311</v>
      </c>
      <c r="R10" s="109">
        <v>12.674191249999998</v>
      </c>
      <c r="S10" s="109">
        <v>23.537783749999999</v>
      </c>
      <c r="T10" s="116">
        <v>18.105987499999998</v>
      </c>
      <c r="U10" s="109">
        <v>5.0696764999999999</v>
      </c>
      <c r="V10" s="109">
        <v>9.4151135000000021</v>
      </c>
      <c r="W10" s="116">
        <v>7.242395000000001</v>
      </c>
      <c r="X10" s="109">
        <v>6.0836117999999999</v>
      </c>
      <c r="Y10" s="109">
        <v>11.2981362</v>
      </c>
      <c r="Z10" s="116">
        <v>8.6908740000000009</v>
      </c>
      <c r="AA10" s="109">
        <v>4.3454369999999995</v>
      </c>
      <c r="AB10" s="109">
        <v>13.036311</v>
      </c>
      <c r="AC10" s="116">
        <v>8.6908739999999991</v>
      </c>
      <c r="AD10" s="109">
        <v>79.055490482880117</v>
      </c>
      <c r="AE10" s="109">
        <v>135.59603575392021</v>
      </c>
      <c r="AF10" s="116">
        <v>107.32576311840016</v>
      </c>
      <c r="AG10" s="399"/>
      <c r="AH10" s="109">
        <v>47.995490482880101</v>
      </c>
      <c r="AI10" s="109">
        <v>90.376035753920192</v>
      </c>
      <c r="AJ10" s="109">
        <v>69.185763118400146</v>
      </c>
    </row>
    <row r="11" spans="2:36" x14ac:dyDescent="0.35">
      <c r="B11" s="121" t="s">
        <v>287</v>
      </c>
      <c r="C11" s="387">
        <v>0</v>
      </c>
      <c r="D11" s="387">
        <v>0</v>
      </c>
      <c r="E11" s="388">
        <v>0</v>
      </c>
      <c r="F11" s="109">
        <v>0</v>
      </c>
      <c r="G11" s="109">
        <v>0</v>
      </c>
      <c r="H11" s="116">
        <v>0</v>
      </c>
      <c r="I11" s="109">
        <v>9.36</v>
      </c>
      <c r="J11" s="109">
        <v>13.52</v>
      </c>
      <c r="K11" s="116">
        <v>11.44</v>
      </c>
      <c r="L11" s="387">
        <v>5.4328306323135562</v>
      </c>
      <c r="M11" s="387">
        <v>10.089542602868036</v>
      </c>
      <c r="N11" s="388">
        <v>7.7611866175907966</v>
      </c>
      <c r="O11" s="387">
        <v>2.6057543399999998</v>
      </c>
      <c r="P11" s="387">
        <v>4.8392580599999997</v>
      </c>
      <c r="Q11" s="388">
        <v>3.7225061999999998</v>
      </c>
      <c r="R11" s="109">
        <v>4.3429238999999997</v>
      </c>
      <c r="S11" s="109">
        <v>8.0654301000000004</v>
      </c>
      <c r="T11" s="116">
        <v>6.2041769999999996</v>
      </c>
      <c r="U11" s="109">
        <v>2.6057543399999998</v>
      </c>
      <c r="V11" s="109">
        <v>4.8392580599999997</v>
      </c>
      <c r="W11" s="116">
        <v>3.7225061999999998</v>
      </c>
      <c r="X11" s="109">
        <v>1.7371695599999999</v>
      </c>
      <c r="Y11" s="109">
        <v>3.2261720399999998</v>
      </c>
      <c r="Z11" s="116">
        <v>2.4816707999999998</v>
      </c>
      <c r="AA11" s="109">
        <v>2.5850737499999998</v>
      </c>
      <c r="AB11" s="109">
        <v>7.7552212500000008</v>
      </c>
      <c r="AC11" s="116">
        <v>5.1701475000000006</v>
      </c>
      <c r="AD11" s="109">
        <v>28.669506522313554</v>
      </c>
      <c r="AE11" s="109">
        <v>52.334882112868037</v>
      </c>
      <c r="AF11" s="116">
        <v>40.502194317590792</v>
      </c>
      <c r="AG11" s="399"/>
      <c r="AH11" s="109">
        <v>19.309506522313555</v>
      </c>
      <c r="AI11" s="109">
        <v>38.814882112868034</v>
      </c>
      <c r="AJ11" s="109">
        <v>29.062194317590794</v>
      </c>
    </row>
    <row r="12" spans="2:36" x14ac:dyDescent="0.35">
      <c r="B12" s="121" t="s">
        <v>288</v>
      </c>
      <c r="C12" s="387">
        <v>195.9</v>
      </c>
      <c r="D12" s="387">
        <v>536.29999999999995</v>
      </c>
      <c r="E12" s="388">
        <v>366.09999999999997</v>
      </c>
      <c r="F12" s="109">
        <v>0</v>
      </c>
      <c r="G12" s="109">
        <v>0</v>
      </c>
      <c r="H12" s="116">
        <v>0</v>
      </c>
      <c r="I12" s="109">
        <v>0.9</v>
      </c>
      <c r="J12" s="109">
        <v>1.3</v>
      </c>
      <c r="K12" s="116">
        <v>1.1000000000000001</v>
      </c>
      <c r="L12" s="387">
        <v>7.0522013499012219</v>
      </c>
      <c r="M12" s="387">
        <v>39.962474316106913</v>
      </c>
      <c r="N12" s="388">
        <v>23.507337833004069</v>
      </c>
      <c r="O12" s="387">
        <v>4.6623302459999998</v>
      </c>
      <c r="P12" s="387">
        <v>8.6586133140000001</v>
      </c>
      <c r="Q12" s="388">
        <v>6.66047178</v>
      </c>
      <c r="R12" s="109">
        <v>7.7705504100000011</v>
      </c>
      <c r="S12" s="109">
        <v>14.431022190000004</v>
      </c>
      <c r="T12" s="116">
        <v>11.100786300000003</v>
      </c>
      <c r="U12" s="109">
        <v>3.6262568579999996</v>
      </c>
      <c r="V12" s="109">
        <v>6.7344770220000001</v>
      </c>
      <c r="W12" s="116">
        <v>5.1803669399999999</v>
      </c>
      <c r="X12" s="109">
        <v>9.2506552499999994</v>
      </c>
      <c r="Y12" s="109">
        <v>27.75196575</v>
      </c>
      <c r="Z12" s="116">
        <v>18.501310499999999</v>
      </c>
      <c r="AA12" s="109">
        <v>4.4403145200000012</v>
      </c>
      <c r="AB12" s="109">
        <v>25.161782280000001</v>
      </c>
      <c r="AC12" s="116">
        <v>14.801048400000001</v>
      </c>
      <c r="AD12" s="109">
        <v>233.60230863390126</v>
      </c>
      <c r="AE12" s="109">
        <v>660.30033487210676</v>
      </c>
      <c r="AF12" s="116">
        <v>446.95132175300398</v>
      </c>
      <c r="AG12" s="399"/>
      <c r="AH12" s="109">
        <v>36.802308633901227</v>
      </c>
      <c r="AI12" s="109">
        <v>122.70033487210691</v>
      </c>
      <c r="AJ12" s="109">
        <v>79.751321753004063</v>
      </c>
    </row>
    <row r="13" spans="2:36" x14ac:dyDescent="0.35">
      <c r="B13" s="121" t="s">
        <v>289</v>
      </c>
      <c r="C13" s="387">
        <v>0</v>
      </c>
      <c r="D13" s="387">
        <v>0</v>
      </c>
      <c r="E13" s="388">
        <v>0</v>
      </c>
      <c r="F13" s="109">
        <v>0</v>
      </c>
      <c r="G13" s="109">
        <v>0</v>
      </c>
      <c r="H13" s="116">
        <v>0</v>
      </c>
      <c r="I13" s="109">
        <v>6.54</v>
      </c>
      <c r="J13" s="109">
        <v>8.7200000000000006</v>
      </c>
      <c r="K13" s="116">
        <v>7.6300000000000008</v>
      </c>
      <c r="L13" s="387">
        <v>6.9223790150308071</v>
      </c>
      <c r="M13" s="387">
        <v>10.383568522546209</v>
      </c>
      <c r="N13" s="388">
        <v>8.6529737687885078</v>
      </c>
      <c r="O13" s="387">
        <v>27.235644409999995</v>
      </c>
      <c r="P13" s="387">
        <v>36.848224789999996</v>
      </c>
      <c r="Q13" s="388">
        <v>32.041934599999998</v>
      </c>
      <c r="R13" s="109">
        <v>1.5630212000000001</v>
      </c>
      <c r="S13" s="109">
        <v>2.3445317999999999</v>
      </c>
      <c r="T13" s="116">
        <v>1.9537765</v>
      </c>
      <c r="U13" s="109">
        <v>6.642840099999999</v>
      </c>
      <c r="V13" s="109">
        <v>8.9873718999999976</v>
      </c>
      <c r="W13" s="116">
        <v>7.8151059999999983</v>
      </c>
      <c r="X13" s="109">
        <v>15.7767452375</v>
      </c>
      <c r="Y13" s="109">
        <v>21.345008262499995</v>
      </c>
      <c r="Z13" s="116">
        <v>18.560876749999998</v>
      </c>
      <c r="AA13" s="109">
        <v>42.396950050000001</v>
      </c>
      <c r="AB13" s="109">
        <v>78.737192949999994</v>
      </c>
      <c r="AC13" s="116">
        <v>60.567071499999997</v>
      </c>
      <c r="AD13" s="109">
        <v>107.0775800125308</v>
      </c>
      <c r="AE13" s="109">
        <v>167.36589822504618</v>
      </c>
      <c r="AF13" s="116">
        <v>137.22173911878849</v>
      </c>
      <c r="AG13" s="399"/>
      <c r="AH13" s="109">
        <v>100.53758001253081</v>
      </c>
      <c r="AI13" s="109">
        <v>158.64589822504621</v>
      </c>
      <c r="AJ13" s="109">
        <v>129.5917391187885</v>
      </c>
    </row>
    <row r="14" spans="2:36" x14ac:dyDescent="0.35">
      <c r="B14" s="121" t="s">
        <v>444</v>
      </c>
      <c r="C14" s="387">
        <v>5.6</v>
      </c>
      <c r="D14" s="387">
        <v>26.6</v>
      </c>
      <c r="E14" s="388">
        <v>16.100000000000001</v>
      </c>
      <c r="F14" s="109">
        <v>0</v>
      </c>
      <c r="G14" s="109">
        <v>0</v>
      </c>
      <c r="H14" s="116">
        <v>0</v>
      </c>
      <c r="I14" s="109">
        <v>15.39</v>
      </c>
      <c r="J14" s="109">
        <v>22.23</v>
      </c>
      <c r="K14" s="116">
        <v>18.810000000000002</v>
      </c>
      <c r="L14" s="387">
        <v>6.4975164636692213</v>
      </c>
      <c r="M14" s="387">
        <v>12.066816289671413</v>
      </c>
      <c r="N14" s="388">
        <v>9.2821663766703182</v>
      </c>
      <c r="O14" s="387">
        <v>4.5265297270822087</v>
      </c>
      <c r="P14" s="387">
        <v>6.7897945906233126</v>
      </c>
      <c r="Q14" s="388">
        <v>5.6581621588527611</v>
      </c>
      <c r="R14" s="109">
        <v>7.5442162118036808</v>
      </c>
      <c r="S14" s="109">
        <v>11.31632431770552</v>
      </c>
      <c r="T14" s="116">
        <v>9.4302702647546006</v>
      </c>
      <c r="U14" s="109">
        <v>3.520634232175051</v>
      </c>
      <c r="V14" s="109">
        <v>5.2809513482625752</v>
      </c>
      <c r="W14" s="116">
        <v>4.4007927902188131</v>
      </c>
      <c r="X14" s="109">
        <v>4.4007927902188131</v>
      </c>
      <c r="Y14" s="109">
        <v>8.1729008961206553</v>
      </c>
      <c r="Z14" s="116">
        <v>6.2868468431697337</v>
      </c>
      <c r="AA14" s="109">
        <v>3.9292792769810836</v>
      </c>
      <c r="AB14" s="109">
        <v>11.78783783094325</v>
      </c>
      <c r="AC14" s="116">
        <v>7.8585585539621672</v>
      </c>
      <c r="AD14" s="109">
        <v>51.408968701930057</v>
      </c>
      <c r="AE14" s="109">
        <v>104.24462527332672</v>
      </c>
      <c r="AF14" s="116">
        <v>77.826796987628384</v>
      </c>
      <c r="AG14" s="399"/>
      <c r="AH14" s="109">
        <v>30.418968701930062</v>
      </c>
      <c r="AI14" s="109">
        <v>55.41462527332672</v>
      </c>
      <c r="AJ14" s="109">
        <v>42.916796987628395</v>
      </c>
    </row>
    <row r="15" spans="2:36" x14ac:dyDescent="0.35">
      <c r="B15" s="121" t="s">
        <v>291</v>
      </c>
      <c r="C15" s="387">
        <v>375.5</v>
      </c>
      <c r="D15" s="387">
        <v>984.7</v>
      </c>
      <c r="E15" s="388">
        <v>680.1</v>
      </c>
      <c r="F15" s="109">
        <v>0</v>
      </c>
      <c r="G15" s="109">
        <v>0</v>
      </c>
      <c r="H15" s="116">
        <v>0</v>
      </c>
      <c r="I15" s="109">
        <v>30.06</v>
      </c>
      <c r="J15" s="109">
        <v>40.08</v>
      </c>
      <c r="K15" s="116">
        <v>35.07</v>
      </c>
      <c r="L15" s="387">
        <v>12.562069149041401</v>
      </c>
      <c r="M15" s="387">
        <v>23.329556991076888</v>
      </c>
      <c r="N15" s="388">
        <v>17.945813070059145</v>
      </c>
      <c r="O15" s="387">
        <v>8.2138296263810329</v>
      </c>
      <c r="P15" s="387">
        <v>15.254255020421919</v>
      </c>
      <c r="Q15" s="388">
        <v>11.734042323401475</v>
      </c>
      <c r="R15" s="109">
        <v>13.689716043968387</v>
      </c>
      <c r="S15" s="109">
        <v>25.42375836736986</v>
      </c>
      <c r="T15" s="116">
        <v>19.556737205669123</v>
      </c>
      <c r="U15" s="109">
        <v>6.3885341538519125</v>
      </c>
      <c r="V15" s="109">
        <v>11.864420571439267</v>
      </c>
      <c r="W15" s="116">
        <v>9.1264773626455895</v>
      </c>
      <c r="X15" s="109">
        <v>5.4758864175873541</v>
      </c>
      <c r="Y15" s="109">
        <v>10.169503346947945</v>
      </c>
      <c r="Z15" s="116">
        <v>7.8226948822676494</v>
      </c>
      <c r="AA15" s="109">
        <v>6.5189124018897084</v>
      </c>
      <c r="AB15" s="109">
        <v>19.556737205669123</v>
      </c>
      <c r="AC15" s="116">
        <v>13.037824803779415</v>
      </c>
      <c r="AD15" s="109">
        <v>458.4089477927198</v>
      </c>
      <c r="AE15" s="109">
        <v>1130.378231502925</v>
      </c>
      <c r="AF15" s="116">
        <v>794.39358964782241</v>
      </c>
      <c r="AG15" s="399"/>
      <c r="AH15" s="109">
        <v>52.848947792719798</v>
      </c>
      <c r="AI15" s="109">
        <v>105.598231502925</v>
      </c>
      <c r="AJ15" s="109">
        <v>79.223589647822394</v>
      </c>
    </row>
    <row r="16" spans="2:36" x14ac:dyDescent="0.35">
      <c r="B16" s="391" t="s">
        <v>445</v>
      </c>
      <c r="C16" s="392">
        <v>0</v>
      </c>
      <c r="D16" s="392">
        <v>0</v>
      </c>
      <c r="E16" s="393">
        <v>0</v>
      </c>
      <c r="F16" s="394">
        <v>0</v>
      </c>
      <c r="G16" s="394">
        <v>0</v>
      </c>
      <c r="H16" s="395">
        <v>0</v>
      </c>
      <c r="I16" s="394">
        <v>0</v>
      </c>
      <c r="J16" s="394">
        <v>0</v>
      </c>
      <c r="K16" s="395">
        <v>0</v>
      </c>
      <c r="L16" s="392">
        <v>0.76704395757393995</v>
      </c>
      <c r="M16" s="392">
        <v>1.4245102069230313</v>
      </c>
      <c r="N16" s="393">
        <v>1.0957770822484856</v>
      </c>
      <c r="O16" s="392">
        <v>2.7301776875000003</v>
      </c>
      <c r="P16" s="392">
        <v>3.6937698125000002</v>
      </c>
      <c r="Q16" s="393">
        <v>3.2119737500000003</v>
      </c>
      <c r="R16" s="394">
        <v>0.76444975250000013</v>
      </c>
      <c r="S16" s="394">
        <v>1.0342555475000001</v>
      </c>
      <c r="T16" s="395">
        <v>0.8993526500000002</v>
      </c>
      <c r="U16" s="394">
        <v>1.9785758300000005</v>
      </c>
      <c r="V16" s="394">
        <v>3.6744979700000013</v>
      </c>
      <c r="W16" s="395">
        <v>2.8265369000000007</v>
      </c>
      <c r="X16" s="394">
        <v>8.9935265000000015</v>
      </c>
      <c r="Y16" s="394">
        <v>16.702263500000004</v>
      </c>
      <c r="Z16" s="395">
        <v>12.847895000000003</v>
      </c>
      <c r="AA16" s="396">
        <v>0.4496763250000001</v>
      </c>
      <c r="AB16" s="394">
        <v>0.83511317500000015</v>
      </c>
      <c r="AC16" s="395">
        <v>0.64239475000000013</v>
      </c>
      <c r="AD16" s="394">
        <v>15.683450052573944</v>
      </c>
      <c r="AE16" s="394">
        <v>27.364410211923037</v>
      </c>
      <c r="AF16" s="395">
        <v>21.523930132248491</v>
      </c>
      <c r="AG16" s="400"/>
      <c r="AH16" s="394">
        <v>15.683450052573944</v>
      </c>
      <c r="AI16" s="394">
        <v>27.364410211923037</v>
      </c>
      <c r="AJ16" s="394">
        <v>21.523930132248488</v>
      </c>
    </row>
    <row r="17" spans="2:36" s="28" customFormat="1" x14ac:dyDescent="0.35">
      <c r="B17" s="118" t="s">
        <v>446</v>
      </c>
      <c r="C17" s="104">
        <v>872.1</v>
      </c>
      <c r="D17" s="104">
        <v>2598.3999999999996</v>
      </c>
      <c r="E17" s="389">
        <v>1735.25</v>
      </c>
      <c r="F17" s="119">
        <v>1210.2</v>
      </c>
      <c r="G17" s="119">
        <v>1242.2</v>
      </c>
      <c r="H17" s="120">
        <v>1226.2</v>
      </c>
      <c r="I17" s="119">
        <v>232.935</v>
      </c>
      <c r="J17" s="119">
        <v>320.22500000000002</v>
      </c>
      <c r="K17" s="120">
        <v>276.58</v>
      </c>
      <c r="L17" s="104">
        <v>158.8563685888937</v>
      </c>
      <c r="M17" s="104">
        <v>303.56471341365113</v>
      </c>
      <c r="N17" s="389">
        <v>231.21054100127239</v>
      </c>
      <c r="O17" s="104">
        <v>225.80373476206725</v>
      </c>
      <c r="P17" s="104">
        <v>322.46677253379647</v>
      </c>
      <c r="Q17" s="389">
        <v>274.13525364793185</v>
      </c>
      <c r="R17" s="119">
        <v>267.32586856007919</v>
      </c>
      <c r="S17" s="119">
        <v>391.71361421250572</v>
      </c>
      <c r="T17" s="120">
        <v>329.51974138629242</v>
      </c>
      <c r="U17" s="119">
        <v>111.9353303531163</v>
      </c>
      <c r="V17" s="119">
        <v>172.64955217094985</v>
      </c>
      <c r="W17" s="120">
        <v>142.29244126203309</v>
      </c>
      <c r="X17" s="119">
        <v>109.04959013657933</v>
      </c>
      <c r="Y17" s="119">
        <v>184.96573227559236</v>
      </c>
      <c r="Z17" s="120">
        <v>147.00766120608586</v>
      </c>
      <c r="AA17" s="119">
        <v>215.4575130118611</v>
      </c>
      <c r="AB17" s="119">
        <v>491.915336183845</v>
      </c>
      <c r="AC17" s="120">
        <v>353.68642459785303</v>
      </c>
      <c r="AD17" s="119">
        <v>3403.6634054125961</v>
      </c>
      <c r="AE17" s="119">
        <v>6027.1007207903413</v>
      </c>
      <c r="AF17" s="120">
        <v>4715.3820631014687</v>
      </c>
      <c r="AG17" s="401"/>
      <c r="AH17" s="119">
        <v>1088.4284054125969</v>
      </c>
      <c r="AI17" s="119">
        <v>1867.2757207903403</v>
      </c>
      <c r="AJ17" s="119">
        <v>1477.8520631014685</v>
      </c>
    </row>
    <row r="18" spans="2:36" x14ac:dyDescent="0.35">
      <c r="B18" s="117"/>
    </row>
    <row r="43" spans="2:26" ht="23.5" x14ac:dyDescent="0.55000000000000004">
      <c r="B43" s="41" t="s">
        <v>618</v>
      </c>
      <c r="Z43" s="412"/>
    </row>
    <row r="44" spans="2:26" ht="100.15" customHeight="1" x14ac:dyDescent="0.35">
      <c r="B44" s="413"/>
      <c r="C44" s="414" t="s">
        <v>434</v>
      </c>
      <c r="D44" s="414" t="s">
        <v>435</v>
      </c>
      <c r="E44" s="414" t="s">
        <v>436</v>
      </c>
      <c r="F44" s="414" t="s">
        <v>437</v>
      </c>
      <c r="G44" s="414" t="s">
        <v>619</v>
      </c>
      <c r="H44" s="414" t="s">
        <v>439</v>
      </c>
      <c r="I44" s="123"/>
      <c r="K44" s="123"/>
      <c r="L44" s="123"/>
      <c r="N44" s="123"/>
      <c r="O44" s="123"/>
      <c r="Q44" s="123"/>
      <c r="R44" s="123"/>
      <c r="T44" s="123"/>
      <c r="U44" s="123"/>
      <c r="V44" s="122"/>
      <c r="W44" s="122"/>
    </row>
    <row r="45" spans="2:26" x14ac:dyDescent="0.35">
      <c r="B45" s="121" t="s">
        <v>443</v>
      </c>
      <c r="C45" s="109">
        <f>N6</f>
        <v>95.414618096670011</v>
      </c>
      <c r="D45" s="109">
        <f>Q6</f>
        <v>51.989804095560743</v>
      </c>
      <c r="E45" s="109">
        <f>T6</f>
        <v>207.95921638224297</v>
      </c>
      <c r="F45" s="109">
        <f>W6</f>
        <v>69.31973879408099</v>
      </c>
      <c r="G45" s="109">
        <f>Z6</f>
        <v>51.989804095560743</v>
      </c>
      <c r="H45" s="109">
        <f>AC6</f>
        <v>62.387764914672886</v>
      </c>
    </row>
    <row r="46" spans="2:26" x14ac:dyDescent="0.35">
      <c r="B46" s="121" t="s">
        <v>284</v>
      </c>
      <c r="C46" s="109">
        <f t="shared" ref="C46:C55" si="0">N7</f>
        <v>33.066646414918061</v>
      </c>
      <c r="D46" s="109">
        <f t="shared" ref="D46:D55" si="1">Q7</f>
        <v>71.993686940116859</v>
      </c>
      <c r="E46" s="109">
        <f t="shared" ref="E46:E55" si="2">T7</f>
        <v>39.448595583625682</v>
      </c>
      <c r="F46" s="109">
        <f t="shared" ref="F46:F55" si="3">W7</f>
        <v>11.834578675087704</v>
      </c>
      <c r="G46" s="109">
        <f t="shared" ref="G46:G55" si="4">Z7</f>
        <v>11.834578675087704</v>
      </c>
      <c r="H46" s="109">
        <f t="shared" ref="H46:H55" si="5">AC7</f>
        <v>59.172893375438527</v>
      </c>
    </row>
    <row r="47" spans="2:26" x14ac:dyDescent="0.35">
      <c r="B47" s="121" t="s">
        <v>285</v>
      </c>
      <c r="C47" s="109">
        <f t="shared" si="0"/>
        <v>7.7589673949229683</v>
      </c>
      <c r="D47" s="109">
        <f t="shared" si="1"/>
        <v>55.545097799999994</v>
      </c>
      <c r="E47" s="109">
        <f t="shared" si="2"/>
        <v>2.5</v>
      </c>
      <c r="F47" s="109">
        <f t="shared" si="3"/>
        <v>13.407437399999999</v>
      </c>
      <c r="G47" s="109">
        <f t="shared" si="4"/>
        <v>0.57460445999999998</v>
      </c>
      <c r="H47" s="109">
        <f t="shared" si="5"/>
        <v>84.275320800000017</v>
      </c>
    </row>
    <row r="48" spans="2:26" x14ac:dyDescent="0.35">
      <c r="B48" s="121" t="s">
        <v>334</v>
      </c>
      <c r="C48" s="109">
        <f t="shared" si="0"/>
        <v>13.305732727999892</v>
      </c>
      <c r="D48" s="109">
        <f t="shared" si="1"/>
        <v>18.541263000000001</v>
      </c>
      <c r="E48" s="109">
        <f t="shared" si="2"/>
        <v>12.360842000000002</v>
      </c>
      <c r="F48" s="109">
        <f t="shared" si="3"/>
        <v>7.4165052000000005</v>
      </c>
      <c r="G48" s="109">
        <f t="shared" si="4"/>
        <v>7.4165052000000005</v>
      </c>
      <c r="H48" s="109">
        <f t="shared" si="5"/>
        <v>37.082526000000001</v>
      </c>
    </row>
    <row r="49" spans="2:8" x14ac:dyDescent="0.35">
      <c r="B49" s="121" t="s">
        <v>286</v>
      </c>
      <c r="C49" s="109">
        <f t="shared" si="0"/>
        <v>13.419321618400149</v>
      </c>
      <c r="D49" s="109">
        <f t="shared" si="1"/>
        <v>13.036311</v>
      </c>
      <c r="E49" s="109">
        <f t="shared" si="2"/>
        <v>18.105987499999998</v>
      </c>
      <c r="F49" s="109">
        <f t="shared" si="3"/>
        <v>7.242395000000001</v>
      </c>
      <c r="G49" s="109">
        <f t="shared" si="4"/>
        <v>8.6908740000000009</v>
      </c>
      <c r="H49" s="109">
        <f t="shared" si="5"/>
        <v>8.6908739999999991</v>
      </c>
    </row>
    <row r="50" spans="2:8" x14ac:dyDescent="0.35">
      <c r="B50" s="121" t="s">
        <v>287</v>
      </c>
      <c r="C50" s="109">
        <f t="shared" si="0"/>
        <v>7.7611866175907966</v>
      </c>
      <c r="D50" s="109">
        <f t="shared" si="1"/>
        <v>3.7225061999999998</v>
      </c>
      <c r="E50" s="109">
        <f t="shared" si="2"/>
        <v>6.2041769999999996</v>
      </c>
      <c r="F50" s="109">
        <f t="shared" si="3"/>
        <v>3.7225061999999998</v>
      </c>
      <c r="G50" s="109">
        <f t="shared" si="4"/>
        <v>2.4816707999999998</v>
      </c>
      <c r="H50" s="109">
        <f t="shared" si="5"/>
        <v>5.1701475000000006</v>
      </c>
    </row>
    <row r="51" spans="2:8" x14ac:dyDescent="0.35">
      <c r="B51" s="121" t="s">
        <v>288</v>
      </c>
      <c r="C51" s="109">
        <f t="shared" si="0"/>
        <v>23.507337833004069</v>
      </c>
      <c r="D51" s="109">
        <f t="shared" si="1"/>
        <v>6.66047178</v>
      </c>
      <c r="E51" s="109">
        <f t="shared" si="2"/>
        <v>11.100786300000003</v>
      </c>
      <c r="F51" s="109">
        <f t="shared" si="3"/>
        <v>5.1803669399999999</v>
      </c>
      <c r="G51" s="109">
        <f t="shared" si="4"/>
        <v>18.501310499999999</v>
      </c>
      <c r="H51" s="109">
        <f t="shared" si="5"/>
        <v>14.801048400000001</v>
      </c>
    </row>
    <row r="52" spans="2:8" x14ac:dyDescent="0.35">
      <c r="B52" s="121" t="s">
        <v>289</v>
      </c>
      <c r="C52" s="109">
        <f t="shared" si="0"/>
        <v>8.6529737687885078</v>
      </c>
      <c r="D52" s="109">
        <f t="shared" si="1"/>
        <v>32.041934599999998</v>
      </c>
      <c r="E52" s="109">
        <f t="shared" si="2"/>
        <v>1.9537765</v>
      </c>
      <c r="F52" s="109">
        <f t="shared" si="3"/>
        <v>7.8151059999999983</v>
      </c>
      <c r="G52" s="109">
        <f t="shared" si="4"/>
        <v>18.560876749999998</v>
      </c>
      <c r="H52" s="109">
        <f t="shared" si="5"/>
        <v>60.567071499999997</v>
      </c>
    </row>
    <row r="53" spans="2:8" x14ac:dyDescent="0.35">
      <c r="B53" s="121" t="s">
        <v>444</v>
      </c>
      <c r="C53" s="109">
        <f t="shared" si="0"/>
        <v>9.2821663766703182</v>
      </c>
      <c r="D53" s="109">
        <f t="shared" si="1"/>
        <v>5.6581621588527611</v>
      </c>
      <c r="E53" s="109">
        <f t="shared" si="2"/>
        <v>9.4302702647546006</v>
      </c>
      <c r="F53" s="109">
        <f t="shared" si="3"/>
        <v>4.4007927902188131</v>
      </c>
      <c r="G53" s="109">
        <f t="shared" si="4"/>
        <v>6.2868468431697337</v>
      </c>
      <c r="H53" s="109">
        <f t="shared" si="5"/>
        <v>7.8585585539621672</v>
      </c>
    </row>
    <row r="54" spans="2:8" x14ac:dyDescent="0.35">
      <c r="B54" s="121" t="s">
        <v>291</v>
      </c>
      <c r="C54" s="109">
        <f t="shared" si="0"/>
        <v>17.945813070059145</v>
      </c>
      <c r="D54" s="109">
        <f t="shared" si="1"/>
        <v>11.734042323401475</v>
      </c>
      <c r="E54" s="109">
        <f t="shared" si="2"/>
        <v>19.556737205669123</v>
      </c>
      <c r="F54" s="109">
        <f t="shared" si="3"/>
        <v>9.1264773626455895</v>
      </c>
      <c r="G54" s="109">
        <f t="shared" si="4"/>
        <v>7.8226948822676494</v>
      </c>
      <c r="H54" s="109">
        <f t="shared" si="5"/>
        <v>13.037824803779415</v>
      </c>
    </row>
    <row r="55" spans="2:8" x14ac:dyDescent="0.35">
      <c r="B55" s="391" t="s">
        <v>445</v>
      </c>
      <c r="C55" s="394">
        <f t="shared" si="0"/>
        <v>1.0957770822484856</v>
      </c>
      <c r="D55" s="394">
        <f t="shared" si="1"/>
        <v>3.2119737500000003</v>
      </c>
      <c r="E55" s="394">
        <f t="shared" si="2"/>
        <v>0.8993526500000002</v>
      </c>
      <c r="F55" s="394">
        <f t="shared" si="3"/>
        <v>2.8265369000000007</v>
      </c>
      <c r="G55" s="394">
        <f t="shared" si="4"/>
        <v>12.847895000000003</v>
      </c>
      <c r="H55" s="394">
        <f t="shared" si="5"/>
        <v>0.64239475000000013</v>
      </c>
    </row>
    <row r="56" spans="2:8" x14ac:dyDescent="0.35">
      <c r="C56" s="88">
        <f t="shared" ref="C56" si="6">SUM(C45:C55)</f>
        <v>231.21054100127239</v>
      </c>
      <c r="D56" s="88">
        <f>SUM(D45:D55)</f>
        <v>274.13525364793185</v>
      </c>
      <c r="E56" s="88">
        <f t="shared" ref="E56:H56" si="7">SUM(E45:E55)</f>
        <v>329.51974138629242</v>
      </c>
      <c r="F56" s="88">
        <f t="shared" si="7"/>
        <v>142.29244126203309</v>
      </c>
      <c r="G56" s="88">
        <f t="shared" si="7"/>
        <v>147.00766120608586</v>
      </c>
      <c r="H56" s="88">
        <f t="shared" si="7"/>
        <v>353.68642459785303</v>
      </c>
    </row>
  </sheetData>
  <mergeCells count="10">
    <mergeCell ref="U4:W4"/>
    <mergeCell ref="X4:Z4"/>
    <mergeCell ref="AA4:AC4"/>
    <mergeCell ref="AD4:AF4"/>
    <mergeCell ref="C4:E4"/>
    <mergeCell ref="F4:H4"/>
    <mergeCell ref="I4:K4"/>
    <mergeCell ref="L4:N4"/>
    <mergeCell ref="O4:Q4"/>
    <mergeCell ref="R4:T4"/>
  </mergeCells>
  <pageMargins left="0.7" right="0.7" top="0.75" bottom="0.7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1454BBBC1CDE42AB175907F3F7B4C8" ma:contentTypeVersion="14" ma:contentTypeDescription="Create a new document." ma:contentTypeScope="" ma:versionID="0d411a805f20223ea0ac1d4203e3fe50">
  <xsd:schema xmlns:xsd="http://www.w3.org/2001/XMLSchema" xmlns:xs="http://www.w3.org/2001/XMLSchema" xmlns:p="http://schemas.microsoft.com/office/2006/metadata/properties" xmlns:ns3="d18b2cca-499f-4557-a4e9-65dcf311f482" xmlns:ns4="f500b1e4-de7e-4e77-a903-0925b28ae6a4" targetNamespace="http://schemas.microsoft.com/office/2006/metadata/properties" ma:root="true" ma:fieldsID="9c2695e59a3fe71887bb776ba4cca10d" ns3:_="" ns4:_="">
    <xsd:import namespace="d18b2cca-499f-4557-a4e9-65dcf311f482"/>
    <xsd:import namespace="f500b1e4-de7e-4e77-a903-0925b28ae6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8b2cca-499f-4557-a4e9-65dcf311f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00b1e4-de7e-4e77-a903-0925b28ae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63A1E0-8EDE-420C-8104-3967783C7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8b2cca-499f-4557-a4e9-65dcf311f482"/>
    <ds:schemaRef ds:uri="f500b1e4-de7e-4e77-a903-0925b28ae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26805D-F860-48C6-B123-EFE0E38D620B}">
  <ds:schemaRefs>
    <ds:schemaRef ds:uri="http://schemas.microsoft.com/sharepoint/v3/contenttype/forms"/>
  </ds:schemaRefs>
</ds:datastoreItem>
</file>

<file path=customXml/itemProps3.xml><?xml version="1.0" encoding="utf-8"?>
<ds:datastoreItem xmlns:ds="http://schemas.openxmlformats.org/officeDocument/2006/customXml" ds:itemID="{197C3DB9-BE42-4E15-99FF-4C40DAAB3758}">
  <ds:schemaRefs>
    <ds:schemaRef ds:uri="http://www.w3.org/XML/1998/namespace"/>
    <ds:schemaRef ds:uri="http://schemas.openxmlformats.org/package/2006/metadata/core-properties"/>
    <ds:schemaRef ds:uri="d18b2cca-499f-4557-a4e9-65dcf311f482"/>
    <ds:schemaRef ds:uri="f500b1e4-de7e-4e77-a903-0925b28ae6a4"/>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Introduction</vt:lpstr>
      <vt:lpstr>T1_Mexico Hg ExpImp</vt:lpstr>
      <vt:lpstr>T2_Indonesia Hg ExpImp</vt:lpstr>
      <vt:lpstr>F1_Hg ImpExp Discrepancies</vt:lpstr>
      <vt:lpstr>F2_Hg ExpImp Discrepancies</vt:lpstr>
      <vt:lpstr>F3+F11_Hg Trade 2013-15</vt:lpstr>
      <vt:lpstr>F3'_Hg Trade 2010-12</vt:lpstr>
      <vt:lpstr>F3''_Hg Trade 2007-9</vt:lpstr>
      <vt:lpstr>F4+F6_Global Hg Trade 2015</vt:lpstr>
      <vt:lpstr>F5+F7_Global Hg Trade 2008</vt:lpstr>
      <vt:lpstr>T9_Hg Compounds Trade</vt:lpstr>
      <vt:lpstr>T10_Global Hg ImpExp</vt:lpstr>
      <vt:lpstr>p48_Hg &amp; Gold Prices</vt:lpstr>
      <vt:lpstr>T19_GeogRegions</vt:lpstr>
      <vt:lpstr>T20_GDP&amp;Population</vt:lpstr>
      <vt:lpstr>T21_ASGM</vt:lpstr>
      <vt:lpstr>VCM</vt:lpstr>
      <vt:lpstr>T22_Chlor-alkali</vt:lpstr>
      <vt:lpstr>4.5_Batteries</vt:lpstr>
      <vt:lpstr>4.6_Dental</vt:lpstr>
      <vt:lpstr>4.7_Measuring Devices</vt:lpstr>
      <vt:lpstr>4.8_Lamps</vt:lpstr>
      <vt:lpstr>4.9_Electric+Electronic</vt:lpstr>
      <vt:lpstr>4.10_Other Apps</vt:lpstr>
      <vt:lpstr>T17+23_Total Hg Consumption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dc:creator>
  <cp:lastModifiedBy>Angeline Djampou</cp:lastModifiedBy>
  <dcterms:created xsi:type="dcterms:W3CDTF">2017-05-01T15:21:35Z</dcterms:created>
  <dcterms:modified xsi:type="dcterms:W3CDTF">2021-06-15T08:27:22Z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0x0101009B1454BBBC1CDE42AB175907F3F7B4C8</vt:lpwstr>
  </property>
</Properties>
</file>